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olivia\Documents\EPS_Models by Region\RMI\Louisiana\LA-eps\"/>
    </mc:Choice>
  </mc:AlternateContent>
  <xr:revisionPtr revIDLastSave="0" documentId="13_ncr:1_{E73E34A4-19F7-4358-AFF0-6B4BABD71588}" xr6:coauthVersionLast="47" xr6:coauthVersionMax="47" xr10:uidLastSave="{00000000-0000-0000-0000-000000000000}"/>
  <bookViews>
    <workbookView xWindow="285" yWindow="480" windowWidth="20970" windowHeight="16545" activeTab="2" xr2:uid="{CF860851-F4A6-41D3-89AB-0C14A7307893}"/>
  </bookViews>
  <sheets>
    <sheet name="Emission Increase Database" sheetId="2" r:id="rId1"/>
    <sheet name="LA only_filtered by year" sheetId="9" r:id="rId2"/>
    <sheet name="summary" sheetId="13" r:id="rId3"/>
    <sheet name="eps_permitted scenario" sheetId="8" r:id="rId4"/>
    <sheet name="Sheet1" sheetId="12" r:id="rId5"/>
    <sheet name="baseline emissions" sheetId="11" r:id="rId6"/>
    <sheet name="Industry - CO2e Emissions - Pro" sheetId="10" r:id="rId7"/>
    <sheet name="Natural Gas Pipelines Inventory" sheetId="4" r:id="rId8"/>
    <sheet name="LA Pipelines" sheetId="7" r:id="rId9"/>
    <sheet name="Glossary of Terms" sheetId="3" r:id="rId10"/>
    <sheet name="About" sheetId="5" r:id="rId11"/>
  </sheets>
  <definedNames>
    <definedName name="_xlnm._FilterDatabase" localSheetId="5" hidden="1">'baseline emissions'!$A$2:$AF$3303</definedName>
    <definedName name="_xlnm._FilterDatabase" localSheetId="0" hidden="1">'Emission Increase Database'!$A$2:$AR$2</definedName>
    <definedName name="_xlnm._FilterDatabase" localSheetId="1" hidden="1">'LA only_filtered by year'!$A$2:$AV$81</definedName>
    <definedName name="_xlnm._FilterDatabase" localSheetId="7" hidden="1">'Natural Gas Pipelines Inventory'!$A$2:$AS$2</definedName>
    <definedName name="Z_89BFAD9D_21D4_4635_AF77_7FDF7C98F538_.wvu.FilterData" localSheetId="7" hidden="1">'Natural Gas Pipelines Inventory'!$A$2:$AS$974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8" l="1"/>
  <c r="F17" i="8"/>
  <c r="G17" i="8"/>
  <c r="H17" i="8"/>
  <c r="I17" i="8"/>
  <c r="J17" i="8"/>
  <c r="D17" i="8"/>
  <c r="D19" i="8"/>
  <c r="E19" i="8"/>
  <c r="F19" i="8"/>
  <c r="G19" i="8"/>
  <c r="H19" i="8"/>
  <c r="I19" i="8"/>
  <c r="K19" i="8"/>
  <c r="J48" i="8"/>
  <c r="J19" i="8"/>
  <c r="Q4" i="13"/>
  <c r="Q5" i="13"/>
  <c r="Q3" i="13"/>
  <c r="Q7" i="13"/>
  <c r="C4" i="13"/>
  <c r="D4" i="13"/>
  <c r="E4" i="13"/>
  <c r="F4" i="13"/>
  <c r="G4" i="13"/>
  <c r="H4" i="13"/>
  <c r="I4" i="13"/>
  <c r="J4" i="13"/>
  <c r="K4" i="13"/>
  <c r="L4" i="13"/>
  <c r="M4" i="13"/>
  <c r="N4" i="13"/>
  <c r="O4" i="13"/>
  <c r="P4" i="13"/>
  <c r="C5" i="13"/>
  <c r="D5" i="13"/>
  <c r="E5" i="13"/>
  <c r="F5" i="13"/>
  <c r="G5" i="13"/>
  <c r="H5" i="13"/>
  <c r="I5" i="13"/>
  <c r="J5" i="13"/>
  <c r="K5" i="13"/>
  <c r="L5" i="13"/>
  <c r="M5" i="13"/>
  <c r="N5" i="13"/>
  <c r="O5" i="13"/>
  <c r="P5" i="13"/>
  <c r="D3" i="13"/>
  <c r="E3" i="13"/>
  <c r="F3" i="13"/>
  <c r="G3" i="13"/>
  <c r="H3" i="13"/>
  <c r="I3" i="13"/>
  <c r="J3" i="13"/>
  <c r="K3" i="13"/>
  <c r="L3" i="13"/>
  <c r="M3" i="13"/>
  <c r="N3" i="13"/>
  <c r="O3" i="13"/>
  <c r="P3" i="13"/>
  <c r="C3" i="13"/>
  <c r="C4" i="9"/>
  <c r="C5" i="9"/>
  <c r="C6" i="9"/>
  <c r="C7" i="9"/>
  <c r="C8" i="9"/>
  <c r="C9" i="9"/>
  <c r="C10" i="9"/>
  <c r="C13" i="9"/>
  <c r="C14" i="9"/>
  <c r="C16" i="9"/>
  <c r="C17" i="9"/>
  <c r="C18" i="9"/>
  <c r="C19" i="9"/>
  <c r="C20" i="9"/>
  <c r="C21" i="9"/>
  <c r="C22" i="9"/>
  <c r="C23" i="9"/>
  <c r="C24" i="9"/>
  <c r="C25" i="9"/>
  <c r="C26" i="9"/>
  <c r="C27" i="9"/>
  <c r="C28" i="9"/>
  <c r="C29" i="9"/>
  <c r="C30" i="9"/>
  <c r="C33" i="9"/>
  <c r="C35" i="9"/>
  <c r="C37" i="9"/>
  <c r="C39" i="9"/>
  <c r="C40" i="9"/>
  <c r="C41" i="9"/>
  <c r="C42" i="9"/>
  <c r="C43" i="9"/>
  <c r="C44" i="9"/>
  <c r="C45" i="9"/>
  <c r="C46" i="9"/>
  <c r="C47" i="9"/>
  <c r="C48" i="9"/>
  <c r="C49" i="9"/>
  <c r="C50" i="9"/>
  <c r="C51" i="9"/>
  <c r="C52" i="9"/>
  <c r="C53" i="9"/>
  <c r="C54" i="9"/>
  <c r="C55" i="9"/>
  <c r="C56" i="9"/>
  <c r="C57" i="9"/>
  <c r="C58" i="9"/>
  <c r="C60" i="9"/>
  <c r="C61" i="9"/>
  <c r="C62" i="9"/>
  <c r="C63" i="9"/>
  <c r="C65" i="9"/>
  <c r="C66" i="9"/>
  <c r="C67" i="9"/>
  <c r="C68" i="9"/>
  <c r="C69" i="9"/>
  <c r="C71" i="9"/>
  <c r="C72" i="9"/>
  <c r="C73" i="9"/>
  <c r="C74" i="9"/>
  <c r="C75" i="9"/>
  <c r="C76" i="9"/>
  <c r="C77" i="9"/>
  <c r="C78" i="9"/>
  <c r="C79" i="9"/>
  <c r="C3" i="9"/>
  <c r="G12" i="8"/>
  <c r="E5" i="8"/>
  <c r="F12" i="8" s="1"/>
  <c r="E4" i="8"/>
  <c r="F11" i="8" s="1"/>
  <c r="E3" i="8"/>
  <c r="E6" i="8" s="1"/>
  <c r="F13" i="8" s="1"/>
  <c r="G11" i="8"/>
  <c r="G10" i="8"/>
  <c r="G13" i="8" s="1"/>
  <c r="D3" i="8"/>
  <c r="D5" i="8"/>
  <c r="D4" i="8"/>
  <c r="F10" i="8" l="1"/>
  <c r="H13" i="8"/>
  <c r="H12" i="8"/>
  <c r="H10" i="8"/>
  <c r="H11" i="8"/>
  <c r="D6" i="8"/>
  <c r="M81" i="9"/>
  <c r="B79" i="9"/>
  <c r="B78" i="9"/>
  <c r="B77" i="9"/>
  <c r="B76" i="9"/>
  <c r="B75" i="9"/>
  <c r="B74" i="9"/>
  <c r="B73" i="9"/>
  <c r="B72" i="9"/>
  <c r="B71" i="9"/>
  <c r="B70" i="9"/>
  <c r="B69" i="9"/>
  <c r="B68" i="9"/>
  <c r="B67" i="9"/>
  <c r="B66" i="9"/>
  <c r="B65" i="9"/>
  <c r="B64" i="9"/>
  <c r="B62" i="9"/>
  <c r="B61" i="9"/>
  <c r="B60" i="9"/>
  <c r="B59" i="9"/>
  <c r="B58" i="9"/>
  <c r="B57" i="9"/>
  <c r="B56" i="9"/>
  <c r="B55" i="9"/>
  <c r="B54" i="9"/>
  <c r="B53" i="9"/>
  <c r="B52" i="9"/>
  <c r="B51" i="9"/>
  <c r="B50" i="9"/>
  <c r="B49" i="9"/>
  <c r="B48" i="9"/>
  <c r="B46" i="9"/>
  <c r="B45" i="9"/>
  <c r="B44" i="9"/>
  <c r="B43" i="9"/>
  <c r="B42" i="9"/>
  <c r="B41" i="9"/>
  <c r="B40" i="9"/>
  <c r="B39" i="9"/>
  <c r="B38" i="9"/>
  <c r="B36" i="9"/>
  <c r="B35" i="9"/>
  <c r="B34" i="9"/>
  <c r="B33" i="9"/>
  <c r="B31" i="9"/>
  <c r="B30" i="9"/>
  <c r="B29" i="9"/>
  <c r="B28" i="9"/>
  <c r="B27" i="9"/>
  <c r="B26" i="9"/>
  <c r="B25" i="9"/>
  <c r="B24" i="9"/>
  <c r="B23" i="9"/>
  <c r="B22" i="9"/>
  <c r="B21" i="9"/>
  <c r="B20" i="9"/>
  <c r="B19" i="9"/>
  <c r="B18" i="9"/>
  <c r="B17" i="9"/>
  <c r="B16" i="9"/>
  <c r="B15" i="9"/>
  <c r="B14" i="9"/>
  <c r="B13" i="9"/>
  <c r="B11" i="9"/>
  <c r="B10" i="9"/>
  <c r="B9" i="9"/>
  <c r="B8" i="9"/>
  <c r="D11" i="8" s="1"/>
  <c r="B7" i="9"/>
  <c r="B6" i="9"/>
  <c r="B5" i="9"/>
  <c r="B4" i="9"/>
  <c r="D10" i="8" s="1"/>
  <c r="B3" i="9"/>
  <c r="D12" i="8" s="1"/>
  <c r="AI26" i="7"/>
  <c r="V26" i="7"/>
  <c r="V89" i="4"/>
  <c r="W89" i="4"/>
  <c r="X89" i="4"/>
  <c r="Y89" i="4"/>
  <c r="Z89" i="4"/>
  <c r="AA89" i="4"/>
  <c r="AB89" i="4"/>
  <c r="AC89" i="4"/>
  <c r="AI94" i="4"/>
  <c r="AI17" i="4"/>
  <c r="AJ17" i="4"/>
  <c r="AK17" i="4"/>
  <c r="AL17" i="4"/>
  <c r="AM17" i="4"/>
  <c r="AN17" i="4"/>
  <c r="AO17" i="4"/>
  <c r="AP17" i="4"/>
  <c r="K59" i="4"/>
  <c r="I11" i="8" l="1"/>
  <c r="I10" i="8"/>
  <c r="I12" i="8"/>
  <c r="D13" i="8"/>
  <c r="I13" i="8" s="1"/>
  <c r="B80" i="9"/>
</calcChain>
</file>

<file path=xl/sharedStrings.xml><?xml version="1.0" encoding="utf-8"?>
<sst xmlns="http://schemas.openxmlformats.org/spreadsheetml/2006/main" count="20925" uniqueCount="9002">
  <si>
    <t>https://ejscreen.epa.gov/mapper/EJSCREEN_report.aspx?namestr=&amp;geometry={"spatialReference":{"wkid":4326},"x":-105.36575,"y":43.63414}&amp;distance=3&amp;unit=9035&amp;areatype=&amp;areaid=&amp;f=report</t>
  </si>
  <si>
    <t>N/A</t>
  </si>
  <si>
    <t>0</t>
  </si>
  <si>
    <t>https://openair.wyo.gov/facilities/facilitySearch.jsf#</t>
  </si>
  <si>
    <t>WY DEQ</t>
  </si>
  <si>
    <t>Unknown</t>
  </si>
  <si>
    <t>Pre-construction</t>
  </si>
  <si>
    <t>Liz Cheney, Republican</t>
  </si>
  <si>
    <t>https://echo.epa.gov/detailed-facility-report?fid=110007334919</t>
  </si>
  <si>
    <t>https://openair.wyo.gov/facilities/homeFacilityProfile.jsf</t>
  </si>
  <si>
    <t>F000469</t>
  </si>
  <si>
    <t>https://www.dropbox.com/sh/dfu434fasxh5pmv/AACRUaUAq_2yu7x6_UBMixF5a?dl=0</t>
  </si>
  <si>
    <t>P0028344 (issued 12/16/2020)</t>
  </si>
  <si>
    <t>Final Permit</t>
  </si>
  <si>
    <t>True Minor</t>
  </si>
  <si>
    <t>Compressor Station</t>
  </si>
  <si>
    <t>Natural Gas</t>
  </si>
  <si>
    <t>Expansion of an existing compressor station, including installation of four Waukesha compressor engines, three 400 bbl produced water/slop oil tanks, condensate truck loadout, one 30,000 gallon pressurized condensate tank, four lube oil tanks, and two coolant tanks.</t>
  </si>
  <si>
    <t>Expansion</t>
  </si>
  <si>
    <t>West Porcupine Compressor Station</t>
  </si>
  <si>
    <t>Tallgrass Midstream, LLC</t>
  </si>
  <si>
    <t>Campbell</t>
  </si>
  <si>
    <t>WY</t>
  </si>
  <si>
    <t>51</t>
  </si>
  <si>
    <t>https://ejscreen.epa.gov/mapper/EJSCREEN_report.aspx?namestr=&amp;geometry={"spatialReference":{"wkid":4326},"x":-105.1378,"y":42.98845}&amp;distance=3&amp;unit=9035&amp;areatype=&amp;areaid=&amp;f=report</t>
  </si>
  <si>
    <t>0.0016</t>
  </si>
  <si>
    <t>50.2</t>
  </si>
  <si>
    <t>5.01</t>
  </si>
  <si>
    <t>0.17</t>
  </si>
  <si>
    <t>14</t>
  </si>
  <si>
    <t>16%</t>
  </si>
  <si>
    <t>5%</t>
  </si>
  <si>
    <t>22%</t>
  </si>
  <si>
    <t>18%</t>
  </si>
  <si>
    <t>9</t>
  </si>
  <si>
    <t>https://www.dropbox.com/home/Emission%20Increases/Wyoming/Tallgrass%20Midstream%2C%20LLC%20-%20Aurora%20Compressor</t>
  </si>
  <si>
    <t>Permit application (submitted 1/22/2019)</t>
  </si>
  <si>
    <t>Operating</t>
  </si>
  <si>
    <t xml:space="preserve"> </t>
  </si>
  <si>
    <t>F000468</t>
  </si>
  <si>
    <t>P0025736 (issued 3/21/2019), P0027816 (issued 10/1/2020)</t>
  </si>
  <si>
    <t>Construction of the new Aurora compressor station adjacent to the existing Well Draw Compressor Station.</t>
  </si>
  <si>
    <t>New</t>
  </si>
  <si>
    <t>Well Draw – Aurora Compressor Station</t>
  </si>
  <si>
    <t>Converse</t>
  </si>
  <si>
    <t>https://ejscreen.epa.gov/mapper/EJSCREEN_report.aspx?namestr=&amp;geometry={"spatialReference":{"wkid":4326},"x":-105.551,"y":43.5874}&amp;distance=3&amp;unit=9035&amp;areatype=&amp;areaid=&amp;f=report</t>
  </si>
  <si>
    <t>0.0057</t>
  </si>
  <si>
    <t>50.3</t>
  </si>
  <si>
    <t>5.49</t>
  </si>
  <si>
    <t>0.18</t>
  </si>
  <si>
    <t>15</t>
  </si>
  <si>
    <t>7%</t>
  </si>
  <si>
    <t>6%</t>
  </si>
  <si>
    <t>15%</t>
  </si>
  <si>
    <t>17%</t>
  </si>
  <si>
    <t>2</t>
  </si>
  <si>
    <t>F029957</t>
  </si>
  <si>
    <t>P0027677 (issued 9/30/2020)</t>
  </si>
  <si>
    <t>Construction of a new compressor station in Campbell County, Wyoming, which would filter, compress, and dehydrate rich gas gathered from local producers.</t>
  </si>
  <si>
    <t>Tuco Compressor Station</t>
  </si>
  <si>
    <t>Rowdy Pipeline, LLC</t>
  </si>
  <si>
    <t>https://ejscreen.epa.gov/mapper/EJSCREEN_report.aspx?namestr=&amp;geometry={"spatialReference":{"wkid":4326},"x":-107.91529,"y":44.12498}&amp;distance=3&amp;unit=9035&amp;areatype=&amp;areaid=&amp;f=report</t>
  </si>
  <si>
    <t>3.5E-07</t>
  </si>
  <si>
    <t>47.6</t>
  </si>
  <si>
    <t>4.88</t>
  </si>
  <si>
    <t>0.19</t>
  </si>
  <si>
    <t>23%</t>
  </si>
  <si>
    <t>4%</t>
  </si>
  <si>
    <t>24%</t>
  </si>
  <si>
    <t>9%</t>
  </si>
  <si>
    <t>266</t>
  </si>
  <si>
    <t>Stack Test Protocol/Notification (8/6/2020)</t>
  </si>
  <si>
    <t>F000273</t>
  </si>
  <si>
    <t>P0028990 (issued 11/24/2020)</t>
  </si>
  <si>
    <t>Expansion of an existing compressor stations, including installation of two new compressor engines.</t>
  </si>
  <si>
    <t>Worland Compressor Station</t>
  </si>
  <si>
    <t>Kentex Worland, LLC</t>
  </si>
  <si>
    <t>Washakie</t>
  </si>
  <si>
    <t>https://ejscreen.epa.gov/mapper/EJSCREEN_report.aspx?namestr=&amp;geometry={"spatialReference":{"wkid":4326},"x":-110.0767,"y":41.5022}&amp;distance=3&amp;unit=9035&amp;areatype=&amp;areaid=&amp;f=report</t>
  </si>
  <si>
    <t>https://www.dropbox.com/home/Emission%20Increases/Wyoming/Hilcorp%20-%20Lateral%20B8%20Compressor</t>
  </si>
  <si>
    <t>Permit application (revised 10/8/2020)</t>
  </si>
  <si>
    <t>F030121</t>
  </si>
  <si>
    <t>P0028705 (issued 1/5/2021)</t>
  </si>
  <si>
    <t xml:space="preserve">Construction of a new compressor station that would reduce line and wellhead pressure along the Williams Moxa pipeline system. Reducing pressure will result in a production uplift from 34 of Hilcorp’s operated wells that supply gas to this pipeline. </t>
  </si>
  <si>
    <t xml:space="preserve">Lateral B8 Compressor Station </t>
  </si>
  <si>
    <t>Hilcorp Energy Company</t>
  </si>
  <si>
    <t>Uinta</t>
  </si>
  <si>
    <t>https://ejscreen.epa.gov/mapper/EJSCREEN_report.aspx?namestr=&amp;geometry={"spatialReference":{"wkid":4326},"x":-80.69913,"y":39.81179}&amp;distance=3&amp;unit=9035&amp;areatype=&amp;areaid=&amp;f=report</t>
  </si>
  <si>
    <t>0.12</t>
  </si>
  <si>
    <t>43.1</t>
  </si>
  <si>
    <t>8.27</t>
  </si>
  <si>
    <t>0.31</t>
  </si>
  <si>
    <t>26</t>
  </si>
  <si>
    <t>36%</t>
  </si>
  <si>
    <t>3%</t>
  </si>
  <si>
    <t>784</t>
  </si>
  <si>
    <t>https://www.dropbox.com/home/Emission%20Increases/West%20Virginia/XCL%20Midstream%20Payne%20Compressor</t>
  </si>
  <si>
    <t>Start-up notification (4/24/2019)</t>
  </si>
  <si>
    <t>David B. McKinley, Republican</t>
  </si>
  <si>
    <t>https://echo.epa.gov/detailed-facility-report?fid=110070520603</t>
  </si>
  <si>
    <t>https://documents.dep.wv.gov/AppXtender/DataSources/DEPAX16/account/login?ret=L2RhdGFzb3VyY2VzL0RFUEFYMTY=</t>
  </si>
  <si>
    <t>051-00264</t>
  </si>
  <si>
    <t>G35-D139 (issued 8/22/2018), G35-D139A (issued 2/7/2019)</t>
  </si>
  <si>
    <t>Construction and subsequent expansion of a new natural gas gathering compressor station.</t>
  </si>
  <si>
    <t>Payne Compressor Station</t>
  </si>
  <si>
    <t>XCL Midstream Operating, LLC</t>
  </si>
  <si>
    <t>Marshall</t>
  </si>
  <si>
    <t>WV</t>
  </si>
  <si>
    <t>https://ejscreen.epa.gov/mapper/EJSCREEN_report.aspx?namestr=&amp;geometry={"spatialReference":{"wkid":4326},"x":-80.779517,"y":39.755442}&amp;distance=3&amp;unit=9035&amp;areatype=&amp;areaid=&amp;f=report</t>
  </si>
  <si>
    <t>43</t>
  </si>
  <si>
    <t>8.31</t>
  </si>
  <si>
    <t>0.32</t>
  </si>
  <si>
    <t>25</t>
  </si>
  <si>
    <t>43%</t>
  </si>
  <si>
    <t>0%</t>
  </si>
  <si>
    <t>391</t>
  </si>
  <si>
    <t>https://www.dropbox.com/home/Emission%20Increases/West%20Virginia/XCL%20Midstream%20Channing%20Compressor</t>
  </si>
  <si>
    <t>NSR Permit Application (submitted 7/19/2018); Malfunction Notification (submitted 11/11/2020)</t>
  </si>
  <si>
    <t>https://echo.epa.gov/detailed-facility-report?fid=110070520774</t>
  </si>
  <si>
    <t>051-00268</t>
  </si>
  <si>
    <t>G35-D140 (issued 9/17/2018), G35-D140A (issued 11/7/2019)</t>
  </si>
  <si>
    <t>Construction of new natural gas gathering compressor station.</t>
  </si>
  <si>
    <t>Channing Compressor</t>
  </si>
  <si>
    <t>XCL Midstream Operating LLC</t>
  </si>
  <si>
    <t>https://ejscreen.epa.gov/mapper/EJSCREEN_report.aspx?namestr=&amp;geometry={"spatialReference":{"wkid":4326},"x":-81.716505,"y":38.451791}&amp;distance=3&amp;unit=9035&amp;areatype=&amp;areaid=&amp;f=report</t>
  </si>
  <si>
    <t>0.27</t>
  </si>
  <si>
    <t>41.6</t>
  </si>
  <si>
    <t>8.64</t>
  </si>
  <si>
    <t>0.44</t>
  </si>
  <si>
    <t>62</t>
  </si>
  <si>
    <t>19%</t>
  </si>
  <si>
    <t>29%</t>
  </si>
  <si>
    <t>7016</t>
  </si>
  <si>
    <t>https://www.dropbox.com/home/Emission%20Increases/West%20Virginia/Tennessee%20Gas%20Pipeline%20Station%20119A</t>
  </si>
  <si>
    <t>Start-up notification (10/4/2018)</t>
  </si>
  <si>
    <t>Alexander X. Mooney, Republican</t>
  </si>
  <si>
    <t>https://echo.epa.gov/detailed-facility-report?fid=110070083508</t>
  </si>
  <si>
    <t>039-00657</t>
  </si>
  <si>
    <t>R13-3233 (issued 5/14/2015), R13-3233A (issued 6/13/2018), R13-3233B (issued 8/29/2018)</t>
  </si>
  <si>
    <t>Construction of new compressor station with one turbine, one generator, one hydronic heater and storage tank.</t>
  </si>
  <si>
    <t>Station 119A</t>
  </si>
  <si>
    <t>Tennessee Gas Pipeline Company, LLC</t>
  </si>
  <si>
    <t>Kanawha</t>
  </si>
  <si>
    <t>https://ejscreen.epa.gov/mapper/EJSCREEN_report.aspx?namestr=&amp;geometry={"spatialReference":{"wkid":4326},"x":-80.75776,"y":37.86801}&amp;distance=3&amp;unit=9035&amp;areatype=&amp;areaid=&amp;f=report</t>
  </si>
  <si>
    <t>0.15</t>
  </si>
  <si>
    <t>40.9</t>
  </si>
  <si>
    <t>7.17</t>
  </si>
  <si>
    <t>0.26</t>
  </si>
  <si>
    <t>21</t>
  </si>
  <si>
    <t>27%</t>
  </si>
  <si>
    <t>26%</t>
  </si>
  <si>
    <t>544</t>
  </si>
  <si>
    <t>https://www.dropbox.com/home/Pipelines/Mountain%20Valley%20Pipeline</t>
  </si>
  <si>
    <t>Weekly Status Report No. 177 for the Mountain Valley Pipeline Project under CP16-10</t>
  </si>
  <si>
    <t>Under construction</t>
  </si>
  <si>
    <t>Carol Miller, Republican</t>
  </si>
  <si>
    <t>https://echo.epa.gov/detailed-facility-report?fid=110070144512</t>
  </si>
  <si>
    <t>019-00116</t>
  </si>
  <si>
    <t>R13-3277 (issued 4/11/2016), R13-3277A (issued 3/11/2021); FERC Docket No. CP16-10</t>
  </si>
  <si>
    <t xml:space="preserve">Construction of a new compressor station that would consist of two 19,483-horsepower turbines as part of the Mountain Valley Pipeline project. </t>
  </si>
  <si>
    <t>Stallworth Compressor Station</t>
  </si>
  <si>
    <t>Mountain Valley Pipeline, LLC</t>
  </si>
  <si>
    <t>Fayette</t>
  </si>
  <si>
    <t>https://ejscreen.epa.gov/mapper/EJSCREEN_report.aspx?namestr=&amp;geometry={"spatialReference":{"wkid":4326},"x":-80.50286,"y":38.72251}&amp;distance=3&amp;unit=9035&amp;areatype=&amp;areaid=&amp;f=report</t>
  </si>
  <si>
    <t>1.8E-06</t>
  </si>
  <si>
    <t>37.7</t>
  </si>
  <si>
    <t>7.35</t>
  </si>
  <si>
    <t>0.3</t>
  </si>
  <si>
    <t>23</t>
  </si>
  <si>
    <t>21%</t>
  </si>
  <si>
    <t>68%</t>
  </si>
  <si>
    <t>2%</t>
  </si>
  <si>
    <t>237</t>
  </si>
  <si>
    <t>https://echo.epa.gov/detailed-facility-report?fid=110070360715</t>
  </si>
  <si>
    <t>007-00101</t>
  </si>
  <si>
    <t>R13-3279 (issued 3/4/2016), R13-3279A (issued 3/5/2021); FERC Docket No. CP16-10</t>
  </si>
  <si>
    <t>Construction of a new compressor station that would consist of two 20,455-horsepower turbines as part of the Mountain Valley Pipeline project.</t>
  </si>
  <si>
    <t>Harris Compressor Station</t>
  </si>
  <si>
    <t>Braxton</t>
  </si>
  <si>
    <t>https://ejscreen.epa.gov/mapper/EJSCREEN_report.aspx?namestr=&amp;geometry={"spatialReference":{"wkid":4326},"x":-80.53298,"y":39.53288}&amp;distance=3&amp;unit=9035&amp;areatype=&amp;areaid=&amp;f=report</t>
  </si>
  <si>
    <t>41.5</t>
  </si>
  <si>
    <t>8.04</t>
  </si>
  <si>
    <t>0.33</t>
  </si>
  <si>
    <t>28</t>
  </si>
  <si>
    <t>54%</t>
  </si>
  <si>
    <t>281</t>
  </si>
  <si>
    <t>https://echo.epa.gov/detailed-facility-report?fid=110070361669</t>
  </si>
  <si>
    <t>103-00109</t>
  </si>
  <si>
    <t>R13-3278 (issued 3/14/2016), R13-3278A (issued 3/22/2021); FERC Docket No. CP16-10</t>
  </si>
  <si>
    <t>Construction of a new compressor station that would consist of four 23,536-horsepower turbines as part of the Mountain Valley Pipeline project.</t>
  </si>
  <si>
    <t>Bradshaw Compressor Station</t>
  </si>
  <si>
    <t>Wetzel</t>
  </si>
  <si>
    <t>https://ejscreen.epa.gov/mapper/EJSCREEN_report.aspx?namestr=&amp;geometry={"spatialReference":{"wkid":4326},"x":-80.20528,"y":39.64194}&amp;distance=3&amp;unit=9035&amp;areatype=&amp;areaid=&amp;f=report</t>
  </si>
  <si>
    <t>0.0082</t>
  </si>
  <si>
    <t>42</t>
  </si>
  <si>
    <t>8.1</t>
  </si>
  <si>
    <t>24</t>
  </si>
  <si>
    <t>35%</t>
  </si>
  <si>
    <t>1482</t>
  </si>
  <si>
    <t>https://www.dropbox.com/home/Emission%20Increases/West%20Virginia/M3%20Appalachia%20Gathering%20-%20Hamilton%20Compressor</t>
  </si>
  <si>
    <t>Start-up notification (3/11/2019)</t>
  </si>
  <si>
    <t>061-00206</t>
  </si>
  <si>
    <t>G35-D124 (issued 6/1/2017), G35-D124A (issued 7/16/2018)</t>
  </si>
  <si>
    <t>Expansion adding additional compression, dehydration and ancillary equipment to the facility.</t>
  </si>
  <si>
    <t>Hamilton Compressor Station</t>
  </si>
  <si>
    <t>M3 Appalachia Gathering, LLC</t>
  </si>
  <si>
    <t>Monongalia</t>
  </si>
  <si>
    <t>https://ejscreen.epa.gov/mapper/EJSCREEN_report.aspx?namestr=&amp;geometry={"spatialReference":{"wkid":4326},"x":-80.17733,"y":39.23405}&amp;distance=3&amp;unit=9035&amp;areatype=&amp;areaid=&amp;f=report</t>
  </si>
  <si>
    <t>0.6</t>
  </si>
  <si>
    <t>40.5</t>
  </si>
  <si>
    <t>7.66</t>
  </si>
  <si>
    <t>0.29</t>
  </si>
  <si>
    <t>1437</t>
  </si>
  <si>
    <t>https://www.dropbox.com/home/Emission%20Increases/West%20Virginia/Goff%20Connector%20Compressor</t>
  </si>
  <si>
    <t>Inspection Report (12/4/2019)</t>
  </si>
  <si>
    <t>https://echo.epa.gov/detailed-facility-report?fid=110070361511</t>
  </si>
  <si>
    <t>033-00272</t>
  </si>
  <si>
    <t>G35-D135 (issued 4/4/2018), G35-D135B (issued 7/8/2019)</t>
  </si>
  <si>
    <t>Construction of new compressor station which includes dehydration units and natural gas fired generators. This facility is expanding incrementally. Permit G35-D135B was issued to enlarge two of the three permitted dehydration units, increase the pump rate on one dehydration unit, update emissions on the engines, and increase the horsepower on 4 of the 11 engines. This permitting action established this facility as a synthetic minor source.</t>
  </si>
  <si>
    <t>Connector Compressor Station</t>
  </si>
  <si>
    <t>Goff Connector, LLC</t>
  </si>
  <si>
    <t>Harrison</t>
  </si>
  <si>
    <t>https://ejscreen.epa.gov/mapper/EJSCREEN_report.aspx?namestr=&amp;geometry={"spatialReference":{"wkid":4326},"x":-80.82726,"y":39.324154}&amp;distance=3&amp;unit=9035&amp;areatype=&amp;areaid=&amp;f=report</t>
  </si>
  <si>
    <t>0.001</t>
  </si>
  <si>
    <t>40.1</t>
  </si>
  <si>
    <t>8.12</t>
  </si>
  <si>
    <t>0.42</t>
  </si>
  <si>
    <t>33</t>
  </si>
  <si>
    <t>13%</t>
  </si>
  <si>
    <t>42%</t>
  </si>
  <si>
    <t>10%</t>
  </si>
  <si>
    <t>1240</t>
  </si>
  <si>
    <t>https://www.dropbox.com/home/Emission%20Increases/West%20Virginia/EQT%20Gathering%20Opco%20-%20Saturn%20Compressor</t>
  </si>
  <si>
    <t>Initial Notification of Compliance Status, permit R13-3150A</t>
  </si>
  <si>
    <t>https://echo.epa.gov/detailed-facility-report?fid=110063233807</t>
  </si>
  <si>
    <t>017-00027</t>
  </si>
  <si>
    <t>R13-3150A (issued 5/12/2017), R13-3150B (issued 6/21/2018)</t>
  </si>
  <si>
    <t>Modifications to an existing compressor station that would increase throughput capacity of natural gas.</t>
  </si>
  <si>
    <t>Saturn Compressor Station</t>
  </si>
  <si>
    <t>EQT Gathering Opco, LLC</t>
  </si>
  <si>
    <t>Doddridge</t>
  </si>
  <si>
    <t>https://ejscreen.epa.gov/mapper/EJSCREEN_report.aspx?namestr=&amp;geometry={"spatialReference":{"wkid":4326},"x":-80.7911592627374,"y":39.2541743007241}&amp;distance=3&amp;unit=9035&amp;areatype=&amp;areaid=&amp;f=report</t>
  </si>
  <si>
    <t>0.00047</t>
  </si>
  <si>
    <t>40</t>
  </si>
  <si>
    <t>32%</t>
  </si>
  <si>
    <t>802</t>
  </si>
  <si>
    <t>https://www.dropbox.com/home/Emission%20Increases/West%20Virginia/EQT%20Gathering%20-%20Janus%20Compressor</t>
  </si>
  <si>
    <t>Start-up notification (11/2/2016)</t>
  </si>
  <si>
    <t>https://echo.epa.gov/detailed-facility-report?fid=110069218992</t>
  </si>
  <si>
    <t>017-00158</t>
  </si>
  <si>
    <t>R13-3269 (issued 2/2/2016), R13-3269A (issued 1/8/2017), R13-3269B (issued 8/21/2018)</t>
  </si>
  <si>
    <t>Construction of new compressor station with four compressor engines, five microturbines, two TEG dehydration units, two fuel gas heaters and two produced liquid storage tanks.</t>
  </si>
  <si>
    <t>Janus Compressor Station</t>
  </si>
  <si>
    <t>EQT Gathering</t>
  </si>
  <si>
    <t>https://ejscreen.epa.gov/mapper/EJSCREEN_report.aspx?namestr=&amp;geometry={"spatialReference":{"wkid":4326},"x":-80.49637,"y":39.18424}&amp;distance=3&amp;unit=9035&amp;areatype=&amp;areaid=&amp;f=report</t>
  </si>
  <si>
    <t>0.036</t>
  </si>
  <si>
    <t>39.7</t>
  </si>
  <si>
    <t>7.89</t>
  </si>
  <si>
    <t>0.35</t>
  </si>
  <si>
    <t>30</t>
  </si>
  <si>
    <t>8%</t>
  </si>
  <si>
    <t>731</t>
  </si>
  <si>
    <t>https://www.dropbox.com/home/Emission%20Increases/West%20Virginia/E.%20Marcellus%20Asset%20Co%20-%20Tichenal%20Compressor</t>
  </si>
  <si>
    <t>Compliance Report</t>
  </si>
  <si>
    <t>https://echo.epa.gov/detailed-facility-report?fid=110055517089</t>
  </si>
  <si>
    <t>033-00200</t>
  </si>
  <si>
    <t>R13-3076A (issued 8/11/2016)</t>
  </si>
  <si>
    <t>Construction and subsequent expansion/modification to an existing compressor station, including the installation of 5 new compressor engines.</t>
  </si>
  <si>
    <t>Tichenal Station</t>
  </si>
  <si>
    <t>E. Marcellus Asset Company, LLC</t>
  </si>
  <si>
    <t>https://ejscreen.epa.gov/mapper/EJSCREEN_report.aspx?namestr=&amp;geometry={"spatialReference":{"wkid":4326},"x":-80.149167,"y":39.656111}&amp;distance=3&amp;unit=9035&amp;areatype=&amp;areaid=&amp;f=report</t>
  </si>
  <si>
    <t>0.0011</t>
  </si>
  <si>
    <t>42.1</t>
  </si>
  <si>
    <t>30%</t>
  </si>
  <si>
    <t>1568</t>
  </si>
  <si>
    <t>https://www.dropbox.com/preview/Emission%20Increases/West%20Virginia/DTE%20Appalachia%20Gathering%20Mepco%20Compressor/2020.5.19_Emissions%20Test%20Protocol%20Notification.pdf?role=personal</t>
  </si>
  <si>
    <t>Emissions Test Protocol Notification (5/19/2020)</t>
  </si>
  <si>
    <t>https://echo.epa.gov/detailed-facility-report?fid=110070520606</t>
  </si>
  <si>
    <t>061-00242</t>
  </si>
  <si>
    <t>G35-D144 (issued 12/11/2018)</t>
  </si>
  <si>
    <t>Addition of compression and ancillary equipment to the facility.</t>
  </si>
  <si>
    <t>Mepco Compressor Station</t>
  </si>
  <si>
    <t>DTE Appalachia Gathering, LLC</t>
  </si>
  <si>
    <t>https://ejscreen.epa.gov/mapper/EJSCREEN_report.aspx?namestr=&amp;geometry={"spatialReference":{"wkid":4326},"x":-80.20288,"y":39.57751}&amp;distance=3&amp;unit=9035&amp;areatype=&amp;areaid=&amp;f=report</t>
  </si>
  <si>
    <t>0.23</t>
  </si>
  <si>
    <t>41.8</t>
  </si>
  <si>
    <t>8.13</t>
  </si>
  <si>
    <t>37%</t>
  </si>
  <si>
    <t>2789</t>
  </si>
  <si>
    <t>https://www.dropbox.com/home/Emission%20Increases/West%20Virginia/DTE%20Appalachia%20Gathering%20-%20Daybrook%20Compressor%20Station</t>
  </si>
  <si>
    <t>Start-up notification (4/30/2019)</t>
  </si>
  <si>
    <t>https://echo.epa.gov/detailed-facility-report?fid=110056430624</t>
  </si>
  <si>
    <t>049-00138</t>
  </si>
  <si>
    <t>G35-D064E (issued 7/18/2016), G35-D064F (issued 10/25/2017)</t>
  </si>
  <si>
    <t>Addition of compression and ancillary equipment to an existing compressor station.</t>
  </si>
  <si>
    <t>Daybrook Compressor Station</t>
  </si>
  <si>
    <t>Marion</t>
  </si>
  <si>
    <t>https://ejscreen.epa.gov/mapper/EJSCREEN_report.aspx?namestr=&amp;geometry={"spatialReference":{"wkid":4326},"x":-80.502128,"y":39.543405}&amp;distance=3&amp;unit=9035&amp;areatype=&amp;areaid=&amp;f=report</t>
  </si>
  <si>
    <t>0.00097</t>
  </si>
  <si>
    <t>8.05</t>
  </si>
  <si>
    <t>27</t>
  </si>
  <si>
    <t>45%</t>
  </si>
  <si>
    <t>320</t>
  </si>
  <si>
    <t>Revised modeling report, permit R14-0033</t>
  </si>
  <si>
    <t>https://echo.epa.gov/detailed-facility-report?fid=110042088521</t>
  </si>
  <si>
    <t>103-00006</t>
  </si>
  <si>
    <t>R14-0033 (6/13/2018)</t>
  </si>
  <si>
    <t>Installation of two new turbines, aux generator, boiler and two tanks.</t>
  </si>
  <si>
    <t>Mockingbird Hill Compressor Station Expansion</t>
  </si>
  <si>
    <t>Dominion Transmission Inc.</t>
  </si>
  <si>
    <t>https://ejscreen.epa.gov/mapper/EJSCREEN_report.aspx?namestr=&amp;geometry={"spatialReference":{"wkid":4326},"x":-79.37607,"y":38.84861}&amp;distance=3&amp;unit=9035&amp;areatype=&amp;areaid=&amp;f=report</t>
  </si>
  <si>
    <t>40.7</t>
  </si>
  <si>
    <t>6.5</t>
  </si>
  <si>
    <t>0.2</t>
  </si>
  <si>
    <t>17</t>
  </si>
  <si>
    <t>20%</t>
  </si>
  <si>
    <t>48%</t>
  </si>
  <si>
    <t>327</t>
  </si>
  <si>
    <t>https://www.dropbox.com/home/Emission%20Increases/West%20Virginia/Columbia%20Gas%20Seneca%20Compressor?preview=2018.11.27_Startup+Notification.pdf</t>
  </si>
  <si>
    <t>Notification of Startup (11/27/2018)</t>
  </si>
  <si>
    <t>https://echo.epa.gov/detailed-facility-report?fid=110008476933</t>
  </si>
  <si>
    <t>071-00008</t>
  </si>
  <si>
    <t xml:space="preserve">https://www.dropbox.com/sh/dfu434fasxh5pmv/AACRUaUAq_2yu7x6_UBMixF5a?dl=0 </t>
  </si>
  <si>
    <t>R13-2715F (issued 4/26/2016); FERC Docket No. CP16-38</t>
  </si>
  <si>
    <t>Modifications to an existing compressor station to support the WB Xpress Project.</t>
  </si>
  <si>
    <t>Seneca Compressor Station</t>
  </si>
  <si>
    <t>Columbia Gulf Transmission, LLC (dba TC Energy)</t>
  </si>
  <si>
    <t>Pendleton</t>
  </si>
  <si>
    <t>https://ejscreen.epa.gov/mapper/EJSCREEN_report.aspx?namestr=&amp;geometry={"spatialReference":{"wkid":4326},"x":-78.86162,"y":38.87517}&amp;distance=3&amp;unit=9035&amp;areatype=&amp;areaid=&amp;f=report</t>
  </si>
  <si>
    <t>41.4</t>
  </si>
  <si>
    <t>6.82</t>
  </si>
  <si>
    <t>0.25</t>
  </si>
  <si>
    <t>22</t>
  </si>
  <si>
    <t>46%</t>
  </si>
  <si>
    <t>1%</t>
  </si>
  <si>
    <t>871</t>
  </si>
  <si>
    <t>https://www.eia.gov/naturalgas/data.php</t>
  </si>
  <si>
    <t>EIA Pipeline Projects Dataset (Published 3/5/2020)</t>
  </si>
  <si>
    <t>https://echo.epa.gov/detailed-facility-report?fid=110006857240</t>
  </si>
  <si>
    <t>031-00002</t>
  </si>
  <si>
    <t>R14-0013E (issued 5/6/2016); FERC Docket No. CP16-38</t>
  </si>
  <si>
    <t>Modifications to increase horsepower at the existing Lost River compressor as part of the WB Xpress pipeline project.</t>
  </si>
  <si>
    <t>Lost River Compressor Station</t>
  </si>
  <si>
    <t>Hardy</t>
  </si>
  <si>
    <t>https://ejscreen.epa.gov/mapper/EJSCREEN_report.aspx?namestr=&amp;geometry={"spatialReference":{"wkid":4326},"x":-79.546343,"y":39.419872}&amp;distance=3&amp;unit=9035&amp;areatype=&amp;areaid=&amp;f=report</t>
  </si>
  <si>
    <t>0.005</t>
  </si>
  <si>
    <t>7.21</t>
  </si>
  <si>
    <t>0.22</t>
  </si>
  <si>
    <t>19</t>
  </si>
  <si>
    <t>49%</t>
  </si>
  <si>
    <t>2562</t>
  </si>
  <si>
    <t>https://www.dropbox.com/home/Emission%20Increases/West%20Virginia/Columbia%20Gas%20-%20Terra%20Alta%20Compressor</t>
  </si>
  <si>
    <t>Permit application for R13-3431; Start-Up Notification (submitted 10/1/2020)</t>
  </si>
  <si>
    <t>2019/2020</t>
  </si>
  <si>
    <t>https://echo.epa.gov/detailed-facility-report?fid=110070640664</t>
  </si>
  <si>
    <t>077-00017</t>
  </si>
  <si>
    <t>R13-3431 (issued 3/13/2019), R13-3431A (issued 4/7/2020), R13-3431B (draft permit issued 11/4/2020)</t>
  </si>
  <si>
    <t>Minor Modification, TV Source</t>
  </si>
  <si>
    <t>Expansion of an existing compressor station, including installation of one generator, three natural-gas fired line heaters, and methanol storage tanks.</t>
  </si>
  <si>
    <t>Terra Alta Compressor Station</t>
  </si>
  <si>
    <t>Columbia Gas Transmission, LLC</t>
  </si>
  <si>
    <t>Preston</t>
  </si>
  <si>
    <t>https://ejscreen.epa.gov/mapper/EJSCREEN_report.aspx?namestr=&amp;geometry={"spatialReference":{"wkid":4326},"x":-81.142129,"y":39.041577}&amp;distance=3&amp;unit=9035&amp;areatype=&amp;areaid=&amp;f=report</t>
  </si>
  <si>
    <t>8.9E-05</t>
  </si>
  <si>
    <t>8.14</t>
  </si>
  <si>
    <t>0.34</t>
  </si>
  <si>
    <t>413</t>
  </si>
  <si>
    <t>https://www.dropbox.com/home/Emission%20Increases/West%20Virginia/Columbia%20Gas%20White%20Oak%20Compressor</t>
  </si>
  <si>
    <t>https://echo.epa.gov/detailed-facility-report?fid=110056440490</t>
  </si>
  <si>
    <t>013-00017</t>
  </si>
  <si>
    <t>R13-3315 (issued 11/14/2016)</t>
  </si>
  <si>
    <t>Construction of new compressor station with two turbines, generator, process heater, catalytic space heaters and condensate storage tank</t>
  </si>
  <si>
    <t>White Oak Compressor Station</t>
  </si>
  <si>
    <t>Columbia Gas Transmission LLC (CGT)</t>
  </si>
  <si>
    <t>Calhoun</t>
  </si>
  <si>
    <t>https://ejscreen.epa.gov/mapper/EJSCREEN_report.aspx?namestr=&amp;geometry={"spatialReference":{"wkid":4326},"x":-80.733372,"y":39.269339}&amp;distance=3&amp;unit=9035&amp;areatype=&amp;areaid=&amp;f=report</t>
  </si>
  <si>
    <t>8.3E-05</t>
  </si>
  <si>
    <t>0.41</t>
  </si>
  <si>
    <t>1334</t>
  </si>
  <si>
    <t>https://documents.dep.wv.gov/AppXtender/DataSources/DEPAX/account/login?ret=Lw==</t>
  </si>
  <si>
    <t>Start-up notification (4/15/2019)</t>
  </si>
  <si>
    <t>https://echo.epa.gov/detailed-facility-report?fid=110070361887</t>
  </si>
  <si>
    <t>017-00162</t>
  </si>
  <si>
    <t>R13-3313 (issued 11/14/2016), R13-3313A (issued 12/19/2017)</t>
  </si>
  <si>
    <t>Construction of new compressor station with four turbines, one generator, two process heaters, catalytic space heaters and one condensate storage tank</t>
  </si>
  <si>
    <t>Sherwood Compressor Station</t>
  </si>
  <si>
    <t>https://ejscreen.epa.gov/mapper/EJSCREEN_report.aspx?namestr=&amp;geometry={"spatialReference":{"wkid":4326},"x":-81.674254,"y":38.737833}&amp;distance=3&amp;unit=9035&amp;areatype=&amp;areaid=&amp;f=report</t>
  </si>
  <si>
    <t>1.3E-05</t>
  </si>
  <si>
    <t>8.3</t>
  </si>
  <si>
    <t>0.4</t>
  </si>
  <si>
    <t>2786</t>
  </si>
  <si>
    <t>https://www.dropbox.com/home/Emission%20Increases/West%20Virginia/Columbia%20Gas%20Mount%20Olive%20Compressor</t>
  </si>
  <si>
    <t>https://echo.epa.gov/detailed-facility-report?fid=110070361549</t>
  </si>
  <si>
    <t>035-00062</t>
  </si>
  <si>
    <t>R13-3314 (issued 11/14/2016)</t>
  </si>
  <si>
    <t>Construction of new compressor station with three turbines, one generator, two process heaters, catalytic space heaters and condensate storage tank</t>
  </si>
  <si>
    <t>Mount Olive Compressor Station</t>
  </si>
  <si>
    <t>Jackson</t>
  </si>
  <si>
    <t>https://ejscreen.epa.gov/mapper/EJSCREEN_report.aspx?namestr=&amp;geometry={"spatialReference":{"wkid":4326},"x":-80.581316,"y":39.882501}&amp;distance=3&amp;unit=9035&amp;areatype=&amp;areaid=&amp;f=report</t>
  </si>
  <si>
    <t>0.00034</t>
  </si>
  <si>
    <t>43.2</t>
  </si>
  <si>
    <t>25%</t>
  </si>
  <si>
    <t>1008</t>
  </si>
  <si>
    <t>Correspondence submitted to WVDEQ (4/15/2019)</t>
  </si>
  <si>
    <t>https://echo.epa.gov/detailed-facility-report?fid=110069468999</t>
  </si>
  <si>
    <t>051-00216</t>
  </si>
  <si>
    <t>R13-3254 (issued 12/7/2015), R13-3254A (issued 12/12/2017)</t>
  </si>
  <si>
    <t>Construction of new compressor station with four combustion turbines, one process heater, emergency generator and several catalytic heaters</t>
  </si>
  <si>
    <t>Lone Oak Compressor Station</t>
  </si>
  <si>
    <t>https://ejscreen.epa.gov/mapper/EJSCREEN_report.aspx?namestr=&amp;geometry={"spatialReference":{"wkid":4326},"x":-79.836045,"y":38.820887}&amp;distance=3&amp;unit=9035&amp;areatype=&amp;areaid=&amp;f=report</t>
  </si>
  <si>
    <t>0.00063</t>
  </si>
  <si>
    <t>6.71</t>
  </si>
  <si>
    <t>0.24</t>
  </si>
  <si>
    <t>56%</t>
  </si>
  <si>
    <t>2884</t>
  </si>
  <si>
    <t>https://www.dropbox.com/home/Emission%20Increases/West%20Virginia/Columbia%20Gas%20-%20Files%20Creek%20Compressor</t>
  </si>
  <si>
    <t>Notification of Commissioning (9/20/2018)</t>
  </si>
  <si>
    <t>https://echo.epa.gov/detailed-facility-report?fid=110007398280</t>
  </si>
  <si>
    <t>083-00019</t>
  </si>
  <si>
    <t>R13-3164B (issued 5/6/2016), R13-3164C (issued 4/9/2020)</t>
  </si>
  <si>
    <t>Installation of two new turbines, fuel gas heater and catalytic space heaters, removing two existing emergency generators.</t>
  </si>
  <si>
    <t>Files Creek Compressor Station</t>
  </si>
  <si>
    <t>Randolph</t>
  </si>
  <si>
    <t>https://ejscreen.epa.gov/mapper/EJSCREEN_report.aspx?namestr=&amp;geometry={"spatialReference":{"wkid":4326},"x":-81.323344,"y":38.486996}&amp;distance=3&amp;unit=9035&amp;areatype=&amp;areaid=&amp;f=report</t>
  </si>
  <si>
    <t>0.0085</t>
  </si>
  <si>
    <t>40.4</t>
  </si>
  <si>
    <t>7.98</t>
  </si>
  <si>
    <t>47%</t>
  </si>
  <si>
    <t>2673</t>
  </si>
  <si>
    <t>https://www.dropbox.com/home/Emission%20Increases/West%20Virginia/Columbia%20Gas%20Elk%20River%20Compressor</t>
  </si>
  <si>
    <t>https://echo.epa.gov/detailed-facility-report?fid=110070226388</t>
  </si>
  <si>
    <t>039-00670</t>
  </si>
  <si>
    <t>R13-3294 (issued 11/29/2016), R13-3294A (issued 2/12/2018)</t>
  </si>
  <si>
    <t>Construction of new compressor station with three turbines, one generator, two fuel gas heaters, catalytic heaters.</t>
  </si>
  <si>
    <t>Elk River Compressor Station</t>
  </si>
  <si>
    <t>https://ejscreen.epa.gov/mapper/EJSCREEN_report.aspx?namestr=&amp;geometry={"spatialReference":{"wkid":4326},"x":-80.362503,"y":38.749952}&amp;distance=3&amp;unit=9035&amp;areatype=&amp;areaid=&amp;f=report</t>
  </si>
  <si>
    <t>1E-06</t>
  </si>
  <si>
    <t>38.6</t>
  </si>
  <si>
    <t>7.05</t>
  </si>
  <si>
    <t>53%</t>
  </si>
  <si>
    <t>Start-up notification</t>
  </si>
  <si>
    <t>https://echo.epa.gov/detailed-facility-report?fid=110001932703</t>
  </si>
  <si>
    <t>097-00009</t>
  </si>
  <si>
    <t>R13-2394B (issued 5/5/2016)</t>
  </si>
  <si>
    <t xml:space="preserve">Installation of two new turbines, one fuel gas heater, and catalytic heaters. </t>
  </si>
  <si>
    <t>Cleveland Compressor Station</t>
  </si>
  <si>
    <t>Upshur</t>
  </si>
  <si>
    <t>https://ejscreen.epa.gov/mapper/EJSCREEN_report.aspx?namestr=&amp;geometry={"spatialReference":{"wkid":4326},"x":-80.809279,"y":39.424914}&amp;distance=3&amp;unit=9035&amp;areatype=&amp;areaid=&amp;f=report</t>
  </si>
  <si>
    <t>1.6E-07</t>
  </si>
  <si>
    <t>41</t>
  </si>
  <si>
    <t>8.17</t>
  </si>
  <si>
    <t>0.38</t>
  </si>
  <si>
    <t>29</t>
  </si>
  <si>
    <t>41%</t>
  </si>
  <si>
    <t>615</t>
  </si>
  <si>
    <t>https://www.dropbox.com/home/Emission%20Increases/West%20Virginia/CNX%20Midstream%20-%20Shirley%20Compressor</t>
  </si>
  <si>
    <t>Notice of Violation (issued 9/15/2015)</t>
  </si>
  <si>
    <t>https://echo.epa.gov/detailed-facility-report?fid=110067248311</t>
  </si>
  <si>
    <t>095-00039</t>
  </si>
  <si>
    <t>R13-3207A (issued 12/30/2015), R13-3207B (issued 10/1/2018), R13-3207C (issued 8/6/2019), R13-3207D (issued 6/26/2020)</t>
  </si>
  <si>
    <t>Modifications to increase liquid loading throughputs and increase the existing dehydration unit capacity; construction of an additional dehydration unit, one compressor engine, one generator, hot oil heater and condensate stabilizer, three storage tanks, one blowdown flare and one VDU, and two additional vapor recovery units.</t>
  </si>
  <si>
    <t>Shirley Compressor Station</t>
  </si>
  <si>
    <t>CNX Midstream Operating Company, LLC</t>
  </si>
  <si>
    <t>Tyler</t>
  </si>
  <si>
    <t>https://ejscreen.epa.gov/mapper/EJSCREEN_report.aspx?namestr=&amp;geometry={"spatialReference":{"wkid":4326},"x":-80.334733,"y":39.705065}&amp;distance=3&amp;unit=9035&amp;areatype=&amp;areaid=&amp;f=report</t>
  </si>
  <si>
    <t>0.004</t>
  </si>
  <si>
    <t>42.2</t>
  </si>
  <si>
    <t>8.11</t>
  </si>
  <si>
    <t>655</t>
  </si>
  <si>
    <t>https://www.dropbox.com/home/Emission%20Increases/West%20Virginia/CNX%20Midstream%20-%20Wadestown%205%20Compressor</t>
  </si>
  <si>
    <t>NSR permit application, Section I (submitted 10/2/2020)</t>
  </si>
  <si>
    <t>https://documents.dep.wv.gov/AppXtender/datasources/DEPAX16</t>
  </si>
  <si>
    <t>061-00257</t>
  </si>
  <si>
    <t>R13-3502 (issued 12/29/2020)</t>
  </si>
  <si>
    <t>Construction of a new compressor stations, adjacent to a wellpad operated by the CNX Gas Co.</t>
  </si>
  <si>
    <t>Wadestown 5 Compressor Station</t>
  </si>
  <si>
    <t>CNX Midstream Operating Company LLC</t>
  </si>
  <si>
    <t>https://ejscreen.epa.gov/mapper/EJSCREEN_report.aspx?namestr=&amp;geometry={"spatialReference":{"wkid":4326},"x":-80.61862,"y":40.19277}&amp;distance=3&amp;unit=9035&amp;areatype=&amp;areaid=&amp;f=report</t>
  </si>
  <si>
    <t>44.2</t>
  </si>
  <si>
    <t>8.73</t>
  </si>
  <si>
    <t>14%</t>
  </si>
  <si>
    <t>4176</t>
  </si>
  <si>
    <t>https://www.dropbox.com/home/Emission%20Increases/West%20Virginia/Appalachia%20Midstream%20Threedubs%20Compressor</t>
  </si>
  <si>
    <t>Start-up notification (5/29/2019)</t>
  </si>
  <si>
    <t>https://echo.epa.gov/detailed-facility-report?fid=110070551498</t>
  </si>
  <si>
    <t>009-00135</t>
  </si>
  <si>
    <t>G35-D136 (6/29/2018), 13-3496 (issued 10/6/2020)</t>
  </si>
  <si>
    <t>Construction of compression and dehydration station for natural gas</t>
  </si>
  <si>
    <t>Threedubs Compressor Station</t>
  </si>
  <si>
    <t>Appalachia Midstream Services LLC</t>
  </si>
  <si>
    <t>Brooke</t>
  </si>
  <si>
    <t>https://ejscreen.epa.gov/mapper/EJSCREEN_report.aspx?namestr=&amp;geometry={"spatialReference":{"wkid":4326},"x":-80.55586,"y":39.98754}&amp;distance=3&amp;unit=9035&amp;areatype=&amp;areaid=&amp;f=report</t>
  </si>
  <si>
    <t>9.6E-05</t>
  </si>
  <si>
    <t>43.4</t>
  </si>
  <si>
    <t>8.34</t>
  </si>
  <si>
    <t>695</t>
  </si>
  <si>
    <t>https://www.dropbox.com/home/Emission%20Increases/West%20Virginia/Appalachia%20Midstream%20Sand%20Hill%20Compressor</t>
  </si>
  <si>
    <t>Startup Notifications</t>
  </si>
  <si>
    <t>2015/2016/2019</t>
  </si>
  <si>
    <t>https://echo.epa.gov/detailed-facility-report?fid=110046598366</t>
  </si>
  <si>
    <t>051-00145</t>
  </si>
  <si>
    <t>R13-2913 (issued 7/23/2012), R13-2913A (issued 5/16/2016), 13-2913B (issued 5/18/2018), 13-2913C (issued 11/27/2018)</t>
  </si>
  <si>
    <t>Construction of a new compressor station and subsequent permit modifications to expand facility operations.</t>
  </si>
  <si>
    <t>Sand Hill Compression Facility</t>
  </si>
  <si>
    <t>https://ejscreen.epa.gov/mapper/EJSCREEN_report.aspx?namestr=&amp;geometry={"spatialReference":{"wkid":4326},"x":-80.55879,"y":39.776224}&amp;distance=3&amp;unit=9035&amp;areatype=&amp;areaid=&amp;f=report</t>
  </si>
  <si>
    <t>8.24</t>
  </si>
  <si>
    <t>40%</t>
  </si>
  <si>
    <t>255</t>
  </si>
  <si>
    <t>https://www.dropbox.com/home/Emission%20Increases/West%20Virginia/Appalachia%20Midstream%20Ridgeline%20Compressor</t>
  </si>
  <si>
    <t>Inspection Report (issued 9/8/2020)</t>
  </si>
  <si>
    <t>https://echo.epa.gov/detailed-facility-report?fid=110070520591</t>
  </si>
  <si>
    <t>051-00261</t>
  </si>
  <si>
    <t>G35-D137 (issued 7/10/2018)</t>
  </si>
  <si>
    <t>Construction of new compression station with 4 engines, microturbine, dehydrator and tanks.</t>
  </si>
  <si>
    <t>Ridgeline Compressor Station</t>
  </si>
  <si>
    <t>https://ejscreen.epa.gov/mapper/EJSCREEN_report.aspx?namestr=&amp;geometry={"spatialReference":{"wkid":4326},"x":-80.59156,"y":40.14333}&amp;distance=3&amp;unit=9035&amp;areatype=&amp;areaid=&amp;f=report</t>
  </si>
  <si>
    <t>0.0002</t>
  </si>
  <si>
    <t>44.3</t>
  </si>
  <si>
    <t>8.67</t>
  </si>
  <si>
    <t>12%</t>
  </si>
  <si>
    <t>3723</t>
  </si>
  <si>
    <t>https://echo.epa.gov/detailed-facility-report?fid=110070262683</t>
  </si>
  <si>
    <t>069-00143</t>
  </si>
  <si>
    <t>G35-D127 (issued 9/22/2017), R13-3491 (issued 8/3/2020 and will replace G35-D127)</t>
  </si>
  <si>
    <t xml:space="preserve">Construction of a natural gas compression and dehydration station. </t>
  </si>
  <si>
    <t>Pioneer Compressor Station</t>
  </si>
  <si>
    <t>Ohio</t>
  </si>
  <si>
    <t>https://ejscreen.epa.gov/mapper/EJSCREEN_report.aspx?namestr=&amp;geometry={"spatialReference":{"wkid":4326},"x":-80.52488,"y":40.24278}&amp;distance=3&amp;unit=9035&amp;areatype=&amp;areaid=&amp;f=report</t>
  </si>
  <si>
    <t>3.4E-05</t>
  </si>
  <si>
    <t>44.4</t>
  </si>
  <si>
    <t>8.85</t>
  </si>
  <si>
    <t>1700</t>
  </si>
  <si>
    <t>https://www.dropbox.com/home/Emission%20Increases/West%20Virginia/Appalachia%20Midstream%20Mountaineer%20Compressor</t>
  </si>
  <si>
    <t>Initial Notifications (submitted 4/27/2020)</t>
  </si>
  <si>
    <t>https://echo.epa.gov/detailed-facility-report?fid=110070740298</t>
  </si>
  <si>
    <t>009-00138</t>
  </si>
  <si>
    <t>R13-3482 (issued 3/17/2020)</t>
  </si>
  <si>
    <t>Construction of a new compressor station in Brooke County, WV.</t>
  </si>
  <si>
    <t>Mountaineer Compressor Station</t>
  </si>
  <si>
    <t>https://ejscreen.epa.gov/mapper/EJSCREEN_report.aspx?namestr=&amp;geometry={"spatialReference":{"wkid":4326},"x":-80.622056,"y":39.709852}&amp;distance=3&amp;unit=9035&amp;areatype=&amp;areaid=&amp;f=report</t>
  </si>
  <si>
    <t>0.1</t>
  </si>
  <si>
    <t>42.4</t>
  </si>
  <si>
    <t>210</t>
  </si>
  <si>
    <t>Start-up notifications (submitted 8/22 and 9/20/2017)</t>
  </si>
  <si>
    <t>https://echo.epa.gov/detailed-facility-report?fid=110063231177</t>
  </si>
  <si>
    <t>051-00130</t>
  </si>
  <si>
    <t>R13-2831D (issued 9/24/2012), R13-2831E (issued 1/22/2016)</t>
  </si>
  <si>
    <t>Minor Modification, Minor Source</t>
  </si>
  <si>
    <t>Modification to an existing compressor station, including replacement of four compressor engines.</t>
  </si>
  <si>
    <t>Miller Compressor Station</t>
  </si>
  <si>
    <t>https://ejscreen.epa.gov/mapper/EJSCREEN_report.aspx?namestr=&amp;geometry={"spatialReference":{"wkid":4326},"x":-80.52167,"y":40.19667}&amp;distance=3&amp;unit=9035&amp;areatype=&amp;areaid=&amp;f=report</t>
  </si>
  <si>
    <t>0.00017</t>
  </si>
  <si>
    <t>8.82</t>
  </si>
  <si>
    <t>11%</t>
  </si>
  <si>
    <t>1507</t>
  </si>
  <si>
    <t>https://www.dropbox.com/home/Emission%20Increases/West%20Virginia/Appalachia%20Midstream%20Buffalo%20Compression%20Facility</t>
  </si>
  <si>
    <t>Start-up notification (12/21/2015)</t>
  </si>
  <si>
    <t>https://echo.epa.gov/detailed-facility-report?fid=110061079023</t>
  </si>
  <si>
    <t>009-00116</t>
  </si>
  <si>
    <t>R13-3048 (issued 6/24/2013), R13-3048A (issued 5/1/2015), R13-3048B (issued 5/15/2018)</t>
  </si>
  <si>
    <t>Construction of new compressor station.</t>
  </si>
  <si>
    <t>Buffalo Compression Facility</t>
  </si>
  <si>
    <t>https://ejscreen.epa.gov/mapper/EJSCREEN_report.aspx?namestr=&amp;geometry={"spatialReference":{"wkid":4326},"x":-80.68181,"y":39.67678}&amp;distance=3&amp;unit=9035&amp;areatype=&amp;areaid=&amp;f=report</t>
  </si>
  <si>
    <t>8.06</t>
  </si>
  <si>
    <t>442</t>
  </si>
  <si>
    <t>https://www.dropbox.com/home/Emission%20Increases/West%20Virginia/Appalachia%20Midstream%20Blake%20Ridge%20Compression%20Facility</t>
  </si>
  <si>
    <t>Start-up notification (11/7/2018)</t>
  </si>
  <si>
    <t>https://echo.epa.gov/detailed-facility-report?fid=110070359867</t>
  </si>
  <si>
    <t>103-00124</t>
  </si>
  <si>
    <t>G35-D128 (issued 10/5/2017), G35-D128A (issued 5/16/2018), G35-D128B (issued 7/2/2019)</t>
  </si>
  <si>
    <t>Construction of new compression station to compress and dehydrate natural gas.</t>
  </si>
  <si>
    <t>Blake Ridge Compression Facility</t>
  </si>
  <si>
    <t>https://ejscreen.epa.gov/mapper/EJSCREEN_report.aspx?namestr=&amp;geometry={"spatialReference":{"wkid":4326},"x":-80.8077,"y":39.5496}&amp;distance=3&amp;unit=9035&amp;areatype=&amp;areaid=&amp;f=report</t>
  </si>
  <si>
    <t>0.0077</t>
  </si>
  <si>
    <t>8.18</t>
  </si>
  <si>
    <t>532</t>
  </si>
  <si>
    <t>https://www.dropbox.com/home/Emission%20Increases/West%20Virginia/Antero%20Midstream%20-%20Wetzel%20Rich%202%20Compressor</t>
  </si>
  <si>
    <t>Permit application, pg. 20</t>
  </si>
  <si>
    <t>095-00119</t>
  </si>
  <si>
    <t>R13-3513 (issued 2/11/2021)</t>
  </si>
  <si>
    <t>Application Pending</t>
  </si>
  <si>
    <t>Construction of a new compressor station in Tyler County, which would be a major source of air pollution under the Title V program for volatile organize compounds.</t>
  </si>
  <si>
    <t>Wetzel Rich 2 Compressor Station</t>
  </si>
  <si>
    <t>Antero Midstream LLC</t>
  </si>
  <si>
    <t>https://ejscreen.epa.gov/mapper/EJSCREEN_report.aspx?namestr=&amp;geometry={"spatialReference":{"wkid":4326},"x":-80.73894,"y":39.51644}&amp;distance=3&amp;unit=9035&amp;areatype=&amp;areaid=&amp;f=report</t>
  </si>
  <si>
    <t>1.9E-05</t>
  </si>
  <si>
    <t>8.08</t>
  </si>
  <si>
    <t>457</t>
  </si>
  <si>
    <t>https://www.dropbox.com/home/Emission%20Increases/West%20Virginia/Antero%20Midstream%20Wetzel%20Rich%201%20Compressor?preview=Compliance+Monitoring+Report_2.26.2020.pdf</t>
  </si>
  <si>
    <t>Compliance Monitoring Report (issued 2/26/2020)</t>
  </si>
  <si>
    <t>https://echo.epa.gov/detailed-facility-report?fid=110070526548</t>
  </si>
  <si>
    <t>103-00134</t>
  </si>
  <si>
    <t>R13-3429 (issued 2/4/2019); R13-3429A (issued 9/23/2019); R13-3429B (issued 1/23/2020), R13-3429C (issued 3/8/2021)</t>
  </si>
  <si>
    <t>Construction of new compressor station with 12 compressor engines, microturbine generator fuel heater, dehydrators, and tanks.</t>
  </si>
  <si>
    <t>Wetzel Rich 1 Compressor Station</t>
  </si>
  <si>
    <t>https://ejscreen.epa.gov/mapper/EJSCREEN_report.aspx?namestr=&amp;geometry={"spatialReference":{"wkid":4326},"x":-80.978431,"y":39.321042}&amp;distance=3&amp;unit=9035&amp;areatype=&amp;areaid=&amp;f=report</t>
  </si>
  <si>
    <t>0.0065</t>
  </si>
  <si>
    <t>40.3</t>
  </si>
  <si>
    <t>8.2</t>
  </si>
  <si>
    <t>0.39</t>
  </si>
  <si>
    <t>1617</t>
  </si>
  <si>
    <t>https://www.dropbox.com/home/Emission%20Increases/West%20Virginia/Antero%20Midstream%20West%20Mountain%20Compressor?preview=2016.9.23_Startup+Notification.pdf</t>
  </si>
  <si>
    <t>Startup Notification (9/23/2016)</t>
  </si>
  <si>
    <t>https://echo.epa.gov/detailed-facility-report?fid=110067427617</t>
  </si>
  <si>
    <t>085-00039</t>
  </si>
  <si>
    <t>R13-3215A (issued 10/17/2016)</t>
  </si>
  <si>
    <t>Construction of new compressor station with 11 engines, 3 microturbine generators, 2 TEG dehydrators (still vent, flash tank reboilers), enclosed flare, catalytic heater and tanks.</t>
  </si>
  <si>
    <t>West Mountain Station</t>
  </si>
  <si>
    <t>Ritchie</t>
  </si>
  <si>
    <t>https://ejscreen.epa.gov/mapper/EJSCREEN_report.aspx?namestr=&amp;geometry={"spatialReference":{"wkid":4326},"x":-80.871583,"y":39.432517}&amp;distance=3&amp;unit=9035&amp;areatype=&amp;areaid=&amp;f=report</t>
  </si>
  <si>
    <t>3.8E-07</t>
  </si>
  <si>
    <t>380</t>
  </si>
  <si>
    <t>https://www.dropbox.com/home/Emission%20Increases/West%20Virginia/Antero%20Midstream%20Underwood%20Compressor</t>
  </si>
  <si>
    <t>Start-up notification (12/22/2016)</t>
  </si>
  <si>
    <t>https://echo.epa.gov/detailed-facility-report?fid=110067428368</t>
  </si>
  <si>
    <t>095-00065</t>
  </si>
  <si>
    <t>R13-3281 (issued 2/22/2016), R13-3281A (issued 5/27/2016), R13-3281B (issued 5/2/2019), R13-3281C (issued 12/19/2019)</t>
  </si>
  <si>
    <t>Construction of new compressor station with 11 compressor engines, 2 TEG dehydrators, one microturbine, catalytic heater, tanks.</t>
  </si>
  <si>
    <t>Underwood Compressor Station</t>
  </si>
  <si>
    <t>https://ejscreen.epa.gov/mapper/EJSCREEN_report.aspx?namestr=&amp;geometry={"spatialReference":{"wkid":4326},"x":-80.842725,"y":39.326}&amp;distance=3&amp;unit=9035&amp;areatype=&amp;areaid=&amp;f=report</t>
  </si>
  <si>
    <t>1075</t>
  </si>
  <si>
    <t>https://www.dropbox.com/home/Emission%20Increases/West%20Virginia/Antero%20Midstream%20Tamela%20Compressor?preview=Start-up+Notification_2.23.2017.pdf</t>
  </si>
  <si>
    <t>Start-up Notification (dated 2/23/2017)</t>
  </si>
  <si>
    <t>https://echo.epa.gov/detailed-facility-report?fid=110067247544</t>
  </si>
  <si>
    <t>017-00131</t>
  </si>
  <si>
    <t>R13-3216 (11/20/2015), R13-3216A (5/24/2016), R13-3216B (10/24/2017), R13-3216C (issued 4/2/2018), R13-3216D (issued 10/24/2019), R13-3216E (issued 1/23/2020)</t>
  </si>
  <si>
    <t>Construction of new compressor station with 11 engines, 2 microturbine generators, 2 TEG dehydrator, catalytic heater and tanks, followed by several minor mods including addition of additional microturbine generator</t>
  </si>
  <si>
    <t>Tamela Compressor Station</t>
  </si>
  <si>
    <t>https://ejscreen.epa.gov/mapper/EJSCREEN_report.aspx?namestr=&amp;geometry={"spatialReference":{"wkid":4326},"x":-80.803337,"y":39.334203}&amp;distance=3&amp;unit=9035&amp;areatype=&amp;areaid=&amp;f=report</t>
  </si>
  <si>
    <t>0.00027</t>
  </si>
  <si>
    <t>1118</t>
  </si>
  <si>
    <t>https://www.dropbox.com/home/Emission%20Increases/West%20Virginia/Antero%20Midstream%20-%20South%20Canton%20Compressor</t>
  </si>
  <si>
    <t>Startup Notification, Permit R13-3354A (3/16/2018); R13-3354D Permit Application, Section I</t>
  </si>
  <si>
    <t>2018/2021</t>
  </si>
  <si>
    <t>Partially operating</t>
  </si>
  <si>
    <t>https://echo.epa.gov/detailed-facility-report?fid=110070162191</t>
  </si>
  <si>
    <t>017-00163</t>
  </si>
  <si>
    <t>R13-3354 (issued 3/21/2017), R13-3354D (issued 4/12/2021)</t>
  </si>
  <si>
    <t>Construction of new natural gas compressor station in Doddridge County, and a subsequent modifications to increase the horsepower of the compressor engines to 2,675 hp.</t>
  </si>
  <si>
    <t>South Canton Compressor Station</t>
  </si>
  <si>
    <t>https://ejscreen.epa.gov/mapper/EJSCREEN_report.aspx?namestr=&amp;geometry={"spatialReference":{"wkid":4326},"x":-80.869506,"y":39.292576}&amp;distance=3&amp;unit=9035&amp;areatype=&amp;areaid=&amp;f=report</t>
  </si>
  <si>
    <t>0.0012</t>
  </si>
  <si>
    <t>1381</t>
  </si>
  <si>
    <t>https://summit.us/projects/nichols-station/ [and] https://www.dropbox.com/home/Emission%20Increases/West%20Virginia/Antero%20Midstream%20-%20Nichols%20Compressor</t>
  </si>
  <si>
    <t>Engineering/construction company website; R13-3201A Engineering Evaluation (page 2)</t>
  </si>
  <si>
    <t>https://echo.epa.gov/detailed-facility-report?fid=110067409183</t>
  </si>
  <si>
    <t>017-00114</t>
  </si>
  <si>
    <t>R13-3201 (issued 12/29/2014), R13-3201A (issued 11/20/2015), R13-3201B (issued 4/26/2016), R13-3201C (issued 2/3/2017), R13-3201D (issued 10/24/2019), R13-3201E (issued 1/21/2020), R13-3201F (issued 11/24/2020)</t>
  </si>
  <si>
    <t>Construction of new compressor station with 11 engines, 2 microturbine generators, 2 TEG dehydrator, catalytic heater and tanks. Subsequent expansion projects to replace 13 engines and increase of throughput.</t>
  </si>
  <si>
    <t>Nichols Compressor Station</t>
  </si>
  <si>
    <t>https://ejscreen.epa.gov/mapper/EJSCREEN_report.aspx?namestr=&amp;geometry={"spatialReference":{"wkid":4326},"x":-80.951858,"y":39.352356}&amp;distance=3&amp;unit=9035&amp;areatype=&amp;areaid=&amp;f=report</t>
  </si>
  <si>
    <t>0.00019</t>
  </si>
  <si>
    <t>39%</t>
  </si>
  <si>
    <t>416</t>
  </si>
  <si>
    <t>https://www.dropbox.com/home/Emission%20Increases/West%20Virginia/Antero%20Midstream%20-%20Mountain%20Compressor</t>
  </si>
  <si>
    <t>Notice of violation (issued July 21, 2014) for constructing and operating the Mountain Station prior to obtaining a permit.</t>
  </si>
  <si>
    <t>https://echo.epa.gov/detailed-facility-report?fid=110063720479</t>
  </si>
  <si>
    <t>095-00033</t>
  </si>
  <si>
    <t>R13-3166 (issued 8/22/2014), R13-3166A (issued 5/4/2015), R13-3166B (withdrawn, 9/9/2015), R13-3166C (issued 5/15/2017), R13-3166D (issued 10/30/2017), R13-3166E (issued 10/24/2019), R13-3166F (issued 12/1/2020)</t>
  </si>
  <si>
    <t>Construction of new compressor station with 11 compressor engines, 2 TEG dehydrators, two microturbines, catalytic heater, and storage tanks.</t>
  </si>
  <si>
    <t>Mountain Station</t>
  </si>
  <si>
    <t>https://ejscreen.epa.gov/mapper/EJSCREEN_report.aspx?namestr=&amp;geometry={"spatialReference":{"wkid":4326},"x":-80.86384,"y":39.42065}&amp;distance=3&amp;unit=9035&amp;areatype=&amp;areaid=&amp;f=report</t>
  </si>
  <si>
    <t>3.2E-07</t>
  </si>
  <si>
    <t>28%</t>
  </si>
  <si>
    <t>463</t>
  </si>
  <si>
    <t>https://www.dropbox.com/home/Emission%20Increases/West%20Virginia/Antero%20Midstream%20Monroe%20Compressor?preview=2015.10.21_Start-up+Notification_R13-3184A.pdf</t>
  </si>
  <si>
    <t>Start-up notification (10/21/2015)</t>
  </si>
  <si>
    <t>https://echo.epa.gov/detailed-facility-report?fid=110067011049</t>
  </si>
  <si>
    <t>095-00037</t>
  </si>
  <si>
    <t>R13-3184A (issued 4/20/2015), R13-3184C (issued 4/25/2016), R13-3184D (issued 1/30/2017)</t>
  </si>
  <si>
    <t>Construction and subsequent expansion of a new compressor station with eleven engines, two TEG dehydration units, catalytic heater two microturbines and storage tanks, modifications including throughput, fuel conditioning heaters and tanks.</t>
  </si>
  <si>
    <t>Monroe Compressor Station</t>
  </si>
  <si>
    <t>https://ejscreen.epa.gov/mapper/EJSCREEN_report.aspx?namestr=&amp;geometry={"spatialReference":{"wkid":4326},"x":-80.84175,"y":39.51774}&amp;distance=3&amp;unit=9035&amp;areatype=&amp;areaid=&amp;f=report</t>
  </si>
  <si>
    <t>4.2E-07</t>
  </si>
  <si>
    <t>515</t>
  </si>
  <si>
    <t>https://www.dropbox.com/home/Emission%20Increases/West%20Virginia/Antero%20Midstream%20-%20Middlebourne%20V%20Compressor</t>
  </si>
  <si>
    <t>Emission Test Protocol (submitted 10/9/2020); Application for Permit No. R13-3394G (submitted 2/22/2021)</t>
  </si>
  <si>
    <t>2020/2021</t>
  </si>
  <si>
    <t>https://echo.epa.gov/detailed-facility-report?fid=110070361984</t>
  </si>
  <si>
    <t>095-00087</t>
  </si>
  <si>
    <t>R13-3394 (issued 3/27/2018), R13-3394A (issued 7/29/2019), R13-3394E (issued 10/20/2020), R13-3394G (draft permit issued 4/7/2021)</t>
  </si>
  <si>
    <t>Construction of a new compressor station in Tyler County and subsequent expansion projects to modify the facility, most recently by increasing the horsepower (hp) of seven compressor engines to 2,675 hp.</t>
  </si>
  <si>
    <t>Middlebourne V Compressor Station</t>
  </si>
  <si>
    <t>https://ejscreen.epa.gov/mapper/EJSCREEN_report.aspx?namestr=&amp;geometry={"spatialReference":{"wkid":4326},"x":-80.90999,"y":39.47547}&amp;distance=3&amp;unit=9035&amp;areatype=&amp;areaid=&amp;f=report</t>
  </si>
  <si>
    <t>7.5E-06</t>
  </si>
  <si>
    <t>8.26</t>
  </si>
  <si>
    <t>1349</t>
  </si>
  <si>
    <t>https://www.dropbox.com/home/Emission%20Increases/West%20Virginia/Antero%20Midstream%20Middlebourne%20IV%20Compressor?preview=2019.2.7_Start-up+Notification_Antero+Midstream+Middlebourne+IV+Compressor.pdf</t>
  </si>
  <si>
    <t>Start-up notification (2/13/2019)</t>
  </si>
  <si>
    <t>https://echo.epa.gov/detailed-facility-report?fid=110070361194</t>
  </si>
  <si>
    <t>095-00084</t>
  </si>
  <si>
    <t>R13-3380 (issued 2/20/2018), R13-3380A (issued 1/14/2019), R13-3380B (issued 11/8/2019), R13-3380C (issued 9/20/2020), R13-3380D (issued 3/9/2021)</t>
  </si>
  <si>
    <t xml:space="preserve">Construction of a compressor station with 12 engines, and a major modification to increase throughput of condensate from 300 to 450 barrels per day and produced water from 90 to 135 barrels per day. </t>
  </si>
  <si>
    <t>Middlebourne IV Compressor Station</t>
  </si>
  <si>
    <t>https://ejscreen.epa.gov/mapper/EJSCREEN_report.aspx?namestr=&amp;geometry={"spatialReference":{"wkid":4326},"x":-80.963581,"y":39.41656}&amp;distance=3&amp;unit=9035&amp;areatype=&amp;areaid=&amp;f=report</t>
  </si>
  <si>
    <t>347</t>
  </si>
  <si>
    <t>https://www.dropbox.com/home/Emission%20Increases/West%20Virginia/Antero%20Midstream%20-%20Middlebourne%20III%20Compressor</t>
  </si>
  <si>
    <t>Initial Construction Notification (submitted 6/6/2017)</t>
  </si>
  <si>
    <t>https://echo.epa.gov/detailed-facility-report?fid=110070205289</t>
  </si>
  <si>
    <t>095-00074</t>
  </si>
  <si>
    <t>R13-3347 (issued 3/20/2017), R13-3347C (application submitted 2/22/2021)</t>
  </si>
  <si>
    <t>Construction of new compressor station with 12 engines, 2 TEG dehydration units, still vents and reboilers, fuel heater, flare, and tanks.</t>
  </si>
  <si>
    <t>Middlebourne III Compressor</t>
  </si>
  <si>
    <t>https://ejscreen.epa.gov/mapper/EJSCREEN_report.aspx?namestr=&amp;geometry={"spatialReference":{"wkid":4326},"x":-80.906265,"y":39.224173}&amp;distance=3&amp;unit=9035&amp;areatype=&amp;areaid=&amp;f=report</t>
  </si>
  <si>
    <t>0.0013</t>
  </si>
  <si>
    <t>8.16</t>
  </si>
  <si>
    <t>31</t>
  </si>
  <si>
    <t>395</t>
  </si>
  <si>
    <t>https://www.dropbox.com/home/Emission%20Increases/West%20Virginia/Antero%20Midstream%20-%20Lafferty%20Compressor</t>
  </si>
  <si>
    <t>Startup Notification (3/22/2017)</t>
  </si>
  <si>
    <t>https://echo.epa.gov/detailed-facility-report?fid=110070083515</t>
  </si>
  <si>
    <t>085-00055</t>
  </si>
  <si>
    <t>R13-3285 (issued 5/25/2016), R13-3285A (issued 11/14/2016), R13-3285B (issued 3/28/2017), R13-3285C (issued 1/2/2020)</t>
  </si>
  <si>
    <t>Construction of new compressor station with 13 engines, one microturbine, 2 TEG dehydration units, one catalytic heater, one enclosed flare, and tanks.</t>
  </si>
  <si>
    <t>Lafferty Compressor Station</t>
  </si>
  <si>
    <t>https://ejscreen.epa.gov/mapper/EJSCREEN_report.aspx?namestr=&amp;geometry={"spatialReference":{"wkid":4326},"x":-80.864166,"y":39.343869}&amp;distance=3&amp;unit=9035&amp;areatype=&amp;areaid=&amp;f=report</t>
  </si>
  <si>
    <t>0.00038</t>
  </si>
  <si>
    <t>33%</t>
  </si>
  <si>
    <t>476</t>
  </si>
  <si>
    <t>https://www.dropbox.com/home/Emission%20Increases/West%20Virginia/Antero%20Midstream%20-%20East%20Mountain%20Compressor</t>
  </si>
  <si>
    <t>Start-up notification (10/19/2018)</t>
  </si>
  <si>
    <t>https://echo.epa.gov/detailed-facility-report?fid=110070255746</t>
  </si>
  <si>
    <t>095-00080</t>
  </si>
  <si>
    <t>R13-3373 (9/11/2017), R13-3373A (issued 3/12/2018), R13-3373B (issued 9/23/2019), R13-3373C (issued 1/23/2020), R13-3373D (issued 3/9/2021)</t>
  </si>
  <si>
    <t>Construction of new natural gas compressor station, and a minor modification that changes operating parameters and replaces a flare with a thermal oxidizer.</t>
  </si>
  <si>
    <t>East Mountain Station</t>
  </si>
  <si>
    <t>https://ejscreen.epa.gov/mapper/EJSCREEN_report.aspx?namestr=&amp;geometry={"spatialReference":{"wkid":4326},"x":-80.68345,"y":39.40425}&amp;distance=3&amp;unit=9035&amp;areatype=&amp;areaid=&amp;f=report</t>
  </si>
  <si>
    <t>1.7E-08</t>
  </si>
  <si>
    <t>392</t>
  </si>
  <si>
    <t>https://www.dropbox.com/home/Emission%20Increases/West%20Virginia/Antero%20Midstream%20-%20Canton%20North%20Compressor</t>
  </si>
  <si>
    <t>Notice of Violation (issued 6/4/2015)</t>
  </si>
  <si>
    <t>https://echo.epa.gov/detailed-facility-report?fid=110063721968</t>
  </si>
  <si>
    <t>017-00084</t>
  </si>
  <si>
    <t>R13-3167 (issued 8/22/2014), R13-3167A (issued 4/13/2016), R13-3167B (issued 12/20/2016), R13-3167C (issued 10/24/2019), R13-3167D (issued 10/20/2020)</t>
  </si>
  <si>
    <t>Construction of new compressor station with 11 engines, 2 microturbine generators, 2 TEG dehydrator, catalytic heater and tanks, updated operating conditions and removal of VRU from truck loading.</t>
  </si>
  <si>
    <t>Canton North Compressor Station</t>
  </si>
  <si>
    <t>https://ejscreen.epa.gov/mapper/EJSCREEN_report.aspx?namestr=&amp;geometry={"spatialReference":{"wkid":4326},"x":-78.423557,"y":37.838686}&amp;distance=3&amp;unit=9035&amp;areatype=&amp;areaid=&amp;f=report</t>
  </si>
  <si>
    <t>0.006</t>
  </si>
  <si>
    <t>7.42</t>
  </si>
  <si>
    <t>0.37</t>
  </si>
  <si>
    <t>2074</t>
  </si>
  <si>
    <t>https://www.dropbox.com/home/Pipelines/Southeastern%20Trail%20Expansion%20Project</t>
  </si>
  <si>
    <t xml:space="preserve">Southeastern Trail Expansion Project, In-service Notification </t>
  </si>
  <si>
    <t>Bob Good, Republican</t>
  </si>
  <si>
    <t>https://echo.epa.gov/detailed-facility-report?fid=110008185169</t>
  </si>
  <si>
    <t>https://portal.deq.virginia.gov/prep/Report/Search</t>
  </si>
  <si>
    <t>https://www.deq.virginia.gov/permits-regulations/permits/air</t>
  </si>
  <si>
    <t>Registration No. 40789 (issued 12/5/2019); FERC Docket No. CP18-186</t>
  </si>
  <si>
    <t>Expansion of an existing compressor station as part of the Southeastern Trail Pipeline Project.</t>
  </si>
  <si>
    <t>Compressor Station 175</t>
  </si>
  <si>
    <t>Transcontinental Gas Pipeline Co. LLC (dba Williams)</t>
  </si>
  <si>
    <t>Fluvanna</t>
  </si>
  <si>
    <t>VA</t>
  </si>
  <si>
    <t>https://ejscreen.epa.gov/mapper/EJSCREEN_report.aspx?namestr=&amp;geometry={"spatialReference":{"wkid":4326},"x":-79.336596,"y":36.831313}&amp;distance=3&amp;unit=9035&amp;areatype=&amp;areaid=&amp;f=report</t>
  </si>
  <si>
    <t>41.9</t>
  </si>
  <si>
    <t>7.72</t>
  </si>
  <si>
    <t>34%</t>
  </si>
  <si>
    <t>1072</t>
  </si>
  <si>
    <t>Registration No. 30864 (issued 1/28/2020); FERC Docket No. CP18-186</t>
  </si>
  <si>
    <t>Compressor Station 165</t>
  </si>
  <si>
    <t>Pittsylvania</t>
  </si>
  <si>
    <t>https://ejscreen.epa.gov/mapper/EJSCREEN_report.aspx?namestr=&amp;geometry={"spatialReference":{"wkid":4326},"x":-79.341583,"y":36.82642}&amp;distance=3&amp;unit=9035&amp;areatype=&amp;areaid=&amp;f=report</t>
  </si>
  <si>
    <t>1892</t>
  </si>
  <si>
    <t>EIA Pipeline Projects Dataset (July 13, 2020)</t>
  </si>
  <si>
    <t>Registration No. 21652 (draft permit issued 12/16/2020); FERC Docket No. CP19-10</t>
  </si>
  <si>
    <t>Draft Permit</t>
  </si>
  <si>
    <t>Construction of a new compressor station related to the MVP Southgate Project.</t>
  </si>
  <si>
    <t>Lambert Compressor Station</t>
  </si>
  <si>
    <t>Mountain Valley Pipeline LLC</t>
  </si>
  <si>
    <t>https://ejscreen.epa.gov/mapper/EJSCREEN_report.aspx?namestr=&amp;geometry={"spatialReference":{"wkid":4326},"x":-109.899292563895,"y":40.2206700074403}&amp;distance=3&amp;unit=9035&amp;areatype=&amp;areaid=&amp;f=report</t>
  </si>
  <si>
    <t>3.2E-09</t>
  </si>
  <si>
    <t>53.6</t>
  </si>
  <si>
    <t>6.05</t>
  </si>
  <si>
    <t>0.21</t>
  </si>
  <si>
    <t>18</t>
  </si>
  <si>
    <t>52%</t>
  </si>
  <si>
    <t>129</t>
  </si>
  <si>
    <t>Aerial Imagery, 2020</t>
  </si>
  <si>
    <t>Blake Moore, Republican</t>
  </si>
  <si>
    <t>https://deq.utah.gov/air-quality/stationary-source-compliance</t>
  </si>
  <si>
    <t>https://deq.utah.gov/air-quality/air-quality-permitting</t>
  </si>
  <si>
    <t>DAQE-AN159380001-19 (issued 3/28/2019)</t>
  </si>
  <si>
    <t>Construction of a new compressor station, consisting of eight compressor engines, two dehydration units, and supporting equipment.</t>
  </si>
  <si>
    <t>North Randlett Compressor Station</t>
  </si>
  <si>
    <t>Crescent Point Energy U.S. Corp</t>
  </si>
  <si>
    <t>Uintah</t>
  </si>
  <si>
    <t>UT</t>
  </si>
  <si>
    <t>https://ejscreen.epa.gov/mapper/EJSCREEN_report.aspx?namestr=&amp;geometry={"spatialReference":{"wkid":4326},"x":-98.039412,"y":27.459947}&amp;distance=3&amp;unit=9035&amp;areatype=&amp;areaid=&amp;f=report</t>
  </si>
  <si>
    <t>EIA Natural Gas Pipeline Projects dataset (published 1/28/2021)</t>
  </si>
  <si>
    <t>Filemon Vela, Democrat</t>
  </si>
  <si>
    <t>https://records.tceq.texas.gov/cs/idcplg?IdcService=TCEQ_SEARCH</t>
  </si>
  <si>
    <t>https://www15.tceq.texas.gov/crpub/index.cfm?fuseaction=home.welcome</t>
  </si>
  <si>
    <t>RN109750588</t>
  </si>
  <si>
    <t>Standard Permit Registration No. 146394 (issued 6/19/2017)</t>
  </si>
  <si>
    <t>Construction of a new compressor station to support the proposed Rio Bravo Pipeline and Rio Grande LNG export terminal.</t>
  </si>
  <si>
    <t>Rio Bravo Pipeline Compressor Station 1</t>
  </si>
  <si>
    <t>Rio Bravo Pipeline Company</t>
  </si>
  <si>
    <t>Kleberg</t>
  </si>
  <si>
    <t>TX</t>
  </si>
  <si>
    <t>https://ejscreen.epa.gov/mapper/EJSCREEN_report.aspx?namestr=&amp;geometry={"spatialReference":{"wkid":4326},"x":-97.80692,"y":27.186805}&amp;distance=3&amp;unit=9035&amp;areatype=&amp;areaid=&amp;f=report</t>
  </si>
  <si>
    <t>4.9E-08</t>
  </si>
  <si>
    <t>29.2</t>
  </si>
  <si>
    <t>8.84</t>
  </si>
  <si>
    <t>38%</t>
  </si>
  <si>
    <t>88%</t>
  </si>
  <si>
    <t>342</t>
  </si>
  <si>
    <t>RN109740167</t>
  </si>
  <si>
    <t>Permit by Rule Registration No. 146241 (issued 6/7/2017)</t>
  </si>
  <si>
    <t>Rio Bravo Pipeline Booster Station 2</t>
  </si>
  <si>
    <t>https://ejscreen.epa.gov/mapper/EJSCREEN_report.aspx?namestr=&amp;geometry={"spatialReference":{"wkid":4326},"x":-93.980178,"y":30.069539}&amp;distance=3&amp;unit=9035&amp;areatype=&amp;areaid=&amp;f=report</t>
  </si>
  <si>
    <t>0.00098</t>
  </si>
  <si>
    <t>34.7</t>
  </si>
  <si>
    <t>9.31</t>
  </si>
  <si>
    <t>0.64</t>
  </si>
  <si>
    <t>67</t>
  </si>
  <si>
    <t>3037</t>
  </si>
  <si>
    <t>https://sempralng.com/port-arthur-pipeline/</t>
  </si>
  <si>
    <t>Company website</t>
  </si>
  <si>
    <t>Brian Babin, Republican</t>
  </si>
  <si>
    <t>FERC Docket No. CP17-20 (approved 4/18/2019)</t>
  </si>
  <si>
    <t>Awaiting CAA Application, FERC Approved</t>
  </si>
  <si>
    <t xml:space="preserve">Construction of a new compressor station as part of the Texas Connector-Port Arthur Pipeline Project. </t>
  </si>
  <si>
    <t>Texas Connector Project- North Compressor Station</t>
  </si>
  <si>
    <t>Port Arthur Pipeline LLC (dba Sempra Energy)</t>
  </si>
  <si>
    <t>Orange</t>
  </si>
  <si>
    <t>https://ejscreen.epa.gov/mapper/EJSCREEN_report.aspx?namestr=&amp;geometry={"spatialReference":{"wkid":4326},"x":-94.428888,"y":32.408333}&amp;distance=3&amp;unit=9035&amp;areatype=&amp;areaid=&amp;f=report</t>
  </si>
  <si>
    <t>9.39</t>
  </si>
  <si>
    <t>0.92</t>
  </si>
  <si>
    <t>170</t>
  </si>
  <si>
    <t>89</t>
  </si>
  <si>
    <t>https://www.dropbox.com/home/Pipelines/NGPL%20Gulf%20Coast%20Southbound%20Project/Phase%20II</t>
  </si>
  <si>
    <t>Notice of Placing All Project Facilities In-Service under Docket No. CP19-99 (submitted 3/8/2021)</t>
  </si>
  <si>
    <t>Louie Gohmert, Republican</t>
  </si>
  <si>
    <t>https://echo.epa.gov/detailed-facility-report?fid=110007201679</t>
  </si>
  <si>
    <t>RN100229111</t>
  </si>
  <si>
    <t>Permit-by-Rule Registration No. 155762 (issued 4/3/2019, revised 5/1/2020); FERC Docket No. CP19-99</t>
  </si>
  <si>
    <t>Expansion of an existing compressor station to support the NGPL Gulf Coast Southbound Pipeline Project (Phase II).</t>
  </si>
  <si>
    <t>Compressor Station 304</t>
  </si>
  <si>
    <t>Natural Gas Pipeline Company of America, LLC (dba Kinder Morgan)</t>
  </si>
  <si>
    <t>https://ejscreen.epa.gov/mapper/EJSCREEN_report.aspx?namestr=&amp;geometry={"spatialReference":{"wkid":4326},"x":-96.124722,"y":29.402222}&amp;distance=3&amp;unit=9035&amp;areatype=&amp;areaid=&amp;f=report</t>
  </si>
  <si>
    <t>0.00048</t>
  </si>
  <si>
    <t>34.5</t>
  </si>
  <si>
    <t>8.79</t>
  </si>
  <si>
    <t>55%</t>
  </si>
  <si>
    <t>480</t>
  </si>
  <si>
    <t>Michael Cloud, Republican</t>
  </si>
  <si>
    <t>https://echo.epa.gov/detailed-facility-report?fid=110007201394</t>
  </si>
  <si>
    <t>RN100220573</t>
  </si>
  <si>
    <t>Permit by Rule Registration No. 144315 (issued 2/10/2017, revised 4/4/2019); FERC Docket No. CP19-99</t>
  </si>
  <si>
    <t>Compressor Station 301 Wharton</t>
  </si>
  <si>
    <t>Wharton</t>
  </si>
  <si>
    <t>https://ejscreen.epa.gov/mapper/EJSCREEN_report.aspx?namestr=&amp;geometry={"spatialReference":{"wkid":4326},"x":-94.9383,"y":30.6097}&amp;distance=3&amp;unit=9035&amp;areatype=&amp;areaid=&amp;f=report</t>
  </si>
  <si>
    <t>4E-05</t>
  </si>
  <si>
    <t>36.3</t>
  </si>
  <si>
    <t>9.09</t>
  </si>
  <si>
    <t>0.46</t>
  </si>
  <si>
    <t>35</t>
  </si>
  <si>
    <t>2403</t>
  </si>
  <si>
    <t>https://www.dropbox.com/home/Emission%20Increases/Texas/Gulf%20South%20Pipeline%20Company%20-%20Goodrich%20Compressor</t>
  </si>
  <si>
    <t>Willis Lateral Project, In-Service Notification (submitted 6/9/2020)</t>
  </si>
  <si>
    <t>RN100218494</t>
  </si>
  <si>
    <t>PBR Registration No. 152711 (issued 7/12/2018); FERC Docket No. CP18-525</t>
  </si>
  <si>
    <t>Expansion of an existing compressor station to support the Willis Lateral pipeline project.</t>
  </si>
  <si>
    <t>Goodrich Compressor Station</t>
  </si>
  <si>
    <t>Gulf South Pipeline Company, LP (dba Boardwalk Pipelines)</t>
  </si>
  <si>
    <t>Polk</t>
  </si>
  <si>
    <t>https://ejscreen.epa.gov/mapper/EJSCREEN_report.aspx?namestr=&amp;geometry={"spatialReference":{"wkid":4326},"x":-97.492572,"y":28.091248}&amp;distance=3&amp;unit=9035&amp;areatype=&amp;areaid=&amp;f=report</t>
  </si>
  <si>
    <t>0.00011</t>
  </si>
  <si>
    <t>33.2</t>
  </si>
  <si>
    <t>8.99</t>
  </si>
  <si>
    <t>https://elibrary.ferc.gov/eLibrary/filelist?document_id=14921280&amp;optimized=false</t>
  </si>
  <si>
    <t>Cheniere Corpus Christi Pipeline L.P., Bi-weekly Construction Progress Report (December 21, 2020 - January 3, 2021)</t>
  </si>
  <si>
    <t>https://echo.epa.gov/detailed-facility-report?fid=110069416233</t>
  </si>
  <si>
    <t>RN106505720</t>
  </si>
  <si>
    <t>TCEQ Permit no. 136544 (issued 1/5/2016; revised 8/24/2018 for Stage 3 construction; amended 12/19/2019 and 12/04/2020); FERC Docket No. CP12-508</t>
  </si>
  <si>
    <t>Construction of a new compressor station associated with the Corpus Christi Liquefaction Project.</t>
  </si>
  <si>
    <t>Sinton Compressor Station</t>
  </si>
  <si>
    <t>Cheniere Corpus Christi Pipeline (Cheniere Energy)</t>
  </si>
  <si>
    <t>San Patricio</t>
  </si>
  <si>
    <t>https://ejscreen.epa.gov/mapper/EJSCREEN_report.aspx?namestr=&amp;geometry={"spatialReference":{"wkid":4326},"x":-87.786554,"y":35.77876}&amp;distance=3&amp;unit=9035&amp;areatype=&amp;areaid=&amp;f=report</t>
  </si>
  <si>
    <t>2.1E-05</t>
  </si>
  <si>
    <t>58%</t>
  </si>
  <si>
    <t>1091</t>
  </si>
  <si>
    <t>http://tdec.tn.gov:8080/pls/enf_reports/f?p=19031:34001</t>
  </si>
  <si>
    <t>Compliance Inspection, dated January 2020</t>
  </si>
  <si>
    <t>Mark E. Green, Republican</t>
  </si>
  <si>
    <t>https://echo.epa.gov/detailed-facility-report?fid=110001857367</t>
  </si>
  <si>
    <t>68-0001</t>
  </si>
  <si>
    <t>972956 (1/11/2018)</t>
  </si>
  <si>
    <t>Replacement of three Solar Mars T-14000 turbine cores.</t>
  </si>
  <si>
    <t>Compressor Station 79</t>
  </si>
  <si>
    <t>Perry</t>
  </si>
  <si>
    <t>TN</t>
  </si>
  <si>
    <t>https://ejscreen.epa.gov/mapper/EJSCREEN_report.aspx?namestr=&amp;geometry={"spatialReference":{"wkid":4326},"x":-76.473615,"y":40.676298}&amp;distance=3&amp;unit=9035&amp;areatype=&amp;areaid=&amp;f=report</t>
  </si>
  <si>
    <t>8.7E-05</t>
  </si>
  <si>
    <t>41.2</t>
  </si>
  <si>
    <t>9.03</t>
  </si>
  <si>
    <t>0.28</t>
  </si>
  <si>
    <t>2321</t>
  </si>
  <si>
    <t>https://www.dropbox.com/home/Pipelines/Leidy%20South%20Project%20%26%20FM%20100%20Project</t>
  </si>
  <si>
    <t>Notice to Proceed with Construction, Docket No. CP19-494 (11/2/2020)</t>
  </si>
  <si>
    <t>Dan Meuser, Republican</t>
  </si>
  <si>
    <t>https://www.ahs.dep.pa.gov/eFACTSWeb/searchResults_singleSite.aspx?SiteID=840064</t>
  </si>
  <si>
    <t>AG5-54-00001A (issued 11/25/2019); FERC Docket No. CP19-494</t>
  </si>
  <si>
    <t>Construction of a natural gas compressor station as part of the Leidy South Pipeline project, which will expand Transco's existing natural gas transmission system and add incremental firm transportation capacity for growing supplies of natural gas from Pennsylvania to downstream markets.</t>
  </si>
  <si>
    <t>Compressor Station 620</t>
  </si>
  <si>
    <t>Transcontinental Gas Pipe Line Company, LLC (dba Williams)</t>
  </si>
  <si>
    <t>Schuylkill</t>
  </si>
  <si>
    <t>PA</t>
  </si>
  <si>
    <t>https://ejscreen.epa.gov/mapper/EJSCREEN_report.aspx?namestr=&amp;geometry={"spatialReference":{"wkid":4326},"x":-76.643296,"y":41.024784}&amp;distance=3&amp;unit=9035&amp;areatype=&amp;areaid=&amp;f=report</t>
  </si>
  <si>
    <t>9.02</t>
  </si>
  <si>
    <t>3384</t>
  </si>
  <si>
    <t>https://echo.epa.gov/detailed-facility-report?fid=110070507368</t>
  </si>
  <si>
    <t>https://www.ahs.dep.pa.gov/eFACTSWeb/criteria_facility.aspx</t>
  </si>
  <si>
    <t>AG5-19-00001A (issued 10/28/2019), AG5-19-00001B (issued 8/20/2020); FERC Docket No. CP19-494</t>
  </si>
  <si>
    <t>Expansion of an existing compressor station as part of the Leidy South Pipeline project, which will expand Transco's existing natural gas transmission system and add incremental firm transportation capacity for growing supplies of natural gas from Pennsylvania to downstream markets.</t>
  </si>
  <si>
    <t>Compressor Station 610</t>
  </si>
  <si>
    <t>Columbia</t>
  </si>
  <si>
    <t>https://ejscreen.epa.gov/mapper/EJSCREEN_report.aspx?namestr=&amp;geometry={"spatialReference":{"wkid":4326},"x":-76.22439,"y":41.299705}&amp;distance=3&amp;unit=9035&amp;areatype=&amp;areaid=&amp;f=report</t>
  </si>
  <si>
    <t>1.5E-06</t>
  </si>
  <si>
    <t>39.3</t>
  </si>
  <si>
    <t>842</t>
  </si>
  <si>
    <t>https://www.ahs.dep.pa.gov/eFACTSWeb/searchResults_singleSite.aspx?SiteID=840120</t>
  </si>
  <si>
    <t>AG5-40-00001A (issued 11/25/2019); FERC Docket No. CP19-494</t>
  </si>
  <si>
    <t>Compressor Station 607</t>
  </si>
  <si>
    <t>Luzerne</t>
  </si>
  <si>
    <t>https://ejscreen.epa.gov/mapper/EJSCREEN_report.aspx?namestr=&amp;geometry={"spatialReference":{"wkid":4326},"x":-78.139325,"y":40.309485}&amp;distance=3&amp;unit=9035&amp;areatype=&amp;areaid=&amp;f=report</t>
  </si>
  <si>
    <t>2.4E-06</t>
  </si>
  <si>
    <t>8.38</t>
  </si>
  <si>
    <t>31%</t>
  </si>
  <si>
    <t>178</t>
  </si>
  <si>
    <t>John Joyce, Republican</t>
  </si>
  <si>
    <t>https://echo.epa.gov/detailed-facility-report?fid=110010966295</t>
  </si>
  <si>
    <t>https://www.ahs.dep.pa.gov/eFACTSWeb/searchResults_singleSite.aspx?SiteID=442883</t>
  </si>
  <si>
    <t>31-05019A (issued 12/30/2013)</t>
  </si>
  <si>
    <t>Turbine upgrade project at an existing compressor station.</t>
  </si>
  <si>
    <t>Entriken Compressor Station</t>
  </si>
  <si>
    <t>Texas Eastern Transmission, LP</t>
  </si>
  <si>
    <t>Huntingdon</t>
  </si>
  <si>
    <t>https://ejscreen.epa.gov/mapper/EJSCREEN_report.aspx?namestr=&amp;geometry={"spatialReference":{"wkid":4326},"x":-79.08332628,"y":40.43209108}&amp;distance=3&amp;unit=9035&amp;areatype=&amp;areaid=&amp;f=report</t>
  </si>
  <si>
    <t>9.86</t>
  </si>
  <si>
    <t>1741</t>
  </si>
  <si>
    <t>https://www.dropbox.com/home/Emission%20Increases/Pennsylvania/Texas%20Eastern%20Transmission%20Armagh%20Compressor</t>
  </si>
  <si>
    <t>PA Bulletin Vol. 49, Issue 15 (published 4/13/2019)</t>
  </si>
  <si>
    <t>Glenn Thompson, Republican</t>
  </si>
  <si>
    <t>https://echo.epa.gov/detailed-facility-report?fid=110001060574</t>
  </si>
  <si>
    <t>https://www.ahs.dep.pa.gov/eFACTSWeb/searchResults_singleSite.aspx?SiteID=260104</t>
  </si>
  <si>
    <t>32-00230B (issued 4/2/2014); 32-00230 (issued 9/24/2019)</t>
  </si>
  <si>
    <t>Synthetic Minor</t>
  </si>
  <si>
    <t>Construction of one (1) Solar Titan 130 lean-premixed dry low-NOX natural gas-fired combustion turbine (to drive a centrifugal natural gas compressor) and other ancillary sources at the Armagh Compressor Station, an existing facility.</t>
  </si>
  <si>
    <t>Armagh Compressor Station</t>
  </si>
  <si>
    <t>Indiana</t>
  </si>
  <si>
    <t>https://ejscreen.epa.gov/mapper/EJSCREEN_report.aspx?namestr=&amp;geometry={"spatialReference":{"wkid":4326},"x":-77.836069,"y":41.435943}&amp;distance=3&amp;unit=9035&amp;areatype=&amp;areaid=&amp;f=report</t>
  </si>
  <si>
    <t>5.4E-05</t>
  </si>
  <si>
    <t>7.52</t>
  </si>
  <si>
    <t>96</t>
  </si>
  <si>
    <t>Request for Notice to Proceed with Construction under CP19-491 (2/19/2021)</t>
  </si>
  <si>
    <t>Fred Keller, Republican</t>
  </si>
  <si>
    <t>https://www.ahs.dep.pa.gov/eFACTSWeb/searchResults_singleSite.aspx?SiteID=840950</t>
  </si>
  <si>
    <t>AG5-18-00002A (issued 1/30/2020); FERC Docket No. CP19-491</t>
  </si>
  <si>
    <t>Construction of a new natural gas compressor station as part of the FM100 Pipeline Project.</t>
  </si>
  <si>
    <t>Tamarack Compressor Station</t>
  </si>
  <si>
    <t>National Fuel Gas Supply Corporation</t>
  </si>
  <si>
    <t>Clinton</t>
  </si>
  <si>
    <t>https://ejscreen.epa.gov/mapper/EJSCREEN_report.aspx?namestr=&amp;geometry={"spatialReference":{"wkid":4326},"x":-78.497458,"y":41.704803}&amp;distance=3&amp;unit=9035&amp;areatype=&amp;areaid=&amp;f=report</t>
  </si>
  <si>
    <t>0.00014</t>
  </si>
  <si>
    <t>41.1</t>
  </si>
  <si>
    <t>7.3</t>
  </si>
  <si>
    <t>113</t>
  </si>
  <si>
    <t>https://www.ahs.dep.pa.gov/eFACTSWeb/searchResults_singleSite.aspx?SiteID=840852</t>
  </si>
  <si>
    <t>AG5-42-00002A (issued 2/7/2020); FERC Docket No. CP19-491</t>
  </si>
  <si>
    <t>Marvindale Compressor Station</t>
  </si>
  <si>
    <t>McKean</t>
  </si>
  <si>
    <t>https://ejscreen.epa.gov/mapper/EJSCREEN_report.aspx?namestr=&amp;geometry={"spatialReference":{"wkid":4326},"x":-80.358436,"y":40.415621}&amp;distance=3&amp;unit=9035&amp;areatype=&amp;areaid=&amp;f=report</t>
  </si>
  <si>
    <t>0.087</t>
  </si>
  <si>
    <t>45.2</t>
  </si>
  <si>
    <t>9.24</t>
  </si>
  <si>
    <t>2554</t>
  </si>
  <si>
    <t>Guy Reschenthaler, Republican</t>
  </si>
  <si>
    <t>https://echo.epa.gov/detailed-facility-report?fid=110056295021</t>
  </si>
  <si>
    <t>https://www.ahs.dep.pa.gov/eFACTSWeb/searchResults_singleSite.aspx?SiteID=755259</t>
  </si>
  <si>
    <t>GP5-63-00968 and GP9-63-00968 (issued March 20, 2012); SOOP 63-00968A (re-permitting action as a result of 2018 EPA consent decree, issued 10/18/2019)</t>
  </si>
  <si>
    <t>Construction and subsequent expansion of a compressor station.</t>
  </si>
  <si>
    <t>Smith Compressor Station</t>
  </si>
  <si>
    <t>MarkWest Liberty Midstream &amp; Resources, LLC</t>
  </si>
  <si>
    <t>Washington</t>
  </si>
  <si>
    <t>https://ejscreen.epa.gov/mapper/EJSCREEN_report.aspx?namestr=&amp;geometry={"spatialReference":{"wkid":4326},"x":-80.48247262,"y":40.11364211}&amp;distance=3&amp;unit=9035&amp;areatype=&amp;areaid=&amp;f=report</t>
  </si>
  <si>
    <t>1.2E-05</t>
  </si>
  <si>
    <t>8.72</t>
  </si>
  <si>
    <t>1758</t>
  </si>
  <si>
    <t>https://www.epa.gov/ghgreporting</t>
  </si>
  <si>
    <t>2019 EPA GHGRP</t>
  </si>
  <si>
    <t>https://echo.epa.gov/detailed-facility-report?fid=110063587355</t>
  </si>
  <si>
    <t>https://www.ahs.dep.pa.gov/eFACTSWeb/searchResults_singleFacility.aspx?FacilityID=772757</t>
  </si>
  <si>
    <t>GP5 63-00987 (issued 3/31/2014), GP5 63-00987A issued (11/10/2014)</t>
  </si>
  <si>
    <t>Carpenter Compressor Station</t>
  </si>
  <si>
    <t>MarkWest Liberty Midstream &amp; Resources L.L.C.</t>
  </si>
  <si>
    <t>https://ejscreen.epa.gov/mapper/EJSCREEN_report.aspx?namestr=&amp;geometry={"spatialReference":{"wkid":4326},"x":-80.38033472,"y":40.33119792}&amp;distance=3&amp;unit=9035&amp;areatype=&amp;areaid=&amp;f=report</t>
  </si>
  <si>
    <t>0.015</t>
  </si>
  <si>
    <t>45.1</t>
  </si>
  <si>
    <t>9.16</t>
  </si>
  <si>
    <t>3439</t>
  </si>
  <si>
    <t>https://echo.epa.gov/detailed-facility-report?fid=110055589616</t>
  </si>
  <si>
    <t>https://www.ahs.dep.pa.gov/eFACTSWeb/searchResults_singleFacility.aspx?FacilityID=747718</t>
  </si>
  <si>
    <t>SOOP 63-00969 (issued 3/18/2019); initially permitted in 2011</t>
  </si>
  <si>
    <t>Construction and re-permitting of a natural gas compressor station.</t>
  </si>
  <si>
    <t>3 Brothers Compressor Station</t>
  </si>
  <si>
    <t>https://ejscreen.epa.gov/mapper/EJSCREEN_report.aspx?namestr=&amp;geometry={"spatialReference":{"wkid":4326},"x":-79.841136,"y":39.927947}&amp;distance=3&amp;unit=9035&amp;areatype=&amp;areaid=&amp;f=report</t>
  </si>
  <si>
    <t>43.5</t>
  </si>
  <si>
    <t>8.76</t>
  </si>
  <si>
    <t>5707</t>
  </si>
  <si>
    <t>https://echo.epa.gov/detailed-facility-report?fid=110043577224</t>
  </si>
  <si>
    <t>https://www.ahs.dep.pa.gov/eFACTSWeb/searchResults_singleSite.aspx?SiteID=734822</t>
  </si>
  <si>
    <t>26-00588B (issued 6/11/2019), 26-00588A (issued on 6/10/2013)</t>
  </si>
  <si>
    <t>Construction of one Solar Titan 130 natural gas-fired turbine rated at 19,553 HP, one Caterpillar G3516B natural gas-fired emergency generator rated at 1,818 bhp and controlled by an oxidation catalyst, one dehydrator (including reboiler) rated for 200 MMscf/day of natural gas, and one produced water tank with a capacity of 476 bbl.</t>
  </si>
  <si>
    <t>Shamrock Compressor Station</t>
  </si>
  <si>
    <t>Laurel Mountain Midstream, LLC</t>
  </si>
  <si>
    <t>https://ejscreen.epa.gov/mapper/EJSCREEN_report.aspx?namestr=&amp;geometry={"spatialReference":{"wkid":4326},"x":-79.740344,"y":40.239329}&amp;distance=3&amp;unit=9035&amp;areatype=&amp;areaid=&amp;f=report</t>
  </si>
  <si>
    <t>0.02</t>
  </si>
  <si>
    <t>44.8</t>
  </si>
  <si>
    <t>10.2</t>
  </si>
  <si>
    <t>34</t>
  </si>
  <si>
    <t>9157</t>
  </si>
  <si>
    <t>https://echo.epa.gov/detailed-facility-report?fid=110027984894</t>
  </si>
  <si>
    <t>https://www.ahs.dep.pa.gov/eFACTSWeb/searchResults_singleSite.aspx?SiteID=682289</t>
  </si>
  <si>
    <t>65-00979B (issued on 7/19/2019); 65-00979A (issued on 4/9/2013); PA-65-00979 (issued on 4/5/2012)</t>
  </si>
  <si>
    <t>Herminie Compressor Station</t>
  </si>
  <si>
    <t>Westmoreland</t>
  </si>
  <si>
    <t>https://ejscreen.epa.gov/mapper/EJSCREEN_report.aspx?namestr=&amp;geometry={"spatialReference":{"wkid":4326},"x":-80.128056,"y":39.918311}&amp;distance=3&amp;unit=9035&amp;areatype=&amp;areaid=&amp;f=report</t>
  </si>
  <si>
    <t>1.4E-07</t>
  </si>
  <si>
    <t>8.49</t>
  </si>
  <si>
    <t>0.36</t>
  </si>
  <si>
    <t>7128</t>
  </si>
  <si>
    <t>Notification of In-Service Date of Equitrans, LP under CP16-13</t>
  </si>
  <si>
    <t>https://echo.epa.gov/detailed-facility-report?fid=110070255641</t>
  </si>
  <si>
    <t>https://www.ahs.dep.pa.gov/eFACTSWeb/searchResults_singleSite.aspx?SiteID=811820</t>
  </si>
  <si>
    <t>30-00234A (issued 10/2/2017); FERC Docket No. CP16-10</t>
  </si>
  <si>
    <t>Construction of a new compressor station to support the Mountain Valley Pipeline and Equitrans Expansion Project.</t>
  </si>
  <si>
    <t>Redhook Compressor Station</t>
  </si>
  <si>
    <t>Equitrans, LP</t>
  </si>
  <si>
    <t>Greene</t>
  </si>
  <si>
    <t>https://ejscreen.epa.gov/mapper/EJSCREEN_report.aspx?namestr=&amp;geometry={"spatialReference":{"wkid":4326},"x":-79.994868,"y":40.081596}&amp;distance=3&amp;unit=9035&amp;areatype=&amp;areaid=&amp;f=report</t>
  </si>
  <si>
    <t>0.0014</t>
  </si>
  <si>
    <t>6034</t>
  </si>
  <si>
    <t>http://www.pacodeandbulletin.gov/Display/pabull?file=/secure/pabulletin/data/vol50/50-14/489b.html&amp;search=1&amp;searchunitkeywords=63-00999A</t>
  </si>
  <si>
    <t>PA Bulletin Vol. 50, Issue 14</t>
  </si>
  <si>
    <t>https://echo.epa.gov/detailed-facility-report?fid=110064373627</t>
  </si>
  <si>
    <t>https://www.ahs.dep.pa.gov/eFACTSWeb/searchResults_singleSite.aspx?SiteID=792189</t>
  </si>
  <si>
    <t>GP5-63-00999A (issued 10/6/2015)</t>
  </si>
  <si>
    <t>Construction and installation of five compressor engines, two tri ethylene glycol dehydrators, four produced water tanks, three low pressure pig receivers, one high pressure pig launcher, miscellaneous lubrication oil tanks, and piping components.</t>
  </si>
  <si>
    <t>Blue Moon Compressor Station</t>
  </si>
  <si>
    <t>EQM Poseidon Midstream, LLC</t>
  </si>
  <si>
    <t>https://ejscreen.epa.gov/mapper/EJSCREEN_report.aspx?namestr=&amp;geometry={"spatialReference":{"wkid":4326},"x":-77.031564,"y":41.998566}&amp;distance=3&amp;unit=9035&amp;areatype=&amp;areaid=&amp;f=report</t>
  </si>
  <si>
    <t>0.00069</t>
  </si>
  <si>
    <t>6.37</t>
  </si>
  <si>
    <t>1225</t>
  </si>
  <si>
    <t>https://www.dropbox.com/home/Pipelines/Empire%20North%20Expansion%20Project</t>
  </si>
  <si>
    <t>Empire North Project, Notice of In-Service under Docket No. CP18-89</t>
  </si>
  <si>
    <t>https://www.ahs.dep.pa.gov/eFACTSWeb/searchResults_singleClient.aspx?ClientID=340163</t>
  </si>
  <si>
    <t>59-00035A (issued 8/15/2018); FERC Docket No. CP18-89</t>
  </si>
  <si>
    <t>Construction of a new 21,068 horsepower compressor station as part of the Empire North Pipeline Expansion Project.</t>
  </si>
  <si>
    <t>Jackson Compressor Station</t>
  </si>
  <si>
    <t>Empire Pipeline, Inc. (dba National Fuel Gas Company)</t>
  </si>
  <si>
    <t>Tioga</t>
  </si>
  <si>
    <t>https://ejscreen.epa.gov/mapper/EJSCREEN_report.aspx?namestr=&amp;geometry={"spatialReference":{"wkid":4326},"x":-121.373889,"y":42.033806}&amp;distance=3&amp;unit=9035&amp;areatype=&amp;areaid=&amp;f=report</t>
  </si>
  <si>
    <t>46.4</t>
  </si>
  <si>
    <t>7.6</t>
  </si>
  <si>
    <t>0.43</t>
  </si>
  <si>
    <t>1234</t>
  </si>
  <si>
    <t>https://www.ogj.com/pipelines-transportation/lng/article/14198479/pembina-no-longer-predicting-jordon-cove-lng-completion  [and]  https://www.prnewswire.com/news-releases/pembina-pipeline-corporation-reports-results-for-the-fourth-quarter-and-full-year-2020-301236091.html</t>
  </si>
  <si>
    <t>Industry website; Company press release</t>
  </si>
  <si>
    <t>Cliff Bentz, Republican</t>
  </si>
  <si>
    <t>https://www.deq.state.or.us/aq/aqpermitsonline/SearchFilter.asp</t>
  </si>
  <si>
    <t>https://www.oregon.gov/deq/Programs/Pages/Jordan-Cove-Permit.aspx</t>
  </si>
  <si>
    <t>FERC Docket Nos. CP17-494 and CP17-495</t>
  </si>
  <si>
    <t>Application Pending, FERC Approved</t>
  </si>
  <si>
    <t>Construction of a new compressor station to support the Jordan Cove LNG Terminal.</t>
  </si>
  <si>
    <t>Klamath Compressor Station</t>
  </si>
  <si>
    <t>Williams Pacific Connector Gas Operator, LLC (dba Pacific Connector Gas Pipeline LP)</t>
  </si>
  <si>
    <t>Klamath</t>
  </si>
  <si>
    <t>OR</t>
  </si>
  <si>
    <t>https://ejscreen.epa.gov/mapper/EJSCREEN_report.aspx?namestr=&amp;geometry={"spatialReference":{"wkid":4326},"x":-119.615457902283,"y":45.6185385643246}&amp;distance=3&amp;unit=9035&amp;areatype=&amp;areaid=&amp;f=report</t>
  </si>
  <si>
    <t>45.4</t>
  </si>
  <si>
    <t>8.28</t>
  </si>
  <si>
    <t>44%</t>
  </si>
  <si>
    <t>https://elibrary.ferc.gov/eLibrary/filelist?document_id=14922271&amp;accessionnumber=20210113-5171</t>
  </si>
  <si>
    <t>Blanket Prior Notice Application of Gas Transmission Northwest LLC for the Coyote Springs Compressor Station Project under CP21-29</t>
  </si>
  <si>
    <t>https://www.oregon.gov/deq/aq/aqPermits/Pages/default.aspx</t>
  </si>
  <si>
    <t>30-0080-SI-01 (issued 2/2/2021); FERC Docket No. CP21-29</t>
  </si>
  <si>
    <t>Construction of a new compressor station along Gas Transmission Northwest's existing pipeline, which runs from the Canadian border through the states of Idaho, Washington and Oregon to California. This permit will allow the installation of a Solar Saturn 20 turbine, a Caterpillar emergency engine generator set, a new fuel gas heater and two space heaters.</t>
  </si>
  <si>
    <t>Coyote Springs Compressor Station</t>
  </si>
  <si>
    <t>Gas Transmission Northwest LLC</t>
  </si>
  <si>
    <t>Morrow</t>
  </si>
  <si>
    <t>https://ejscreen.epa.gov/mapper/EJSCREEN_report.aspx?namestr=&amp;geometry={"spatialReference":{"wkid":4326},"x":-98.0559659577363,"y":36.6068354202938}&amp;distance=3&amp;unit=9035&amp;areatype=&amp;areaid=&amp;f=report</t>
  </si>
  <si>
    <t>8.6E-07</t>
  </si>
  <si>
    <t>48</t>
  </si>
  <si>
    <t>7.82</t>
  </si>
  <si>
    <t>50</t>
  </si>
  <si>
    <t>https://www.dropbox.com/home/Pipelines/Tougaloo%20Project</t>
  </si>
  <si>
    <t xml:space="preserve">Final Weekly Status Report No. 16 for the Tougaloo Project under Docket No. CP20-71
</t>
  </si>
  <si>
    <t>https://www.deq.ok.gov/air-quality-division/air-permits/public-participation-issued-permits/final-issued-psd-permits/</t>
  </si>
  <si>
    <t>2020-0054-NOI (issued 1/24/2020); FERC Docket No. CP20-71</t>
  </si>
  <si>
    <t xml:space="preserve">Construction of a new natural gas compressor station near Nash, Oklahoma in Grant County as part of the Tougaloo Pipeline Project. </t>
  </si>
  <si>
    <t>Nash Compressor Station</t>
  </si>
  <si>
    <t>Southern Star Central Gas Pipeline, Inc.</t>
  </si>
  <si>
    <t>Grant</t>
  </si>
  <si>
    <t>OK</t>
  </si>
  <si>
    <t>https://ejscreen.epa.gov/mapper/EJSCREEN_report.aspx?namestr=&amp;geometry={"spatialReference":{"wkid":4326},"x":-97.47542,"y":34.52105}&amp;distance=3&amp;unit=9035&amp;areatype=&amp;areaid=&amp;f=report</t>
  </si>
  <si>
    <t>47.5</t>
  </si>
  <si>
    <t>8.23</t>
  </si>
  <si>
    <t>249</t>
  </si>
  <si>
    <t>https://www.dropbox.com/home/Pipelines/Midcontinent%20Supply%20Header%20Interstate%20Pipeline%20Project</t>
  </si>
  <si>
    <t>Midcontinent Supply Header Interstate Pipeline Project, Authorization to Commence Service (submitted 4/16/2020)</t>
  </si>
  <si>
    <t>Tom Cole, Republican</t>
  </si>
  <si>
    <t>https://echo.epa.gov/detailed-facility-report?fid=110070732975</t>
  </si>
  <si>
    <t>2017-0878-C (issued 10/12/2017), 2017-0878-C (M-1) (issued 9/4/2018); FERC Docket No. CP17-458</t>
  </si>
  <si>
    <t>Construction of a new compressor station to support the Cheniere MIDSHIP Pipeline Project.</t>
  </si>
  <si>
    <t>Tatums Compressor Station</t>
  </si>
  <si>
    <t>Midship Pipeline Company, L.L.C. (dba Cheniere Energy, Inc.)</t>
  </si>
  <si>
    <t>Garvin</t>
  </si>
  <si>
    <t>https://ejscreen.epa.gov/mapper/EJSCREEN_report.aspx?namestr=&amp;geometry={"spatialReference":{"wkid":4326},"x":-97.58534,"y":34.49243}&amp;distance=3&amp;unit=9035&amp;areatype=&amp;areaid=&amp;f=report</t>
  </si>
  <si>
    <t>47.1</t>
  </si>
  <si>
    <t>7.97</t>
  </si>
  <si>
    <t>32</t>
  </si>
  <si>
    <t>118</t>
  </si>
  <si>
    <t>2017-0879-C (issued 8/14/2017), 2017-0879-C (M-1) (issued 11/29/2018)</t>
  </si>
  <si>
    <t>Sholem Booster Station</t>
  </si>
  <si>
    <t>Stephens</t>
  </si>
  <si>
    <t>https://ejscreen.epa.gov/mapper/EJSCREEN_report.aspx?namestr=&amp;geometry={"spatialReference":{"wkid":4326},"x":-98.11393,"y":35.50656}&amp;distance=3&amp;unit=9035&amp;areatype=&amp;areaid=&amp;f=report</t>
  </si>
  <si>
    <t>3.5E-06</t>
  </si>
  <si>
    <t>48.4</t>
  </si>
  <si>
    <t>0.45</t>
  </si>
  <si>
    <t>183</t>
  </si>
  <si>
    <t>Frank D. Lucas, Republican</t>
  </si>
  <si>
    <t>https://echo.epa.gov/detailed-facility-report?fid=110070732977</t>
  </si>
  <si>
    <t>2017-0881-C (issued 1/24/2018), 2017-0881-C (M-1) (issued 8/14/2018); FERC Docket No. CP17-459</t>
  </si>
  <si>
    <t>Calumet Compressor Station</t>
  </si>
  <si>
    <t>Canadian</t>
  </si>
  <si>
    <t>https://ejscreen.epa.gov/mapper/EJSCREEN_report.aspx?namestr=&amp;geometry={"spatialReference":{"wkid":4326},"x":-96.0189,"y":33.98282}&amp;distance=3&amp;unit=9035&amp;areatype=&amp;areaid=&amp;f=report</t>
  </si>
  <si>
    <t>1.6E-05</t>
  </si>
  <si>
    <t>42.8</t>
  </si>
  <si>
    <t>8.78</t>
  </si>
  <si>
    <t>631</t>
  </si>
  <si>
    <t>Markwayne Mullin, Republican</t>
  </si>
  <si>
    <t>https://echo.epa.gov/detailed-facility-report?fid=110070732974</t>
  </si>
  <si>
    <t>2017-0882-C (issued 4/30/2018), 2017-0882-C (M-1) (issued 7/26/2018); FERC Docket No. CP17-459</t>
  </si>
  <si>
    <t>Bennington Compressor Station</t>
  </si>
  <si>
    <t>Bryan</t>
  </si>
  <si>
    <t>https://ejscreen.epa.gov/mapper/EJSCREEN_report.aspx?namestr=&amp;geometry={"spatialReference":{"wkid":4326},"x":-80.997058,"y":39.827551}&amp;distance=3&amp;unit=9035&amp;areatype=&amp;areaid=&amp;f=report</t>
  </si>
  <si>
    <t>0.75</t>
  </si>
  <si>
    <t>42.7</t>
  </si>
  <si>
    <t>926</t>
  </si>
  <si>
    <t>https://www.mlpassociation.org/wp-content/uploads/2017/06/SummitMidstreamPartners_InvestorPresentation.pdf</t>
  </si>
  <si>
    <t>SMLP Investor Presentation, July 2017</t>
  </si>
  <si>
    <t>Bill Johnson, Republican</t>
  </si>
  <si>
    <t>https://echo.epa.gov/detailed-facility-report?fid=110070083360</t>
  </si>
  <si>
    <t>http://epawwwextp01.epa.ohio.gov/epaxp/f?p=999:10</t>
  </si>
  <si>
    <t>06-56-02-5011</t>
  </si>
  <si>
    <t>P0121336 (issued 3/1/2017)</t>
  </si>
  <si>
    <t>Construction of a new compressor station including 4 compressor engines, 3 flares, 3 dehydrator units, blowdowns, fugitive VOCs, 1 loading rack and several de minimis units.</t>
  </si>
  <si>
    <t>Larew Compressor Station</t>
  </si>
  <si>
    <t>Ohio Gathering Company, LLC</t>
  </si>
  <si>
    <t>Monroe</t>
  </si>
  <si>
    <t>OH</t>
  </si>
  <si>
    <t>https://ejscreen.epa.gov/mapper/EJSCREEN_report.aspx?namestr=&amp;geometry={"spatialReference":{"wkid":4326},"x":-78.794223,"y":43.084276}&amp;distance=3&amp;unit=9035&amp;areatype=&amp;areaid=&amp;f=report</t>
  </si>
  <si>
    <t>0.00022</t>
  </si>
  <si>
    <t>13485</t>
  </si>
  <si>
    <t>https://www.dropbox.com/home/Pipelines/Northern%20Access%202016%20Project   [and]  https://buffalonews.com/business/local/landowners-dec-sierra-club-fight-back-in-national-fuel-pipeline-case/article_1a2ac4ff-9b00-597d-bdfb-c218b5934ca4.html</t>
  </si>
  <si>
    <t>FERC Order Dismissing Extension of Time Request under CP15-115 (12/1/2020); News article</t>
  </si>
  <si>
    <t>Chris Jacobs, Republican</t>
  </si>
  <si>
    <t>https://echo.epa.gov/detailed-facility-report?fid=110070262693</t>
  </si>
  <si>
    <t>https://www.dec.ny.gov/chemical/32249.html</t>
  </si>
  <si>
    <t>9-2932-00111/00001 (issued 5/1/2017), FERC Docket No. CP15-115</t>
  </si>
  <si>
    <t>Construction of a new compressor station as part of the National Fuel Gas Corporation’s Northern Access 2016 Pipeline Project.</t>
  </si>
  <si>
    <t>Pendleton Compressor Station</t>
  </si>
  <si>
    <t>Niagara</t>
  </si>
  <si>
    <t>NY</t>
  </si>
  <si>
    <t>https://ejscreen.epa.gov/mapper/EJSCREEN_report.aspx?namestr=&amp;geometry={"spatialReference":{"wkid":4326},"x":-74.019602,"y":41.243159}&amp;distance=3&amp;unit=9035&amp;areatype=&amp;areaid=&amp;f=report</t>
  </si>
  <si>
    <t>0.017</t>
  </si>
  <si>
    <t>40.6</t>
  </si>
  <si>
    <t>7.27</t>
  </si>
  <si>
    <t>24642</t>
  </si>
  <si>
    <t>https://elibrary.ferc.gov/eLibrary/filelist?accession_num=20210223-5135</t>
  </si>
  <si>
    <t>Algonquin Gas Transmission, Docket No. CP16-9-000, In-Service Affirmative Statement (2/23/2021)</t>
  </si>
  <si>
    <t>Mondaire Jones, Democrat</t>
  </si>
  <si>
    <t>https://echo.epa.gov/detailed-facility-report?fid=110000808742</t>
  </si>
  <si>
    <t>3-3928-00001/00027 (issued 4/26/2018)</t>
  </si>
  <si>
    <t xml:space="preserve">Construction of a natural gas compressor station as part of the Algonquin Pipeline expansion. </t>
  </si>
  <si>
    <t>Stony Point Compressor Station</t>
  </si>
  <si>
    <t>Algonquin Gas Transmission LLC</t>
  </si>
  <si>
    <t>Rockland</t>
  </si>
  <si>
    <t>https://ejscreen.epa.gov/mapper/EJSCREEN_report.aspx?namestr=&amp;geometry={"spatialReference":{"wkid":4326},"x":-103.857222,"y":32.371667}&amp;distance=3&amp;unit=9035&amp;areatype=&amp;areaid=&amp;f=report</t>
  </si>
  <si>
    <t>https://www.dropbox.com/home/Emission%20Increases/New%20Mexico/XTO%20Energy%20--%20Longhorn%20Compressor%20Station</t>
  </si>
  <si>
    <t>Permit No. 8349-M2 Application, Section 1-E</t>
  </si>
  <si>
    <t>Yvette Herrell, Republican</t>
  </si>
  <si>
    <t>https://echo.epa.gov/detailed-facility-report?fid=110070667096</t>
  </si>
  <si>
    <t>https://air.net.env.nm.gov/rsmt/</t>
  </si>
  <si>
    <t>8349-M1 (issued 5/17/2019), 8349-M1 (issued 1/16/2020), 8349-M2 (issued 1/28/2021)</t>
  </si>
  <si>
    <t>Construction of a new natural gas compressor station.</t>
  </si>
  <si>
    <t>Longhorn Compressor Station</t>
  </si>
  <si>
    <t>XTO Energy, Inc.</t>
  </si>
  <si>
    <t>Eddy</t>
  </si>
  <si>
    <t>NM</t>
  </si>
  <si>
    <t>https://ejscreen.epa.gov/mapper/EJSCREEN_report.aspx?namestr=&amp;geometry={"spatialReference":{"wkid":4326},"x":-103.6199,"y":32.307633}&amp;distance=3&amp;unit=9035&amp;areatype=&amp;areaid=&amp;f=report</t>
  </si>
  <si>
    <t>https://www.dropbox.com/home/Emission%20Increases/New%20Mexico/Lucid%20Energy%20Delaware%20-%20Big%20Lizard%20Compressor%20Station?preview=RS20617_Application+(7960M2).pdf</t>
  </si>
  <si>
    <t>Permit 790M2 Application, Section 1-E</t>
  </si>
  <si>
    <t>https://echo.epa.gov/detailed-facility-report?fid=110070507514</t>
  </si>
  <si>
    <t>7960 (issued 8/14/2018); 7960-M1 (issued 4/18/2019); 7960-M12 (issued 8/30/2019)</t>
  </si>
  <si>
    <t>Construction and subsequent expansion of a compressor station with a total capacity of 29,200 MMscf/yr of natural gas and 21,988 bbl/yr of hydrocarbon liquids.</t>
  </si>
  <si>
    <t>Big Lizard Compressor Station</t>
  </si>
  <si>
    <t>Lucid Energy Delaware, LLC</t>
  </si>
  <si>
    <t>Lea</t>
  </si>
  <si>
    <t>https://ejscreen.epa.gov/mapper/EJSCREEN_report.aspx?namestr=&amp;geometry={"spatialReference":{"wkid":4326},"x":-107.99889,"y":32.256944}&amp;distance=3&amp;unit=9035&amp;areatype=&amp;areaid=&amp;f=report</t>
  </si>
  <si>
    <t>7.3E-05</t>
  </si>
  <si>
    <t>5.85</t>
  </si>
  <si>
    <t>72%</t>
  </si>
  <si>
    <t>7</t>
  </si>
  <si>
    <t>https://echo.epa.gov/detailed-facility-report?fid=110070862347</t>
  </si>
  <si>
    <t>7736 (issued 7/12/2018), 7736-R1 (issued 12/31/2019); 7736-R2 (issued 9/21/2020); FERC Docket No. CP18-332</t>
  </si>
  <si>
    <t>Construction of a new compressor station to support the South Mainline Expansion Project.</t>
  </si>
  <si>
    <t>Red Mountain Compressor Station</t>
  </si>
  <si>
    <t>El Paso Natural Gas Company, L.L.C. (EPNG) (dba Kinder Morgan)</t>
  </si>
  <si>
    <t>Luna</t>
  </si>
  <si>
    <t>https://ejscreen.epa.gov/mapper/EJSCREEN_report.aspx?namestr=&amp;geometry={"spatialReference":{"wkid":4326},"x":-102.9072,"y":48.4026}&amp;distance=3&amp;unit=9035&amp;areatype=&amp;areaid=&amp;f=report</t>
  </si>
  <si>
    <t>3.6E-07</t>
  </si>
  <si>
    <t>5.38</t>
  </si>
  <si>
    <t>0.16</t>
  </si>
  <si>
    <t>1276</t>
  </si>
  <si>
    <t>https://www.dropbox.com/home/Pipelines/North%20Bakken%20Expansion%20Project</t>
  </si>
  <si>
    <t>WBI Energy Transmission, Inc. request for Expediated Action on the North Bakken Expansion Project under CP20-52</t>
  </si>
  <si>
    <t>Kelly Armstrong, Republican</t>
  </si>
  <si>
    <t>https://echo.epa.gov/detailed-facility-report?fid=110070595044</t>
  </si>
  <si>
    <t>https://ceris.deq.nd.gov/ext/nsite/map/help</t>
  </si>
  <si>
    <t>ACP-018011 v 1 (issued 3/11/2021); FERC Docket No. CP20-52</t>
  </si>
  <si>
    <t>Expansion of an existing compressor station to support the North Bakken Pipeline Expansion project, which would involve constructing a new 62-mile-long natural gas pipeline. This expansion project would make the existing facility a synthetic minor source of air pollution.</t>
  </si>
  <si>
    <t>Tioga Compressor Station</t>
  </si>
  <si>
    <t>WBI Energy Transmission, Inc.</t>
  </si>
  <si>
    <t>Williams</t>
  </si>
  <si>
    <t>ND</t>
  </si>
  <si>
    <t>https://ejscreen.epa.gov/mapper/EJSCREEN_report.aspx?namestr=&amp;geometry={"spatialReference":{"wkid":4326},"x":-103.132,"y":47.4056}&amp;distance=3&amp;unit=9035&amp;areatype=&amp;areaid=&amp;f=report</t>
  </si>
  <si>
    <t>0.023</t>
  </si>
  <si>
    <t>49</t>
  </si>
  <si>
    <t>PTC20015 (issued 3/27/2020); FERC Docket No. CP20-52</t>
  </si>
  <si>
    <t xml:space="preserve">Construction of a new compressor station as part of the North Bakken Pipeline Expansion project, which would involve constructing a new 62-mile-long natural gas pipeline. </t>
  </si>
  <si>
    <t>Elkhorn Creek Compressor Station</t>
  </si>
  <si>
    <t>McKenzie</t>
  </si>
  <si>
    <t>https://ceris.deq.nd.gov/ext/nsite/</t>
  </si>
  <si>
    <t>ND DEQ, Combined Environmental Reporting Information System (CERIS)</t>
  </si>
  <si>
    <t>PTC20032 (issued 7/27/2020)</t>
  </si>
  <si>
    <t>Construction of a new compressor station.</t>
  </si>
  <si>
    <t>Riverside Compressor Station</t>
  </si>
  <si>
    <t>ONEOK Rockies Midstream, L.L.C.</t>
  </si>
  <si>
    <t>https://ejscreen.epa.gov/mapper/EJSCREEN_report.aspx?namestr=&amp;geometry={"spatialReference":{"wkid":4326},"x":-103.201254,"y":47.972008}&amp;distance=3&amp;unit=9035&amp;areatype=&amp;areaid=&amp;f=report</t>
  </si>
  <si>
    <t>0.089</t>
  </si>
  <si>
    <t>43.9</t>
  </si>
  <si>
    <t>5.5</t>
  </si>
  <si>
    <t>PTC18022 (issued 6/21/2018), PTC19032 (issued 12/4/2019)</t>
  </si>
  <si>
    <t>Construction and subsequent expansion of a compressor station that compresses gas along a pipeline for processing at Oasis' Wild Basin Gas Plant.</t>
  </si>
  <si>
    <t>North Compressor Station</t>
  </si>
  <si>
    <t>Oasis Midstream Services (Oasis Petroleum North America, LLC)</t>
  </si>
  <si>
    <t>https://ejscreen.epa.gov/mapper/EJSCREEN_report.aspx?namestr=&amp;geometry={"spatialReference":{"wkid":4326},"x":-102.878902,"y":48.198744}&amp;distance=3&amp;unit=9035&amp;areatype=&amp;areaid=&amp;f=report</t>
  </si>
  <si>
    <t>5.5E-06</t>
  </si>
  <si>
    <t>5.43</t>
  </si>
  <si>
    <t>https://deq.nd.gov/aq/permitting/PTCInProgress.aspx</t>
  </si>
  <si>
    <t xml:space="preserve">ND DEQ </t>
  </si>
  <si>
    <t>Application submitted 3/12/2020</t>
  </si>
  <si>
    <t>Construction of a new 100 MMSCFD natural gas compressor station.</t>
  </si>
  <si>
    <t>RoughRider Compressor Station</t>
  </si>
  <si>
    <t>Nesson Gathering System, LLC (XTO Energy Inc.)</t>
  </si>
  <si>
    <t>https://ejscreen.epa.gov/mapper/EJSCREEN_report.aspx?namestr=&amp;geometry={"spatialReference":{"wkid":4326},"x":-103.013595,"y":48.195743}&amp;distance=3&amp;unit=9035&amp;areatype=&amp;areaid=&amp;f=report</t>
  </si>
  <si>
    <t>Flickertail Compressor Station</t>
  </si>
  <si>
    <t>https://ejscreen.epa.gov/mapper/EJSCREEN_report.aspx?namestr=&amp;geometry={"spatialReference":{"wkid":4326},"x":-102.867992,"y":48.037623}&amp;distance=3&amp;unit=9035&amp;areatype=&amp;areaid=&amp;f=report</t>
  </si>
  <si>
    <t>160</t>
  </si>
  <si>
    <t>https://www.dropbox.com/home/Emission%20Increases/North%20Dakota/Hess%20North%20Dakota%20Pipelines%20-%20Hawkeye%20Gas%20Facility</t>
  </si>
  <si>
    <t>PTC14089 Amendment No. 1 Inspection Report (issued 6/9/2020)</t>
  </si>
  <si>
    <t>https://echo.epa.gov/detailed-facility-report?fid=110010349523</t>
  </si>
  <si>
    <t>PTC14089 (issued 12/11/2014, amended 2/12/2020)</t>
  </si>
  <si>
    <t>Construction and subsequent modifications to the Hawkeye Compressor Station.</t>
  </si>
  <si>
    <t>Hawkeye Gas Facility</t>
  </si>
  <si>
    <t>Hess North Dakota Pipelines, LLC</t>
  </si>
  <si>
    <t>https://ejscreen.epa.gov/mapper/EJSCREEN_report.aspx?namestr=&amp;geometry={"spatialReference":{"wkid":4326},"x":-92.9285479457655,"y":45.9791328607529}&amp;distance=3&amp;unit=9035&amp;areatype=&amp;areaid=&amp;f=report</t>
  </si>
  <si>
    <t>1.6E-09</t>
  </si>
  <si>
    <t>35.4</t>
  </si>
  <si>
    <t>5.77</t>
  </si>
  <si>
    <t>1920</t>
  </si>
  <si>
    <t>https://www.dropbox.com/home/Emission%20Increases/Minnesota/Northern%20Natural%20Gas%20Co%20-%20Hinckley%20Compressor</t>
  </si>
  <si>
    <t>Technical Support Document for Permit No. 11500038-101 (issued 12/9/2020)</t>
  </si>
  <si>
    <t>Pete Stauber, Republican</t>
  </si>
  <si>
    <t>https://www.pca.state.mn.us/air/air-permits-issued-minnesota-facilities-c-g</t>
  </si>
  <si>
    <t>11500038-101 (issued 1/13/2021)</t>
  </si>
  <si>
    <t>Construction of a new compressor station  that will include one natural gas-fired turbine, a natural gas-fired, fourstroke, rich burn, spark ignition emergency engine, and a process heater (insignificant activity) with their associated stacks.</t>
  </si>
  <si>
    <t>Hinckley Compressor Station</t>
  </si>
  <si>
    <t>Northern Natural Gas Co</t>
  </si>
  <si>
    <t>Pine</t>
  </si>
  <si>
    <t>MN</t>
  </si>
  <si>
    <t>https://ejscreen.epa.gov/mapper/EJSCREEN_report.aspx?namestr=&amp;geometry={"spatialReference":{"wkid":4326},"x":-83.564683,"y":42.543602}&amp;distance=3&amp;unit=9035&amp;areatype=&amp;areaid=&amp;f=report</t>
  </si>
  <si>
    <t>0.026</t>
  </si>
  <si>
    <t>8.48</t>
  </si>
  <si>
    <t>24147</t>
  </si>
  <si>
    <t>https://www.dropbox.com/home/Emission%20Increases/Michigan/DTE%20Gas%20Company-%20Milford%20Compressor%20Station</t>
  </si>
  <si>
    <t>Activity report (12/13/2018); Operating permit renewal application (submitted 11/20/2019)</t>
  </si>
  <si>
    <t>Haley Stevens, Democrat</t>
  </si>
  <si>
    <t>https://echo.epa.gov/detailed-facility-report?fid=110041981727</t>
  </si>
  <si>
    <t>https://www.deq.state.mi.us/aps/downloads/SRN/B7221/</t>
  </si>
  <si>
    <t>https://www.michigan.gov/egle/0,9429,7-135-3310_70317-313032--,00.html</t>
  </si>
  <si>
    <t>B7221</t>
  </si>
  <si>
    <t>185-15A (issued 3/24/2017), 185-15B (issued 9/30/2019); FERC Docket No. CP16-24</t>
  </si>
  <si>
    <t>Expansion of a compressor station to support the NEXUS Gas Transmission Project and Texas Eastern Appalachian Lease Project.</t>
  </si>
  <si>
    <t>Milford Compressor Station</t>
  </si>
  <si>
    <t>DTE Gas Company</t>
  </si>
  <si>
    <t>Oakland</t>
  </si>
  <si>
    <t>MI</t>
  </si>
  <si>
    <t>https://ejscreen.epa.gov/mapper/EJSCREEN_report.aspx?namestr=&amp;geometry={"spatialReference":{"wkid":4326},"x":-72.633315,"y":42.035058}&amp;distance=3&amp;unit=9035&amp;areatype=&amp;areaid=&amp;f=report</t>
  </si>
  <si>
    <t>0.002</t>
  </si>
  <si>
    <t>6.41</t>
  </si>
  <si>
    <t>25382</t>
  </si>
  <si>
    <t>https://www.dropbox.com/home/Pipelines/261%20Upgrade%20Projects</t>
  </si>
  <si>
    <t>Bi-Weekly Status Report, Docket No. CP19-7 (3/24/2021)</t>
  </si>
  <si>
    <t>Under Construction</t>
  </si>
  <si>
    <t>Richard E. Neal, Democrat</t>
  </si>
  <si>
    <t>https://echo.epa.gov/detailed-facility-report?fid=110000795355</t>
  </si>
  <si>
    <t>https://eeaonline.eea.state.ma.us/Portal/#!/search/permits/results?FacilityId=133246</t>
  </si>
  <si>
    <t>AQ02F-0000049 (issued 1/24/2020); FERC Docket No. CP19-7</t>
  </si>
  <si>
    <t>Expansion of an existing compressor station to support the 261 Upgrade Pipeline Projects.</t>
  </si>
  <si>
    <t>Compressor Station 261</t>
  </si>
  <si>
    <t>Tennessee Gas Pipeline Company LLC</t>
  </si>
  <si>
    <t>Hampden</t>
  </si>
  <si>
    <t>MA</t>
  </si>
  <si>
    <t>https://ejscreen.epa.gov/mapper/EJSCREEN_report.aspx?namestr=&amp;geometry={"spatialReference":{"wkid":4326},"x":-70.963312,"y":42.244686}&amp;distance=3&amp;unit=9035&amp;areatype=&amp;areaid=&amp;f=report</t>
  </si>
  <si>
    <t>6.56</t>
  </si>
  <si>
    <t>99964</t>
  </si>
  <si>
    <t>Stephen F. Lynch, Democrat</t>
  </si>
  <si>
    <t>https://echo.epa.gov/detailed-facility-report?fid=110066864824</t>
  </si>
  <si>
    <t>https://eeaonline.eea.state.ma.us/Portal/#!/facilities/582063</t>
  </si>
  <si>
    <t>X266786 (issued 1/11/2019 and 8/26/2019); FERC Approved (1/25/2017), FERC Docket No. CP16-9</t>
  </si>
  <si>
    <t>Construction of a new compressor station to support the Atlantic Bridge Expansion Project, which would upgrade capacity and expand Algonquin’s natural gas transmission pipeline system running from New Jersey to Massachusetts.</t>
  </si>
  <si>
    <t>Weymouth Compressor Station</t>
  </si>
  <si>
    <t>Algonquin Gas Transmission, LLC (Enbridge)</t>
  </si>
  <si>
    <t>Norfolk</t>
  </si>
  <si>
    <t>https://ejscreen.epa.gov/mapper/EJSCREEN_report.aspx?namestr=&amp;geometry={"spatialReference":{"wkid":4326},"x":-93.22803,"y":30.59757}&amp;distance=3&amp;unit=9035&amp;areatype=&amp;areaid=&amp;f=report</t>
  </si>
  <si>
    <t>0.011</t>
  </si>
  <si>
    <t>8.75</t>
  </si>
  <si>
    <t>0.68</t>
  </si>
  <si>
    <t>47</t>
  </si>
  <si>
    <t>1221</t>
  </si>
  <si>
    <t>https://edms.deq.louisiana.gov/app/doc/view.aspx?doc=12198373&amp;ob=yes&amp;child=yes</t>
  </si>
  <si>
    <t>Application for Permit No. 0320-00025-V7</t>
  </si>
  <si>
    <t>Pre-Construction</t>
  </si>
  <si>
    <t>Mike Johnson, Republican</t>
  </si>
  <si>
    <t>https://echo.epa.gov/detailed-facility-report?fid=110002436436</t>
  </si>
  <si>
    <t>https://edms.deq.louisiana.gov/app/doc/querydef.aspx</t>
  </si>
  <si>
    <t>0320-00025-V4 (issued 6/30/2015), 0320-00025-V5 (issued 7/14/2017), 0320-00025-V6 (issued 5/25/2018), 0320-00025-V7 (issued 11/9/2020); FERC Docket No. CP14-120</t>
  </si>
  <si>
    <t>Modifications to enable bi-directional flow and increase horsepower at the existing Longville Compressor Station in support of the Lake Charles LNG Export Terminal expansion.</t>
  </si>
  <si>
    <t>Longville Compressor Station</t>
  </si>
  <si>
    <t>Trunkline Gas Company (dba Energy Transfer L.P.)</t>
  </si>
  <si>
    <t>Beauregard</t>
  </si>
  <si>
    <t>LA</t>
  </si>
  <si>
    <t>https://ejscreen.epa.gov/mapper/EJSCREEN_report.aspx?namestr=&amp;geometry={"spatialReference":{"wkid":4326},"x":-93.04853,"y":30.29925}&amp;distance=3&amp;unit=9035&amp;areatype=&amp;areaid=&amp;f=report</t>
  </si>
  <si>
    <t>34.1</t>
  </si>
  <si>
    <t>8.41</t>
  </si>
  <si>
    <t>0.63</t>
  </si>
  <si>
    <t>39</t>
  </si>
  <si>
    <t>3003</t>
  </si>
  <si>
    <t>https://www.dropbox.com/home/Emission%20Increases/Louisiana/Iowa%20Compressor%20Station%20(previously%20Compressor%20Station%20203-A)</t>
  </si>
  <si>
    <t>Proposed Permit# 0520-00486-V1 (4/23/2021)</t>
  </si>
  <si>
    <t>Clay Higgins, Republican</t>
  </si>
  <si>
    <t>https://echo.epa.gov/detailed-facility-report?fid=110070132718</t>
  </si>
  <si>
    <t>0520-00486-V1 (draft permit issued ); 0520-00486-V0 (issued 6/14/2016; extended 6/14/2018 and 5/14/2020); FERC Docket No. CP14-120</t>
  </si>
  <si>
    <t>Construction of a new compressor station as part of the Lake Charles LNG Export Terminal.</t>
  </si>
  <si>
    <t>Iowa Compressor Station (previously Compressor Station 203-A)</t>
  </si>
  <si>
    <t>Calcasieu</t>
  </si>
  <si>
    <t>https://ejscreen.epa.gov/mapper/EJSCREEN_report.aspx?namestr=&amp;geometry={"spatialReference":{"wkid":4326},"x":-93.03412,"y":30.15441}&amp;distance=3&amp;unit=9035&amp;areatype=&amp;areaid=&amp;f=report</t>
  </si>
  <si>
    <t>16</t>
  </si>
  <si>
    <t>800</t>
  </si>
  <si>
    <t>https://elibrary.ferc.gov/eLibrary/filelist?document_id=14920528&amp;optimized=false</t>
  </si>
  <si>
    <t>Notice of Commencement of Construction for the Cameron Extension Project under CP19-512 (1/5/2021)</t>
  </si>
  <si>
    <t>0520-00513-00 (issued 11/24/2020); FERC Docket No. CP19-191</t>
  </si>
  <si>
    <t xml:space="preserve">Construction of a natural gas compressor station to support the Cameron Extension Pipeline project. This compressor is being constructed to add additional takeaway capacity to the Cameron LNG Export Terminal. </t>
  </si>
  <si>
    <t>East Calcasieu Compressor Station</t>
  </si>
  <si>
    <t>Texas Eastern Transmission LP</t>
  </si>
  <si>
    <t>https://ejscreen.epa.gov/mapper/EJSCREEN_report.aspx?namestr=&amp;geometry={"spatialReference":{"wkid":4326},"x":-89.70083,"y":29.84861}&amp;distance=3&amp;unit=9035&amp;areatype=&amp;areaid=&amp;f=report</t>
  </si>
  <si>
    <t>0.012</t>
  </si>
  <si>
    <t>37.3</t>
  </si>
  <si>
    <t>7.64</t>
  </si>
  <si>
    <t>87</t>
  </si>
  <si>
    <t>https://edms.deq.louisiana.gov/app/doc/view.aspx?doc=12448030&amp;ob=yes&amp;child=yes</t>
  </si>
  <si>
    <t>Air Quality Annual Fee Waiver for Fiscal Year 2021 (submitted to LDEQ on 10/08/2020)</t>
  </si>
  <si>
    <t>Steve Scalise, Republican</t>
  </si>
  <si>
    <t>https://echo.epa.gov/detailed-facility-report?fid=110003266108</t>
  </si>
  <si>
    <t>2500-00321-00 (issued 5/14/2020), 2500-00321-01 (issued 9/23/2020); FERC Docket No. CP20-50</t>
  </si>
  <si>
    <t>Construction of a new compressor station, which will be located along Tennessee Gas Pipeline Company's existing Toca pipeline and will provide bi-directional service to the north and south facilities. This facility is being constructed as part of the Evangeline Pass Pipeline Expansion Project.</t>
  </si>
  <si>
    <t>Compressor Station 529</t>
  </si>
  <si>
    <t>St. Bernard</t>
  </si>
  <si>
    <t>https://ejscreen.epa.gov/mapper/EJSCREEN_report.aspx?namestr=&amp;geometry={"spatialReference":{"wkid":4326},"x":-93.212333,"y":30.443392}&amp;distance=3&amp;unit=9035&amp;areatype=&amp;areaid=&amp;f=report</t>
  </si>
  <si>
    <t>4.6E-05</t>
  </si>
  <si>
    <t>35.1</t>
  </si>
  <si>
    <t>0.71</t>
  </si>
  <si>
    <t>2316</t>
  </si>
  <si>
    <t>0320-00206-V0 (issued 4/29/2020); FERC Docket No. CP20-21</t>
  </si>
  <si>
    <t>Construction of a new compressor station as part of the Louisiana Connector Pipeline Project, which would supply the proposed Port Arthur LNG Export Terminal.</t>
  </si>
  <si>
    <t>Beauregard Parish Compressor Station (Milepost 72)</t>
  </si>
  <si>
    <t>https://ejscreen.epa.gov/mapper/EJSCREEN_report.aspx?namestr=&amp;geometry={"spatialReference":{"wkid":4326},"x":-93.88258,"y":29.762961}&amp;distance=3&amp;unit=9035&amp;areatype=&amp;areaid=&amp;f=report</t>
  </si>
  <si>
    <t>0.018</t>
  </si>
  <si>
    <t>34.4</t>
  </si>
  <si>
    <t>8.55</t>
  </si>
  <si>
    <t>0.67</t>
  </si>
  <si>
    <t>288</t>
  </si>
  <si>
    <t>https://edms.deq.louisiana.gov/app/doc/view.aspx?doc=12424522&amp;ob=yes&amp;child=yes</t>
  </si>
  <si>
    <t>Notification of Completion of Construction and Startup (submitted 10/8/2020)</t>
  </si>
  <si>
    <t>0560-00994-00 (issued 1/4/2019); FERC Docket No. CP18-487</t>
  </si>
  <si>
    <t>Construction of Compressor Station 348, which will add additional compression to increase deliverability to the Sabine Pass LNG export terminal.</t>
  </si>
  <si>
    <t>Compressor Station 348</t>
  </si>
  <si>
    <t>Cameron</t>
  </si>
  <si>
    <t>https://ejscreen.epa.gov/mapper/EJSCREEN_report.aspx?namestr=&amp;geometry={"spatialReference":{"wkid":4326},"x":-92.534327,"y":30.454908}&amp;distance=3&amp;unit=9035&amp;areatype=&amp;areaid=&amp;f=report</t>
  </si>
  <si>
    <t>34.8</t>
  </si>
  <si>
    <t>8.39</t>
  </si>
  <si>
    <t>0.54</t>
  </si>
  <si>
    <t>738</t>
  </si>
  <si>
    <t>https://www.dropbox.com/home/Emission%20Increases/Louisiana/Kinder%20Morgan%20LA%20Pipeline-%20Eunice%20Compressor%20Station%20No.%20760</t>
  </si>
  <si>
    <t xml:space="preserve">Construction Completion Notification (submitted 11/26/2018); </t>
  </si>
  <si>
    <t>2018/2022</t>
  </si>
  <si>
    <t>https://echo.epa.gov/detailed-facility-report?fid=110001370935</t>
  </si>
  <si>
    <t>PSD-LA-791 (issued 6/20/2014, withdrawn), 0040-00225-V0 (issued 6/25/2015), 0040-00225-V1 (issued 4/13/2017), 0040-00225-V2 (issued 12/2/2019), 0040-00225-V3 (issued 6/22/2020), 0040-00225-V4 (issued 2/23/2021); FERC Docket No. CP19-484</t>
  </si>
  <si>
    <t>Construction of a new compressor station along the KMLP pipeline and subsequent expansions to support the Acadiana and Louisiana Xpress Pipelines Projects.</t>
  </si>
  <si>
    <t>Eunice Compressor Station No. 760</t>
  </si>
  <si>
    <t>Kinder Morgan Louisiana Pipeline, LLC</t>
  </si>
  <si>
    <t>Acadia</t>
  </si>
  <si>
    <t>https://ejscreen.epa.gov/mapper/EJSCREEN_report.aspx?namestr=&amp;geometry={"spatialReference":{"wkid":4326},"x":-92.63141,"y":31.34265}&amp;distance=3&amp;unit=9035&amp;areatype=&amp;areaid=&amp;f=report</t>
  </si>
  <si>
    <t>0.00043</t>
  </si>
  <si>
    <t>8.86</t>
  </si>
  <si>
    <t>0.62</t>
  </si>
  <si>
    <t>434</t>
  </si>
  <si>
    <t>https://www.dropbox.com/home/Emission%20Increases/Louisiana/Enterprise%20Products%20Operating%20LLC%20-%20South%20Boyce%20Compressor%20Station</t>
  </si>
  <si>
    <t>Permit Application, page 10</t>
  </si>
  <si>
    <t>Vacant</t>
  </si>
  <si>
    <t>2360-00163-00 (issued 1/7/2021)</t>
  </si>
  <si>
    <t>South Boyce Compressor Station</t>
  </si>
  <si>
    <t>Enterprise Products Operating LLC</t>
  </si>
  <si>
    <t>Rapides</t>
  </si>
  <si>
    <t>https://ejscreen.epa.gov/mapper/EJSCREEN_report.aspx?namestr=&amp;geometry={"spatialReference":{"wkid":4326},"x":-90.46861,"y":29.98055}&amp;distance=3&amp;unit=9035&amp;areatype=&amp;areaid=&amp;f=report</t>
  </si>
  <si>
    <t>0.0074</t>
  </si>
  <si>
    <t>36.6</t>
  </si>
  <si>
    <t>0.74</t>
  </si>
  <si>
    <t>450</t>
  </si>
  <si>
    <t>59%</t>
  </si>
  <si>
    <t>2598</t>
  </si>
  <si>
    <t>https://www.dropbox.com/home/Emission%20Increases/Louisiana/Enterprise%20Pelican%20Pipeline%20LP%20-%20St.%20Charles%20Compressor</t>
  </si>
  <si>
    <t>LDEQ Application for Approval of Emissions of Air Pollutants from Part 70 Sources, Section 6; Construction Notification (submitted 8/4/2020)</t>
  </si>
  <si>
    <t>Cedric L. Richmond, Democrat</t>
  </si>
  <si>
    <t>2520-00180-00 (issued 6/18/2020)</t>
  </si>
  <si>
    <t xml:space="preserve">Construction of a new compressor station. </t>
  </si>
  <si>
    <t>St Charles Compressor Station</t>
  </si>
  <si>
    <t>Enterprise Pelican Pipeline LP</t>
  </si>
  <si>
    <t>St. Charles</t>
  </si>
  <si>
    <t>https://ejscreen.epa.gov/mapper/EJSCREEN_report.aspx?namestr=&amp;geometry={"spatialReference":{"wkid":4326},"x":-92.43037,"y":30.579653}&amp;distance=3&amp;unit=9035&amp;areatype=&amp;areaid=&amp;f=report</t>
  </si>
  <si>
    <t>0.00037</t>
  </si>
  <si>
    <t>34.9</t>
  </si>
  <si>
    <t>8.47</t>
  </si>
  <si>
    <t>0.55</t>
  </si>
  <si>
    <t>993</t>
  </si>
  <si>
    <t>https://www.eia.gov/naturalgas/data.php  [and]  http://driftwoodlng.com/questions-connections/</t>
  </si>
  <si>
    <t>EIA Natural Gas Pipeline Projects dataset (published 1/28/2021), Company website</t>
  </si>
  <si>
    <t>FERC Docket No. CP17-118 (Order Granting Authorization issued 4/18/2019)</t>
  </si>
  <si>
    <t>New compressor associated the Driftwood LNG export terminal and pipeline.</t>
  </si>
  <si>
    <t>Mamou Compressor Station (CS-03)</t>
  </si>
  <si>
    <t>Driftwood Pipeline LLC</t>
  </si>
  <si>
    <t>https://ejscreen.epa.gov/mapper/EJSCREEN_report.aspx?namestr=&amp;geometry={"spatialReference":{"wkid":4326},"x":-93.068234,"y":30.382448}&amp;distance=3&amp;unit=9035&amp;areatype=&amp;areaid=&amp;f=report</t>
  </si>
  <si>
    <t>0.0001</t>
  </si>
  <si>
    <t>38</t>
  </si>
  <si>
    <t>https://echo.epa.gov/detailed-facility-report?fid=110070226365</t>
  </si>
  <si>
    <t>1360-00599-V0 (issued 10/2/2017, extension to commence construction issued 8/27/2019 and 4/8/2021); FERC Docket No. CP17-118</t>
  </si>
  <si>
    <t>Gillis Compressor Station</t>
  </si>
  <si>
    <t>Jefferson Davis</t>
  </si>
  <si>
    <t>https://ejscreen.epa.gov/mapper/EJSCREEN_report.aspx?namestr=&amp;geometry={"spatialReference":{"wkid":4326},"x":-92.540658,"y":30.453275}&amp;distance=3&amp;unit=9035&amp;areatype=&amp;areaid=&amp;f=report</t>
  </si>
  <si>
    <t>0.00018</t>
  </si>
  <si>
    <t>8.37</t>
  </si>
  <si>
    <t>691</t>
  </si>
  <si>
    <t>Basile Compressor Station (CS-02)</t>
  </si>
  <si>
    <t>https://ejscreen.epa.gov/mapper/EJSCREEN_report.aspx?namestr=&amp;geometry={"spatialReference":{"wkid":4326},"x":-91.197021,"y":32.874207}&amp;distance=3&amp;unit=9035&amp;areatype=&amp;areaid=&amp;f=report</t>
  </si>
  <si>
    <t>35.6</t>
  </si>
  <si>
    <t>192</t>
  </si>
  <si>
    <t>https://www.dropbox.com/home/Pipelines/Acadiana%20Project%20%26%20Louisiana%20XPress%20Project</t>
  </si>
  <si>
    <t>Notice of Commencement of Construction Under Docket No. CP19-488 (11/3/2020)</t>
  </si>
  <si>
    <t>https://echo.epa.gov/detailed-facility-report?fid=110070832662</t>
  </si>
  <si>
    <t>0860-00023-V0 (issued 2/27/2020); FERC Docket No. CP19-488</t>
  </si>
  <si>
    <t>Construction of a new compressor station to support the Louisiana Xpress Pipeline Project.</t>
  </si>
  <si>
    <t>Shelburn Compressor Station</t>
  </si>
  <si>
    <t>East Carroll</t>
  </si>
  <si>
    <t>https://ejscreen.epa.gov/mapper/EJSCREEN_report.aspx?namestr=&amp;geometry={"spatialReference":{"wkid":4326},"x":-91.922055,"y":31.877322}&amp;distance=3&amp;unit=9035&amp;areatype=&amp;areaid=&amp;f=report</t>
  </si>
  <si>
    <t>33.8</t>
  </si>
  <si>
    <t>0.47</t>
  </si>
  <si>
    <t>174</t>
  </si>
  <si>
    <t>https://echo.epa.gov/detailed-facility-report?fid=110070832762</t>
  </si>
  <si>
    <t>0580-00025-V0 (issued 4/30/2020); FERC Docket No. CP19-488</t>
  </si>
  <si>
    <t>Catahoula</t>
  </si>
  <si>
    <t>https://ejscreen.epa.gov/mapper/EJSCREEN_report.aspx?namestr=&amp;geometry={"spatialReference":{"wkid":4326},"x":-92.246844,"y":30.861406}&amp;distance=3&amp;unit=9035&amp;areatype=&amp;areaid=&amp;f=report</t>
  </si>
  <si>
    <t>0.00064</t>
  </si>
  <si>
    <t>8.51</t>
  </si>
  <si>
    <t>0.57</t>
  </si>
  <si>
    <t>37</t>
  </si>
  <si>
    <t>57%</t>
  </si>
  <si>
    <t>776</t>
  </si>
  <si>
    <t>https://echo.epa.gov/detailed-facility-report?fid=110070832667</t>
  </si>
  <si>
    <t>0920-00181-V0 (issued 4/30/2020); FERC Docket No. CP19-488</t>
  </si>
  <si>
    <t>Chicot Compressor Station</t>
  </si>
  <si>
    <t>Evangeline</t>
  </si>
  <si>
    <t>https://ejscreen.epa.gov/mapper/EJSCREEN_report.aspx?namestr=&amp;geometry={"spatialReference":{"wkid":4326},"x":-92.232628,"y":31.437263}&amp;distance=3&amp;unit=9035&amp;areatype=&amp;areaid=&amp;f=report</t>
  </si>
  <si>
    <t>2.2E-07</t>
  </si>
  <si>
    <t>34.6</t>
  </si>
  <si>
    <t>964</t>
  </si>
  <si>
    <t>Modifications authorized under 360-00075-V5 were completed in 2015 (https://edms.deq.louisiana.gov/app/doc/view.aspx?doc=10055714&amp;ob=yes [and] https://edms.deq.louisiana.gov/app/doc/view.aspx?doc=9822113&amp;ob=yes) [and] Modifications authorized under 360-00075-V6 were completed in 2019 (https://edms.deq.louisiana.gov/app/doc/view.aspx?doc=12035120&amp;ob=yes&amp;child=yes)</t>
  </si>
  <si>
    <t>Notification of Commencement of Construction and Start-up Notification; Test Report for Unit E10 (EQT0018) (11/22/2019)</t>
  </si>
  <si>
    <t>2015/2019</t>
  </si>
  <si>
    <t>https://echo.epa.gov/detailed-facility-report?fid=110003329416</t>
  </si>
  <si>
    <t>PSD-LA-787 (issued 7/21/2014, rescinded 2018), 2360-00075-V5 (issued 7/21/2014); 360-00075-V6 (issued 12/20/2018), 2360-00075-V7 (issued 4/5/2019)</t>
  </si>
  <si>
    <t>Modification to a compressor station that would supply gas to three existing pipelines in both directions. Will be able to provide 2,200 MMscfd gas flow to the north and 1,850 MM scfd gas flow to the south.</t>
  </si>
  <si>
    <t>Alexandria Compressor Station</t>
  </si>
  <si>
    <t>Columbia Gulf Transmission Co.</t>
  </si>
  <si>
    <t>https://ejscreen.epa.gov/mapper/EJSCREEN_report.aspx?namestr=&amp;geometry={"spatialReference":{"wkid":4326},"x":-93.231322,"y":30.510151}&amp;distance=3&amp;unit=9035&amp;areatype=&amp;areaid=&amp;f=report</t>
  </si>
  <si>
    <t>1321</t>
  </si>
  <si>
    <t>https://edms.deq.louisiana.gov/app/doc/view.aspx?doc=9747755&amp;ob=yes</t>
  </si>
  <si>
    <t>Air Quality Compliance Inspection Report (4/15/2015)</t>
  </si>
  <si>
    <t>https://echo.epa.gov/detailed-facility-report?fid=110058894175</t>
  </si>
  <si>
    <t>PSD-LA-762 (issued 10/31/2013) (GHG language rescinded on 2/23/2016); 0320-00160-V0 (issued 10/31/2013), 0320-00160-V1 (issued 10/28/2016), 0320-00160-V2 (issued 1/23/2019), 0320-00160-V3 (issued 12/2/2019), 0320-00160-V4 (issued 12/9/2020)</t>
  </si>
  <si>
    <t>Construction of a new compressor station that would enable pipeline to flow bi-directionally to/from the Sabine Pass LNG import/export terminal.</t>
  </si>
  <si>
    <t>Cheniere Creole Trail Pipeline LP (Cheniere Energy)</t>
  </si>
  <si>
    <t>https://ejscreen.epa.gov/mapper/EJSCREEN_report.aspx?namestr=&amp;geometry={"spatialReference":{"wkid":4326},"x":-93.318049,"y":30.365454}&amp;distance=3&amp;unit=9035&amp;areatype=&amp;areaid=&amp;f=report</t>
  </si>
  <si>
    <t>0.0039</t>
  </si>
  <si>
    <t>8.92</t>
  </si>
  <si>
    <t>0.77</t>
  </si>
  <si>
    <t>63</t>
  </si>
  <si>
    <t>863</t>
  </si>
  <si>
    <t>https://edms.deq.louisiana.gov/app/doc/view.aspx?doc=10575278&amp;ob=yes</t>
  </si>
  <si>
    <t>Construction Completion and Operation Notification Permit #0520-00464-V1</t>
  </si>
  <si>
    <t>https://echo.epa.gov/detailed-facility-report?fid=110058896388</t>
  </si>
  <si>
    <t>PSD-LA-769 (issued 12/20/2013), PSD-LA-769 (M1) (issued 1/22/2016); 0520-00464-V2 (draft permit issued 3/24/2021); FERC Docket No. CP13-27</t>
  </si>
  <si>
    <t>Construction of a new compressor station associated with a pipeline connected to the Cameron LNG terminal.</t>
  </si>
  <si>
    <t>Holbrook Compressor Station</t>
  </si>
  <si>
    <t>Cameron Interstate Pipeline, LLC</t>
  </si>
  <si>
    <t>https://ejscreen.epa.gov/mapper/EJSCREEN_report.aspx?namestr=&amp;geometry={"spatialReference":{"wkid":4326},"x":-92.4244444,"y":30.939722}&amp;distance=3&amp;unit=9035&amp;areatype=&amp;areaid=&amp;f=report</t>
  </si>
  <si>
    <t>1.6E-06</t>
  </si>
  <si>
    <t>0.59</t>
  </si>
  <si>
    <t>236</t>
  </si>
  <si>
    <t>https://www.dropbox.com/home/Emission%20Increases/Louisiana/ANR%20Pipeline%20Co%20-%20Turkey%20Creek%20Compressor [and] https://www.eia.gov/naturalgas/data.php</t>
  </si>
  <si>
    <t>Application for Permit No. 0920-00182-00, Section 6 (submitted 4/16/2020); EIA Natural Gas Pipeline Projects dataset (published 1/28/2021)</t>
  </si>
  <si>
    <t>Permit No. 0920-00182-00 (issued 7/28/2020); FERC Docket No. CP20-484</t>
  </si>
  <si>
    <t>Construction of a new compressor station to support the Alberta Xpress Pipeline Project, which will expand capacity along ANR's pipeline system by 160 MMcfd.</t>
  </si>
  <si>
    <t>Turkey Creek Compressor Station</t>
  </si>
  <si>
    <t>ANR Pipeline Company (dba TC Energy)</t>
  </si>
  <si>
    <t>https://ejscreen.epa.gov/mapper/EJSCREEN_report.aspx?namestr=&amp;geometry={"spatialReference":{"wkid":4326},"x":-92.691765,"y":30.126082}&amp;distance=3&amp;unit=9035&amp;areatype=&amp;areaid=&amp;f=report</t>
  </si>
  <si>
    <t>0.094</t>
  </si>
  <si>
    <t>8.15</t>
  </si>
  <si>
    <t>0.49</t>
  </si>
  <si>
    <t>2028</t>
  </si>
  <si>
    <t>https://www.eia.gov/naturalgas/data.php  [and]  https://www.dropbox.com/home/Pipelines/Grand%20Chenier%20XPress%20Project</t>
  </si>
  <si>
    <t>EIA Pipeline Projects Dataset (Published 11/16/2020); Notice of Commencement of Construction at Mermentau Compressor Station under CP20-8 (12/8/2020)</t>
  </si>
  <si>
    <t>https://echo.epa.gov/detailed-facility-report?fid=110070832687</t>
  </si>
  <si>
    <t>1360-00707-V0 (issued 6/9/2020); FERC Docket No. CP20-8</t>
  </si>
  <si>
    <t>Construction of a new compressor station to support the Grand Chenier XPress Pipeline.</t>
  </si>
  <si>
    <t>Mermentau Compressor Station</t>
  </si>
  <si>
    <t>https://ejscreen.epa.gov/mapper/EJSCREEN_report.aspx?namestr=&amp;geometry={"spatialReference":{"wkid":4326},"x":-90.24175,"y":29.32793}&amp;distance=3&amp;unit=9035&amp;areatype=&amp;areaid=&amp;f=report</t>
  </si>
  <si>
    <t>0.077</t>
  </si>
  <si>
    <t>35.9</t>
  </si>
  <si>
    <t>7.67</t>
  </si>
  <si>
    <t>368</t>
  </si>
  <si>
    <t>https://echo.epa.gov/detailed-facility-report?fid=110007301017</t>
  </si>
  <si>
    <t>1560-00333-00 (issued 3/31/2021); FERC Docket No. CP20-527</t>
  </si>
  <si>
    <t>Construction of a new compressor station to support the East Lateral Xpress pipeline project.</t>
  </si>
  <si>
    <t>Golden Meadow Compressor Station</t>
  </si>
  <si>
    <t>Lafourche</t>
  </si>
  <si>
    <t>https://ejscreen.epa.gov/mapper/EJSCREEN_report.aspx?namestr=&amp;geometry={"spatialReference":{"wkid":4326},"x":-91.44554,"y":29.74094}&amp;distance=3&amp;unit=9035&amp;areatype=&amp;areaid=&amp;f=report</t>
  </si>
  <si>
    <t>0.0089</t>
  </si>
  <si>
    <t>8.02</t>
  </si>
  <si>
    <t>2733</t>
  </si>
  <si>
    <t>https://echo.epa.gov/detailed-facility-report?fid=110020842819</t>
  </si>
  <si>
    <t>2660-00333-00 (issued 3/31/2021); FERC Docket No. CP20-527</t>
  </si>
  <si>
    <t>Centerville Compressor Station</t>
  </si>
  <si>
    <t>St. Mary</t>
  </si>
  <si>
    <t>https://ejscreen.epa.gov/mapper/EJSCREEN_report.aspx?namestr=&amp;geometry={"spatialReference":{"wkid":4326},"x":-84.459703,"y":37.579603}&amp;distance=3&amp;unit=9035&amp;areatype=&amp;areaid=&amp;f=report</t>
  </si>
  <si>
    <t>0.0033</t>
  </si>
  <si>
    <t>8.29</t>
  </si>
  <si>
    <t>900</t>
  </si>
  <si>
    <t>https://www.spglobal.com/marketintelligence/en/news-insights/trending/QC6qNYWMKgB7Z_MyB3VLaQ2</t>
  </si>
  <si>
    <t>S&amp;P Global, March 2019</t>
  </si>
  <si>
    <t>Brett Guthrie, Republican</t>
  </si>
  <si>
    <t>https://echo.epa.gov/detailed-facility-report?fid=110070222918</t>
  </si>
  <si>
    <t>http://dep.gateway.ky.gov/eSearch/Search_AI_Detail.aspx?AgencyID=130403</t>
  </si>
  <si>
    <t>V-16-034 R1 (issued 10/6/2018)</t>
  </si>
  <si>
    <t>Construction of a new compressor station as part of the Gulf XPress pipeline project.</t>
  </si>
  <si>
    <t>Paint Lick Compressor Station</t>
  </si>
  <si>
    <t>Columbia Gulf Transmission, LLC</t>
  </si>
  <si>
    <t>Garrard</t>
  </si>
  <si>
    <t>KY</t>
  </si>
  <si>
    <t>https://ejscreen.epa.gov/mapper/EJSCREEN_report.aspx?namestr=&amp;geometry={"spatialReference":{"wkid":4326},"x":-83.436432,"y":38.249505}&amp;distance=3&amp;unit=9035&amp;areatype=&amp;areaid=&amp;f=report</t>
  </si>
  <si>
    <t>2.1E-07</t>
  </si>
  <si>
    <t>7.96</t>
  </si>
  <si>
    <t>861</t>
  </si>
  <si>
    <t>https://www.naturalgasintel.com/articles/117376-transcanada-cleared-to-open-some-gulf-xpress-facilities</t>
  </si>
  <si>
    <t>Industry website</t>
  </si>
  <si>
    <t>Harold Rogers, Republican</t>
  </si>
  <si>
    <t>https://echo.epa.gov/detailed-facility-report?fid=110070222829</t>
  </si>
  <si>
    <t>http://dep.gateway.ky.gov/eSearch/Search_AI_Detail.aspx?AgencyID=130406</t>
  </si>
  <si>
    <t>V-16-035 R1 (issued 10/28/2018)</t>
  </si>
  <si>
    <t>Morehead Compressor Station</t>
  </si>
  <si>
    <t>Rowan</t>
  </si>
  <si>
    <t>https://ejscreen.epa.gov/mapper/EJSCREEN_report.aspx?namestr=&amp;geometry={"spatialReference":{"wkid":4326},"x":-82.909201,"y":38.350966}&amp;distance=3&amp;unit=9035&amp;areatype=&amp;areaid=&amp;f=report</t>
  </si>
  <si>
    <t>8.03</t>
  </si>
  <si>
    <t>50%</t>
  </si>
  <si>
    <t>7029</t>
  </si>
  <si>
    <t>https://www.ferc.gov/industries/gas/enviro/eis/2017/07-28-17-FEIS.asp</t>
  </si>
  <si>
    <t>FERC EIS, Docket Nos. CP16-357-000 and CP16-361-000 (July 2017)</t>
  </si>
  <si>
    <t>https://echo.epa.gov/detailed-facility-report?fid=KYR000071704</t>
  </si>
  <si>
    <t>http://dep.gateway.ky.gov/eSearch/Search_AI_Detail.aspx?AgencyID=126015</t>
  </si>
  <si>
    <t>V-15-041 (issued 4/11/2016)</t>
  </si>
  <si>
    <t>Expansion of an existing compressor station as part of the Gulf Xpress pipeline project. Compressor consists of 1 Solar Titan 130 turbine, 1 Waukesha four stroke lean burn (4SLB) emergency generator, one 1.1 MMBtu/hr ETI indirect-fired heat exchanger, 40 catalytic space heaters, 1 waste liquid tank, one condensate liquid tank, and fugitive emissions from several piping components.</t>
  </si>
  <si>
    <t>Grayson Compressor Station</t>
  </si>
  <si>
    <t>Carter</t>
  </si>
  <si>
    <t>https://ejscreen.epa.gov/mapper/EJSCREEN_report.aspx?namestr=&amp;geometry={"spatialReference":{"wkid":4326},"x":-85.656389,"y":36.903889}&amp;distance=3&amp;unit=9035&amp;areatype=&amp;areaid=&amp;f=report</t>
  </si>
  <si>
    <t>8E-09</t>
  </si>
  <si>
    <t>948</t>
  </si>
  <si>
    <t>https://www.spglobal.com/marketintelligence/en/news-insights/trending/Nhimq2h4OOzLEN-tuf8VSg2</t>
  </si>
  <si>
    <t>S&amp;P Global, June 2019</t>
  </si>
  <si>
    <t>James Comer, Republican</t>
  </si>
  <si>
    <t>https://echo.epa.gov/detailed-facility-report?fid=110070222911</t>
  </si>
  <si>
    <t>http://dep.gateway.ky.gov/eSearch/Search_AI_Detail.aspx?AgencyID=130401</t>
  </si>
  <si>
    <t>V-16-033 R1 (issued 10/6/2018)</t>
  </si>
  <si>
    <t>Goodluck Compressor Station</t>
  </si>
  <si>
    <t>Metcalfe</t>
  </si>
  <si>
    <t>https://ejscreen.epa.gov/mapper/EJSCREEN_report.aspx?namestr=&amp;geometry={"spatialReference":{"wkid":4326},"x":-86.7773583121799,"y":38.3786447543649}&amp;distance=3&amp;unit=9035&amp;areatype=&amp;areaid=&amp;f=report</t>
  </si>
  <si>
    <t>7.6E-05</t>
  </si>
  <si>
    <t>8.65</t>
  </si>
  <si>
    <t>1499</t>
  </si>
  <si>
    <t>https://www.dropbox.com/home/Emission%20Increases/Indiana/ANR%20Pipeline%20Co%20-%20Celestine%20Station</t>
  </si>
  <si>
    <t>Technical Support Document for Permit No. 037-43099-0003 (issued 1/22/2021)</t>
  </si>
  <si>
    <t>Larry Bucshon, Republican</t>
  </si>
  <si>
    <t>https://echo.epa.gov/detailed-facility-report?fid=110006765134</t>
  </si>
  <si>
    <t>https://www.in.gov/apps/idem/caats/index.xhtml</t>
  </si>
  <si>
    <t>037-43099-00031 (issued 2/25/2021)</t>
  </si>
  <si>
    <t>This significant permit modification would authorize the replacement of eight compressor engines with two compressor turbines and ancillary equipment.</t>
  </si>
  <si>
    <t>Celestine Station</t>
  </si>
  <si>
    <t>Dubois</t>
  </si>
  <si>
    <t>IN</t>
  </si>
  <si>
    <t>https://ejscreen.epa.gov/mapper/EJSCREEN_report.aspx?namestr=&amp;geometry={"spatialReference":{"wkid":4326},"x":-84.250549,"y":31.541712}&amp;distance=3&amp;unit=9035&amp;areatype=&amp;areaid=&amp;f=report</t>
  </si>
  <si>
    <t>1.3E-07</t>
  </si>
  <si>
    <t>9.87</t>
  </si>
  <si>
    <t>82%</t>
  </si>
  <si>
    <t>5142</t>
  </si>
  <si>
    <t>https://www.dropbox.com/home/Pipelines/Southeast%20Market%20Pipelines%20(Hillabee%20Expansion%2C%20Sabal%20Trail%20%26%20Florida%20Southeast%20Connection)</t>
  </si>
  <si>
    <t>Sabal Trail Transmission, Final monthly status report for the Phase II Project facilities under CP15-17 (10/29/2020); Sabal Trail Transmission, LLC submits Request for Extension of Time to Complete Construction of Facilities under CP15-17, et. al. (4/7/2021)</t>
  </si>
  <si>
    <t>2020/2023</t>
  </si>
  <si>
    <t>Sanford D. Bishop Jr., Democrat</t>
  </si>
  <si>
    <t>https://echo.epa.gov/detailed-facility-report?fid=110070119840</t>
  </si>
  <si>
    <t>https://permitsearch.gaepd.org/</t>
  </si>
  <si>
    <t>4922-095-0110-S-01-0 (issued 4/15/2016); FERC Docket No. CP15-17</t>
  </si>
  <si>
    <t>Construction of a new natural gas compressor station as part of the Sabal Trail Pipeline Project.</t>
  </si>
  <si>
    <t>Albany Compressor Station</t>
  </si>
  <si>
    <t>Sabal Trail Transmission, LLC  (dba Spectra Energy Corp, NextEra Energy, and Duke Energy)</t>
  </si>
  <si>
    <t>Dougherty</t>
  </si>
  <si>
    <t>GA</t>
  </si>
  <si>
    <t>https://ejscreen.epa.gov/mapper/EJSCREEN_report.aspx?namestr=&amp;geometry={"spatialReference":{"wkid":4326},"x":-81.300503,"y":32.281775}&amp;distance=3&amp;unit=9035&amp;areatype=&amp;areaid=&amp;f=report</t>
  </si>
  <si>
    <t>0.00042</t>
  </si>
  <si>
    <t>8.6</t>
  </si>
  <si>
    <t>0.52</t>
  </si>
  <si>
    <t>3897</t>
  </si>
  <si>
    <t>https://ir.kindermorgan.com/news/news-details/2019/Kinder-Morgan-Announces-Commercial-in-Service-of-the-First-Unit-at-the-Elba-Island-Liquefaction-Facility/default.aspx</t>
  </si>
  <si>
    <t>Earl L. “Buddy” Carter, Republican</t>
  </si>
  <si>
    <t>https://echo.epa.gov/detailed-facility-report?fid=110064024684</t>
  </si>
  <si>
    <t>4922-103-0019-B-01-0 (issued 1/2/2015), 4922-103-0019-B-01-1 (issued 10/12/2017)</t>
  </si>
  <si>
    <t>Construction of a new compressor station to support the Elba Island LNG Terminal expansion.</t>
  </si>
  <si>
    <t>Rincon Compressor Station</t>
  </si>
  <si>
    <t>Elba Express Company, LLC</t>
  </si>
  <si>
    <t>Effingham</t>
  </si>
  <si>
    <t>https://ejscreen.epa.gov/mapper/EJSCREEN_report.aspx?namestr=&amp;geometry={"spatialReference":{"wkid":4326},"x":-82.43194,"y":33.074075}&amp;distance=3&amp;unit=9035&amp;areatype=&amp;areaid=&amp;f=report</t>
  </si>
  <si>
    <t>4.2E-09</t>
  </si>
  <si>
    <t>36.2</t>
  </si>
  <si>
    <t>9.2</t>
  </si>
  <si>
    <t>399</t>
  </si>
  <si>
    <t>Jody B. Hice, Republican</t>
  </si>
  <si>
    <t>https://echo.epa.gov/detailed-facility-report?fid=110064026600</t>
  </si>
  <si>
    <t>4922-163-0037-E-01-0 (issued 1/21/2015),  4922-163-0037-B-02-0 (issued 3/3/2020); FERC Docket No. CP14-103</t>
  </si>
  <si>
    <t>Jefferson County Compressor Station</t>
  </si>
  <si>
    <t>Jefferson</t>
  </si>
  <si>
    <t>https://ejscreen.epa.gov/mapper/EJSCREEN_report.aspx?namestr=&amp;geometry={"spatialReference":{"wkid":4326},"x":-82.8113167374792,"y":34.289024800108}&amp;distance=3&amp;unit=9035&amp;areatype=&amp;areaid=&amp;f=report</t>
  </si>
  <si>
    <t>39.5</t>
  </si>
  <si>
    <t>36</t>
  </si>
  <si>
    <t>1042</t>
  </si>
  <si>
    <t>Andrew Clyde, Republican</t>
  </si>
  <si>
    <t>https://echo.epa.gov/detailed-facility-report?fid=110055577718</t>
  </si>
  <si>
    <t>4922-147-0029-E-02-0 (issued 11/17/2014)</t>
  </si>
  <si>
    <t>Modifications to an existing compressor station to support the Elba Island LNG Terminal expansion.</t>
  </si>
  <si>
    <t>Hartwell Compressor Station</t>
  </si>
  <si>
    <t>Hart</t>
  </si>
  <si>
    <t>https://ejscreen.epa.gov/mapper/EJSCREEN_report.aspx?namestr=&amp;geometry={"spatialReference":{"wkid":4326},"x":-81.55580733,"y":28.26166482}&amp;distance=3&amp;unit=9035&amp;areatype=&amp;areaid=&amp;f=report</t>
  </si>
  <si>
    <t>1.2E-07</t>
  </si>
  <si>
    <t>33.7</t>
  </si>
  <si>
    <t>0.56</t>
  </si>
  <si>
    <t>14174</t>
  </si>
  <si>
    <t>Sabal Trail Transmission, Final monthly status report for the Phase II Project facilities under CP15-17 (10/29/2020)</t>
  </si>
  <si>
    <t>Darren Soto, Democrat</t>
  </si>
  <si>
    <t>https://echo.epa.gov/detailed-facility-report?fid=110070207632</t>
  </si>
  <si>
    <t>http://prodenv.dep.state.fl.us/DarmAircom/public/searchFacilityPILoad.action</t>
  </si>
  <si>
    <t>https://fldep.dep.state.fl.us/air/emission/apds/default.asp</t>
  </si>
  <si>
    <t>Permit No. 0970092-001-AC (issued 5/13/2015); FERC Docket No. CP15-17</t>
  </si>
  <si>
    <t>Reunion Compressor Station</t>
  </si>
  <si>
    <t>Osceola</t>
  </si>
  <si>
    <t>FL</t>
  </si>
  <si>
    <t>https://ejscreen.epa.gov/mapper/EJSCREEN_report.aspx?namestr=&amp;geometry={"spatialReference":{"wkid":4326},"x":-82.88621908,"y":30.07065173}&amp;distance=3&amp;unit=9035&amp;areatype=&amp;areaid=&amp;f=report</t>
  </si>
  <si>
    <t>0.0018</t>
  </si>
  <si>
    <t>31.9</t>
  </si>
  <si>
    <t>7.8</t>
  </si>
  <si>
    <t>0.53</t>
  </si>
  <si>
    <t>1311</t>
  </si>
  <si>
    <t>Neil P. Dunn, Republican</t>
  </si>
  <si>
    <t>https://echo.epa.gov/detailed-facility-report?fid=110070207593</t>
  </si>
  <si>
    <t>Permit No. 1210473-001-AC (issued 5/13/2015, extended 11/2/2017); FERC Docket No. CP15-17</t>
  </si>
  <si>
    <t>Hildreth Compressor Station</t>
  </si>
  <si>
    <t>Suwannee</t>
  </si>
  <si>
    <t>https://ejscreen.epa.gov/mapper/EJSCREEN_report.aspx?namestr=&amp;geometry={"spatialReference":{"wkid":4326},"x":-82.36547537,"y":29.0711691}&amp;distance=3&amp;unit=9035&amp;areatype=&amp;areaid=&amp;f=report</t>
  </si>
  <si>
    <t>9.8E-06</t>
  </si>
  <si>
    <t>8</t>
  </si>
  <si>
    <t>0.5</t>
  </si>
  <si>
    <t>2210</t>
  </si>
  <si>
    <t>https://echo.epa.gov/detailed-facility-report?fid=110070207592</t>
  </si>
  <si>
    <t>Permit No. 0830177-001-AC (issued 5/13/2015, extended 11/2/2017); FERC Docket No. CP15-17</t>
  </si>
  <si>
    <t>Dunnellon Compressor Station</t>
  </si>
  <si>
    <t>https://ejscreen.epa.gov/mapper/EJSCREEN_report.aspx?namestr=&amp;geometry={"spatialReference":{"wkid":4326},"x":-73.123537,"y":41.481624}&amp;distance=3&amp;unit=9035&amp;areatype=&amp;areaid=&amp;f=report</t>
  </si>
  <si>
    <t>0.0036</t>
  </si>
  <si>
    <t>6.49</t>
  </si>
  <si>
    <t>11773</t>
  </si>
  <si>
    <t>James A. Himes, Democrat</t>
  </si>
  <si>
    <t>https://echo.epa.gov/detailed-facility-report?fid=110038856752</t>
  </si>
  <si>
    <t>https://portal.ct.gov/DEEP/Air/Compliance-Assurance/Air-Compliance-Assurance---Enforcement</t>
  </si>
  <si>
    <t>https://portal.ct.gov/DEEP/Air/Permits/Air-Permits</t>
  </si>
  <si>
    <t>NSR Permit No. 144-0019, 144-0020, 144-0021, 144-0029 (issued 8/4/2018); FERC Docket No. CP-16-9</t>
  </si>
  <si>
    <t>Expansion of an existing compressor station to support the Atlantic Bridge pipeline project.</t>
  </si>
  <si>
    <t>Oxford Compressor Station</t>
  </si>
  <si>
    <t>Algonquin Gas Transmission, LLC</t>
  </si>
  <si>
    <t>New Haven</t>
  </si>
  <si>
    <t>CT</t>
  </si>
  <si>
    <t>https://ejscreen.epa.gov/mapper/EJSCREEN_report.aspx?namestr=&amp;geometry={"spatialReference":{"wkid":4326},"x":-72.159025,"y":41.817495}&amp;distance=3&amp;unit=9035&amp;areatype=&amp;areaid=&amp;f=report</t>
  </si>
  <si>
    <t>3.8E-05</t>
  </si>
  <si>
    <t>5.71</t>
  </si>
  <si>
    <t>3784</t>
  </si>
  <si>
    <t>Joe Courtney, Democrat</t>
  </si>
  <si>
    <t>https://echo.epa.gov/detailed-facility-report?fid=110003005159</t>
  </si>
  <si>
    <t>NSR Permit No. 034-0006, 034-0007, 034-0008, 034-0009 (issued 8/2/2018); FERC Docket No. CP-16-9</t>
  </si>
  <si>
    <t>Chaplin Compressor Station</t>
  </si>
  <si>
    <t>Windham</t>
  </si>
  <si>
    <t>https://ejscreen.epa.gov/mapper/EJSCREEN_report.aspx?namestr=&amp;geometry={"spatialReference":{"wkid":4326},"x":-104.797818,"y":40.954386}&amp;distance=3&amp;unit=9035&amp;areatype=&amp;areaid=&amp;f=report</t>
  </si>
  <si>
    <t>49.6</t>
  </si>
  <si>
    <t>5.54</t>
  </si>
  <si>
    <t>https://www.dropbox.com/home/Pipelines/Cheyenne%20Connector%20Pipeline%20and%20Cheyenne%20Hub%20Enhancement%20Project</t>
  </si>
  <si>
    <t>Second Notice of Commencement Date of Service of Rockies Express Pipeline LLC under CP18-103</t>
  </si>
  <si>
    <t>Ken Buck, Republican</t>
  </si>
  <si>
    <t>https://echo.epa.gov/detailed-facility-report?fid=110037577636</t>
  </si>
  <si>
    <t>123-6282</t>
  </si>
  <si>
    <t>18WE0053 (issued 6/19/2018); FERC Docket No. CP18-103</t>
  </si>
  <si>
    <t>Construction of a new compressor station as part of the Cheyenne Hub Enhancement Pipeline Project.</t>
  </si>
  <si>
    <t>REX Cheyenne Hub Compressor Station</t>
  </si>
  <si>
    <t>Rockies Express Pipeline LLC (dba Phillips 66; Tallgrass Energy Partners, L.P.)</t>
  </si>
  <si>
    <t>Weld</t>
  </si>
  <si>
    <t>CO</t>
  </si>
  <si>
    <t>https://ejscreen.epa.gov/mapper/EJSCREEN_report.aspx?namestr=&amp;geometry={"spatialReference":{"wkid":4326},"x":-114.611174,"y":34.694203}&amp;distance=3&amp;unit=9035&amp;areatype=&amp;areaid=&amp;f=report</t>
  </si>
  <si>
    <t>Jay Obernolte, Republican</t>
  </si>
  <si>
    <t>https://echo.epa.gov/detailed-facility-report?fid=110008268472</t>
  </si>
  <si>
    <t>https://www.mdaqmd.ca.gov/permitting/compliance</t>
  </si>
  <si>
    <t>http://permitting.mdaqmd.ca.gov/</t>
  </si>
  <si>
    <t>3100068 (issued 2/18/2021)</t>
  </si>
  <si>
    <t>Modifications to an existing compressor station, including the addition of a new spark-ignited natural gas engine.</t>
  </si>
  <si>
    <t>South Needles Compressor Station</t>
  </si>
  <si>
    <t>Southern California Gas Company</t>
  </si>
  <si>
    <t>San Bernardino</t>
  </si>
  <si>
    <t>CA</t>
  </si>
  <si>
    <t>https://ejscreen.epa.gov/mapper/EJSCREEN_report.aspx?namestr=&amp;geometry={"spatialReference":{"wkid":4326},"x":-111.193098,"y":32.125651}&amp;distance=3&amp;unit=9035&amp;areatype=&amp;areaid=&amp;f=report</t>
  </si>
  <si>
    <t>49.5</t>
  </si>
  <si>
    <t>62%</t>
  </si>
  <si>
    <t>2371</t>
  </si>
  <si>
    <t>https://www.dropbox.com/home/Pipelines/Sierrita%20Pima%20Expansion</t>
  </si>
  <si>
    <t>Notice of Commencement of Service under FERC Docket No. CP18-37</t>
  </si>
  <si>
    <t>Raúl M. Grijalva, Democrat</t>
  </si>
  <si>
    <t>https://webcms.pima.gov/cms/One.aspx?portalId=169&amp;pageId=54358</t>
  </si>
  <si>
    <t>Class II Permit No. 6215 (issued 11/14/2017); FERC Docket No. CP18-37</t>
  </si>
  <si>
    <t>Construction of a new 15,900 horsepower compressor station as part of the Sierrita Pima Pipeline Expansion Project.</t>
  </si>
  <si>
    <t>Sierrita Compressor Station</t>
  </si>
  <si>
    <t>Sierrita Gas Pipeline LLC</t>
  </si>
  <si>
    <t>Pima</t>
  </si>
  <si>
    <t>AZ</t>
  </si>
  <si>
    <t>https://ejscreen.epa.gov/mapper/EJSCREEN_report.aspx?namestr=&amp;geometry={"spatialReference":{"wkid":4326},"x":-109.66218,"y":32.108835}&amp;distance=3&amp;unit=9035&amp;areatype=&amp;areaid=&amp;f=report</t>
  </si>
  <si>
    <t>5.98</t>
  </si>
  <si>
    <t>68</t>
  </si>
  <si>
    <t>https://www.dropbox.com/home/Pipelines/South%20Mainline%20Expansion%20Project</t>
  </si>
  <si>
    <t>Notice of Commencement of Service under FERC Docket No. CP18-332</t>
  </si>
  <si>
    <t>Ann Kirkpatrick, Democrat</t>
  </si>
  <si>
    <t>https://echo.epa.gov/detailed-facility-report?fid=110041058761</t>
  </si>
  <si>
    <t>Class I Permit No. 70818 (significant permit revision to Permit No.61325) (issued 8/30/2018); FERC Docket No. CP18-332</t>
  </si>
  <si>
    <t>Construction of a new compressor station as part of the South Mainline Pipeline Expansion Project. This facility is co-located with the existing Willcox Compressor Station.</t>
  </si>
  <si>
    <t>Willcox and Dragoon Compressor Station</t>
  </si>
  <si>
    <t>El Paso Natural Gas Company, L.L.C. (Kinder Morgan)</t>
  </si>
  <si>
    <t>Cochise</t>
  </si>
  <si>
    <t>https://ejscreen.epa.gov/mapper/EJSCREEN_report.aspx?namestr=&amp;geometry={"spatialReference":{"wkid":4326},"x":-110.810038711641,"y":32.0664727011159}&amp;distance=3&amp;unit=9035&amp;areatype=&amp;areaid=&amp;f=report</t>
  </si>
  <si>
    <t>51.8</t>
  </si>
  <si>
    <t>7.43</t>
  </si>
  <si>
    <t>9311</t>
  </si>
  <si>
    <t>https://www.dropbox.com/home/Emission%20Increases/Arizona/El%20Paso%20Natural%20Gas%20Company%20-%20Vail%20Compressor%20Station</t>
  </si>
  <si>
    <t>Standard Permit Application for Class I Sources; Permit Issuance Decision Letter (3/30/2021)</t>
  </si>
  <si>
    <t>https://echo.epa.gov/detailed-facility-report?fid=110020118512</t>
  </si>
  <si>
    <t>Class I Permit No. 425 (issued 4/30/2021)</t>
  </si>
  <si>
    <t xml:space="preserve">Modifications to the existing Vail Compressor, including addition of gas cooling facilities (e.g., piping, valves, fans) and gas recycling to allow for operational flexibility. </t>
  </si>
  <si>
    <t>Vail Compressor Station, Piping Modification Project</t>
  </si>
  <si>
    <t>https://ejscreen.epa.gov/mapper/EJSCREEN_report.aspx?namestr=&amp;geometry={"spatialReference":{"wkid":4326},"x":-87.329309,"y":32.433734}&amp;distance=3&amp;unit=9035&amp;areatype=&amp;areaid=&amp;f=report</t>
  </si>
  <si>
    <t>0.14</t>
  </si>
  <si>
    <t>9.06</t>
  </si>
  <si>
    <t>0.73</t>
  </si>
  <si>
    <t>45</t>
  </si>
  <si>
    <t>85%</t>
  </si>
  <si>
    <t>88</t>
  </si>
  <si>
    <t>Hillabee Expansion Project, Quarterly Status Report (4/1/2021); Notification of Commencement of Service under CP15-16 (5/1/2020)</t>
  </si>
  <si>
    <t>Terri A. Sewell, Democrat</t>
  </si>
  <si>
    <t>https://echo.epa.gov/detailed-facility-report?fid=110055437344</t>
  </si>
  <si>
    <t>http://app.adem.alabama.gov/eFile/Default.aspx</t>
  </si>
  <si>
    <t>104-0031-X005 (issued 4/22/2015), 104-0031-X007 and 104-0031-X008 (issued 8/28/2018); FERC Docket No. CP15-16</t>
  </si>
  <si>
    <t xml:space="preserve">Modifications to Compressor Station 95 as part of the Hillabee Expansion Project, which would provide Sabal Trail Pipeline with up to 1.1 billion cubic feet per day of natural gas service upon completion. </t>
  </si>
  <si>
    <t>Compressor Station 95</t>
  </si>
  <si>
    <t>Dallas</t>
  </si>
  <si>
    <t>AL</t>
  </si>
  <si>
    <t>https://ejscreen.epa.gov/mapper/EJSCREEN_report.aspx?namestr=&amp;geometry={"spatialReference":{"wkid":4326},"x":-88.380759,"y":32.053512}&amp;distance=3&amp;unit=9035&amp;areatype=&amp;areaid=&amp;f=report</t>
  </si>
  <si>
    <t>303</t>
  </si>
  <si>
    <t>https://echo.epa.gov/detailed-facility-report?fid=110070157644</t>
  </si>
  <si>
    <t>101-0023 X001-X003 (issued 5/15/2015); FERC Docket No. CP15-16</t>
  </si>
  <si>
    <t>Construction of a new compressor station as part of the Hillabee Expansion Project, which would provide Sabal Trail Pipeline with up to 1.1 billion cubic feet per day of natural gas service upon completion.</t>
  </si>
  <si>
    <t>Compressor Station 84</t>
  </si>
  <si>
    <t>Choctaw</t>
  </si>
  <si>
    <t>https://ejscreen.epa.gov/mapper/EJSCREEN_report.aspx?namestr=&amp;geometry={"spatialReference":{"wkid":4326},"x":-86.170351,"y":32.896463}&amp;distance=3&amp;unit=9035&amp;areatype=&amp;areaid=&amp;f=report</t>
  </si>
  <si>
    <t>2.6E-08</t>
  </si>
  <si>
    <t>36.4</t>
  </si>
  <si>
    <t>9.45</t>
  </si>
  <si>
    <t>729</t>
  </si>
  <si>
    <t>Gary J. Palmer, Republican</t>
  </si>
  <si>
    <t>https://echo.epa.gov/detailed-facility-report?fid=110007233840</t>
  </si>
  <si>
    <t>306-0009-X006 (issued 4/22/2015); 306-0009-X007 (issued 9/10/2015); FERC Docket No. CP15-16</t>
  </si>
  <si>
    <t>Modifications to Compressor Station 105 as part of the Hillabee Expansion Project, which would provide Sabal Trail Pipeline with up to 1.1 billion cubic feet per day of natural gas service upon completion.</t>
  </si>
  <si>
    <t>Compressor Station 105</t>
  </si>
  <si>
    <t>Coosa</t>
  </si>
  <si>
    <t>https://ejscreen.epa.gov/mapper/EJSCREEN_report.aspx?namestr=&amp;geometry={"spatialReference":{"wkid":4326},"x":-88.189649,"y":30.39572}&amp;distance=3&amp;unit=9035&amp;areatype=&amp;areaid=&amp;f=report</t>
  </si>
  <si>
    <t>38.4</t>
  </si>
  <si>
    <t>51%</t>
  </si>
  <si>
    <t>2220</t>
  </si>
  <si>
    <t>https://gulfstreamgas.com/phase-vi/</t>
  </si>
  <si>
    <t>Jerry Carl, Republican</t>
  </si>
  <si>
    <t>https://echo.epa.gov/detailed-facility-report?fid=110010574226</t>
  </si>
  <si>
    <t>Permit No. 503-0046-X005 (issued 5/28/2020); FERC Docket No. CP19-475</t>
  </si>
  <si>
    <t>Construction of a new compressor station as part of the Gulfstream Phase VI Expansion Project.</t>
  </si>
  <si>
    <t>Compressor Station 100/410</t>
  </si>
  <si>
    <t>Gulfstream Natural Gas System, LLC</t>
  </si>
  <si>
    <t>Mobile</t>
  </si>
  <si>
    <t>Don Young, Republican</t>
  </si>
  <si>
    <t>https://dec.alaska.gov/Applications/Air/airtoolsweb/AirPermitsApprovalsAndPublicNotices</t>
  </si>
  <si>
    <t>Final FERC EIS (issued 3/6/2020); FERC Docket No. CP17-178</t>
  </si>
  <si>
    <t>Construction of a gas compressor station along a pipeline associated with the state-owned Alaska LNG project.</t>
  </si>
  <si>
    <t>Sagwon Compressor Station</t>
  </si>
  <si>
    <t>Alaska Gasline Development Corp.</t>
  </si>
  <si>
    <t>North Slope Borough</t>
  </si>
  <si>
    <t>AK</t>
  </si>
  <si>
    <t>Ray River Compressor Station</t>
  </si>
  <si>
    <t>Yukon-Koyukuk</t>
  </si>
  <si>
    <t>https://ejscreen.epa.gov/mapper/EJSCREEN_report.aspx?namestr=&amp;geometry={"spatialReference":{"wkid":4326},"x":-150.214,"y":62.174}&amp;distance=3&amp;unit=9035&amp;areatype=&amp;areaid=&amp;f=report</t>
  </si>
  <si>
    <t>0.067</t>
  </si>
  <si>
    <t>6.7</t>
  </si>
  <si>
    <t>Rabideux Creek Compressor Station</t>
  </si>
  <si>
    <t>Matanuska-Susitna</t>
  </si>
  <si>
    <t>https://ejscreen.epa.gov/mapper/EJSCREEN_report.aspx?namestr=&amp;geometry={"spatialReference":{"wkid":4326},"x":-148.637,"y":65.213}&amp;distance=3&amp;unit=9035&amp;areatype=&amp;areaid=&amp;f=report</t>
  </si>
  <si>
    <t>Minto Compressor Station</t>
  </si>
  <si>
    <t>https://ejscreen.epa.gov/mapper/EJSCREEN_report.aspx?namestr=&amp;geometry={"spatialReference":{"wkid":4326},"x":-149.48,"y":63.087}&amp;distance=3&amp;unit=9035&amp;areatype=&amp;areaid=&amp;f=report</t>
  </si>
  <si>
    <t>Honolulu Creek Compressor Station</t>
  </si>
  <si>
    <t>https://ejscreen.epa.gov/mapper/EJSCREEN_report.aspx?namestr=&amp;geometry={"spatialReference":{"wkid":4326},"x":-149.116,"y":63.964}&amp;distance=3&amp;unit=9035&amp;areatype=&amp;areaid=&amp;f=report</t>
  </si>
  <si>
    <t>0.058</t>
  </si>
  <si>
    <t>6.2</t>
  </si>
  <si>
    <t>5</t>
  </si>
  <si>
    <t>Healy Compressor Station</t>
  </si>
  <si>
    <t>Denali Borough</t>
  </si>
  <si>
    <t>https://ejscreen.epa.gov/mapper/EJSCREEN_report.aspx?namestr=&amp;geometry={"spatialReference":{"wkid":4326},"x":-149.332,"y":68.409}&amp;distance=3&amp;unit=9035&amp;areatype=&amp;areaid=&amp;f=report</t>
  </si>
  <si>
    <t>Galbraith Lake Compressor Station</t>
  </si>
  <si>
    <t>Galbraith Lake</t>
  </si>
  <si>
    <t>https://ejscreen.epa.gov/mapper/EJSCREEN_report.aspx?namestr=&amp;geometry={"spatialReference":{"wkid":4326},"x":-150.167,"y":67.268}&amp;distance=3&amp;unit=9035&amp;areatype=&amp;areaid=&amp;f=report</t>
  </si>
  <si>
    <t>71%</t>
  </si>
  <si>
    <t>Coldfoot Compressor Station</t>
  </si>
  <si>
    <t>https://ejscreen.epa.gov/mapper/EJSCREEN_report.aspx?namestr=&amp;geometry={"spatialReference":{"wkid":4326},"x":-109.12746,"y":41.53841}&amp;distance=3&amp;unit=9035&amp;areatype=&amp;areaid=&amp;f=report</t>
  </si>
  <si>
    <t>49.9</t>
  </si>
  <si>
    <t>5.08</t>
  </si>
  <si>
    <t>https://livability.com/wy/rock-springs/business/new-ammonia-plant-provides-financial-fertilizer-for-sweetwater; https://www.cfindustries.com/insights-and-news/2018/cf-simplot-ammonia, https://ammoniaindustry.com/category/ammonia-plants/?tag=2017</t>
  </si>
  <si>
    <t>News articles</t>
  </si>
  <si>
    <t>https://echo.epa.gov/detailed-facility-report?fid=110000600369</t>
  </si>
  <si>
    <t>F000746</t>
  </si>
  <si>
    <t>P0008857/MD-14824 (issued 7/8/2014)</t>
  </si>
  <si>
    <t>Fertilizer Plant</t>
  </si>
  <si>
    <t>Nitrogen</t>
  </si>
  <si>
    <t>Construction of an anhydrous ammonia plant with a nominal production capacity of 600 short tons per day.</t>
  </si>
  <si>
    <t>Rock Springs Fertilizer Complex</t>
  </si>
  <si>
    <t>Simplot Phosphates, LLC</t>
  </si>
  <si>
    <t>Sweetwater</t>
  </si>
  <si>
    <t>https://ejscreen.epa.gov/mapper/EJSCREEN_report.aspx?namestr=&amp;geometry={"spatialReference":{"wkid":4326},"x":-101.422777,"y":35.641666}&amp;distance=3&amp;unit=9035&amp;areatype=&amp;areaid=&amp;f=report</t>
  </si>
  <si>
    <t>6.48</t>
  </si>
  <si>
    <t>10792</t>
  </si>
  <si>
    <t>https://ammoniaindustry.com/agriums-new-urea-plant-at-borger/</t>
  </si>
  <si>
    <t>News article</t>
  </si>
  <si>
    <t>Ronny Jackson, Republican</t>
  </si>
  <si>
    <t>https://echo.epa.gov/detailed-facility-report?fid=110056955576</t>
  </si>
  <si>
    <t>RN101865715</t>
  </si>
  <si>
    <t>GHGPSDTX155 (issued 1/5/2017), PSDTX1326 (issued in 2014)</t>
  </si>
  <si>
    <t>Expansion of an ammonia and urea plant.</t>
  </si>
  <si>
    <t>Agrium US Borger Nitrogen Operations</t>
  </si>
  <si>
    <t>Nutrien (formally Agrium U.S., Inc.)</t>
  </si>
  <si>
    <t>Hutchison</t>
  </si>
  <si>
    <t>https://ejscreen.epa.gov/mapper/EJSCREEN_report.aspx?namestr=&amp;geometry={"spatialReference":{"wkid":4326},"x":-94.89018,"y":29.38407}&amp;distance=3&amp;unit=9035&amp;areatype=&amp;areaid=&amp;f=report</t>
  </si>
  <si>
    <t>8.35</t>
  </si>
  <si>
    <t>23332</t>
  </si>
  <si>
    <t>https://businessfacilities.com/2020/01/1b-ammonia-plant-coming-to-greater-houston/</t>
  </si>
  <si>
    <t>Randy K. Weber Sr., Republican</t>
  </si>
  <si>
    <t>RN109638668</t>
  </si>
  <si>
    <t>145038 (issued 1/12/2018; extension to commence construction granted 5/3/2019) (initial permit registration issued 5/1/2017; withdrawn on 6/7/2017)</t>
  </si>
  <si>
    <t>Construction of a 1.35 mtpa greenfield ammonia production facility.</t>
  </si>
  <si>
    <t>Gulf Coast Ammonia Plant</t>
  </si>
  <si>
    <t>Gulf Coast Ammonia, LLC</t>
  </si>
  <si>
    <t>Galveston</t>
  </si>
  <si>
    <t>https://ejscreen.epa.gov/mapper/EJSCREEN_report.aspx?namestr=&amp;geometry={"spatialReference":{"wkid":4326},"x":-95.278481,"y":36.242761}&amp;distance=3&amp;unit=9035&amp;areatype=&amp;areaid=&amp;f=report</t>
  </si>
  <si>
    <t>0.0015</t>
  </si>
  <si>
    <t>44</t>
  </si>
  <si>
    <t>9.23</t>
  </si>
  <si>
    <t>1687</t>
  </si>
  <si>
    <t>https://apnews.com/Business%20Wire/da40bb9adc724d7682cd26732291fb03</t>
  </si>
  <si>
    <t>https://echo.epa.gov/detailed-facility-report?fid=110000598531</t>
  </si>
  <si>
    <t>2008-100-C (M-2) PSD (issued 5/2/2012)</t>
  </si>
  <si>
    <t>Restart of idled ammonia and urea units at an existing synthetic fertilizer manufacturing plant.</t>
  </si>
  <si>
    <t>Restart</t>
  </si>
  <si>
    <t>Synthetic Fertilizer Plant</t>
  </si>
  <si>
    <t>Pryor Chemical (LSB Industries, Inc.)</t>
  </si>
  <si>
    <t>Mayes</t>
  </si>
  <si>
    <t>https://ejscreen.epa.gov/mapper/EJSCREEN_report.aspx?namestr=&amp;geometry={"spatialReference":{"wkid":4326},"x":-97.7639,"y":36.37858}&amp;distance=3&amp;unit=9035&amp;areatype=&amp;areaid=&amp;f=report</t>
  </si>
  <si>
    <t>0.0007</t>
  </si>
  <si>
    <t>https://www.enidnews.com/news/progress/vision-koch-nitrogen-plans-for-additional-growth-at-enid-plant/article_8c5ed462-5015-11ea-8297-079e9a802fdd.html</t>
  </si>
  <si>
    <t>https://echo.epa.gov/detailed-facility-report?fid=110000536714</t>
  </si>
  <si>
    <t xml:space="preserve">2016-1295-C (M-6) (issued 2/19/2020), 2016-1295-C (M-8) (draft permit issued 4/12/2021) </t>
  </si>
  <si>
    <t>The UR2 Improvements Project includes upgrades to the No. 2 Urea Plant so that ammonia formerly shipped by pipeline may be converted to solid urea; expansion of the No. 2 Urea Plant from its current capacity of 2,900 TPD to 3,600 TPD; expansion of the Diesel Exhaust Fluid Urea Solution to an annual capacity of 220,000 TPY; increased production in the No. 2 Urea Plant granulation section to 3,390 TPD.</t>
  </si>
  <si>
    <t>Enid Nitrogen Plant - UR2 Improvements Project</t>
  </si>
  <si>
    <t>Koch Nitrogen</t>
  </si>
  <si>
    <t>Garfield</t>
  </si>
  <si>
    <t>https://www.dropbox.com/home/Emission%20Increases/Oklahoma/Koch%20Nitrogen-%20Enid%20Nitrogen%20Plant</t>
  </si>
  <si>
    <t>Air Quality Permit Application (DEQ Form #100-815)</t>
  </si>
  <si>
    <t>2016-1295-C (M-7) (issued 7/6/2020)</t>
  </si>
  <si>
    <t>The 2020 Engines Projects involves installation of numerous stationary engines at the facility, in order to support various activities and projects expected to occur at the Enid Plant.</t>
  </si>
  <si>
    <t>Enid Nitrogen Plant - Engines Project</t>
  </si>
  <si>
    <t>https://www.enidnews.com/news/local_news/koch-expansion-nears-completion/article_cbdc0954-8dd8-53ef-a496-a6621a90f789.html</t>
  </si>
  <si>
    <t>2011-441-C M-2 PSD (issued 5/27/2014), 2016-1295-C (M-5) (PSD) (issued 5/14/2019)</t>
  </si>
  <si>
    <t>Projects that will expand capacity at two existing ammonia plants from 1,600 tpd to 1,700 tpd at Plant 1 and 1,900 tpd at Plant 2; construction of a new 2,425 tpd urea plant and a new liquid-based urea production unit, installation of a 450 MMBTU/h gas-fired boiler, new cooling tower, new urea storage building and related handling and loading equipment, and debottlenecking of 2 existing urea plants.</t>
  </si>
  <si>
    <t>Enid Nitrogen Plant - Capacity Expansion Project</t>
  </si>
  <si>
    <t>https://ejscreen.epa.gov/mapper/EJSCREEN_report.aspx?namestr=&amp;geometry={"spatialReference":{"wkid":4326},"x":-84.136881,"y":40.710166}&amp;distance=3&amp;unit=9035&amp;areatype=&amp;areaid=&amp;f=report</t>
  </si>
  <si>
    <t>0.0059</t>
  </si>
  <si>
    <t>44.7</t>
  </si>
  <si>
    <t>8.88</t>
  </si>
  <si>
    <t>35385</t>
  </si>
  <si>
    <t>https://ammoniaindustry.com/lima-oh-nutrien/</t>
  </si>
  <si>
    <t>Jim Jordan, Republican</t>
  </si>
  <si>
    <t>https://echo.epa.gov/detailed-facility-report?fid=110000547052</t>
  </si>
  <si>
    <t>03-02-02-0370</t>
  </si>
  <si>
    <t>P0115063 (issued 1/17/2014)</t>
  </si>
  <si>
    <t>Ammonia and urea expansion project.</t>
  </si>
  <si>
    <t>Nutrien Lima Nitrogen Plant</t>
  </si>
  <si>
    <t>PCS Nitrogen Ohio, L.P. (Nutrien Ltd.)</t>
  </si>
  <si>
    <t>Allen</t>
  </si>
  <si>
    <t>https://ejscreen.epa.gov/mapper/EJSCREEN_report.aspx?namestr=&amp;geometry={"spatialReference":{"wkid":4326},"x":-80.666276,"y":40.591182}&amp;distance=3&amp;unit=9035&amp;areatype=&amp;areaid=&amp;f=report</t>
  </si>
  <si>
    <t>44.1</t>
  </si>
  <si>
    <t>9.13</t>
  </si>
  <si>
    <t>5056</t>
  </si>
  <si>
    <t>02-15-13-2002</t>
  </si>
  <si>
    <t>P0118959 (issued 4/19/2017)</t>
  </si>
  <si>
    <t>Construction of a new nitrogen fertilizer plant that will consume 58 MMscfd natural gas to produce ammonia, nitric acid, ammonium nitrate solution, granulated urea, urea ammonium nitrate, diesel exhaust fluid, and urea liquor.</t>
  </si>
  <si>
    <t>Pallas Nitrogen Plant</t>
  </si>
  <si>
    <t>Pallas Nitrogen LLC</t>
  </si>
  <si>
    <t>Columbiana</t>
  </si>
  <si>
    <t>https://ejscreen.epa.gov/mapper/EJSCREEN_report.aspx?namestr=&amp;geometry={"spatialReference":{"wkid":4326},"x":-97.579731,"y":40.53924}&amp;distance=3&amp;unit=9035&amp;areatype=&amp;areaid=&amp;f=report</t>
  </si>
  <si>
    <t>0.037</t>
  </si>
  <si>
    <t>42.3</t>
  </si>
  <si>
    <t>7.22</t>
  </si>
  <si>
    <t>2127</t>
  </si>
  <si>
    <t>Adrian Smith, Republican</t>
  </si>
  <si>
    <t>https://echo.epa.gov/detailed-facility-report?fid=110067246117</t>
  </si>
  <si>
    <t>CP15-077 (issued 8/16/2016)</t>
  </si>
  <si>
    <t>New 100 tpd anhydrous ammonia production facility.</t>
  </si>
  <si>
    <t>Anhydrous Ammonia Production Facility</t>
  </si>
  <si>
    <t>Fortigen Geneva, LLC</t>
  </si>
  <si>
    <t>Fillmore</t>
  </si>
  <si>
    <t>NE</t>
  </si>
  <si>
    <t>https://ejscreen.epa.gov/mapper/EJSCREEN_report.aspx?namestr=&amp;geometry={"spatialReference":{"wkid":4326},"x":-97.124422,"y":47.97167}&amp;distance=3&amp;unit=9035&amp;areatype=&amp;areaid=&amp;f=report</t>
  </si>
  <si>
    <t>35.2</t>
  </si>
  <si>
    <t>7.1</t>
  </si>
  <si>
    <t>550</t>
  </si>
  <si>
    <t>https://www.dropbox.com/home/Emission%20Increases/North%20Dakota/Northern%20Plains%20Nitrogen%2C%20LLP-%20Grand%20Forks%20Fertilizer</t>
  </si>
  <si>
    <t>Permit no. PTC15052, Amendment 3 (expired 2/10/2021)</t>
  </si>
  <si>
    <t>PTC15052 (issued 8/10/2015); PTC15052, Amendment 1 (issued 1/10/2017); PTC15052 Amendment 2 (issued 12/4/2018), PTC15052 Amendment 3 (issued 4/16/2020, expired 2/10/2021)</t>
  </si>
  <si>
    <t>Construction of a new fertilizer manufacturing plant.</t>
  </si>
  <si>
    <t>Grand Forks Fertilizer Plant</t>
  </si>
  <si>
    <t>Northern Plains Nitrogen, LLP</t>
  </si>
  <si>
    <t>Grand Forks</t>
  </si>
  <si>
    <t>https://ejscreen.epa.gov/mapper/EJSCREEN_report.aspx?namestr=&amp;geometry={"spatialReference":{"wkid":4326},"x":-92.396868,"y":31.558481}&amp;distance=3&amp;unit=9035&amp;areatype=&amp;areaid=&amp;f=report</t>
  </si>
  <si>
    <t>2.2E-05</t>
  </si>
  <si>
    <t>0.61</t>
  </si>
  <si>
    <t>1429</t>
  </si>
  <si>
    <t>https://www.dropbox.com/home/Emission%20Increases/Louisiana/TopChem%20Pollock%20LLC-%20Ammonia%20Production%20Plant</t>
  </si>
  <si>
    <t>Second Construction Extension (issued 4/17/2020)</t>
  </si>
  <si>
    <t>https://echo.epa.gov/detailed-facility-report?fid=110000450681</t>
  </si>
  <si>
    <t>PSD-LA-815 (issued 12/20/2016)</t>
  </si>
  <si>
    <t>New 1,500 mtpd liquid ammonia production plant.</t>
  </si>
  <si>
    <t>Ammonia Production Plant</t>
  </si>
  <si>
    <t>TopChem Pollock, LLC</t>
  </si>
  <si>
    <t>https://ejscreen.epa.gov/mapper/EJSCREEN_report.aspx?namestr=&amp;geometry={"spatialReference":{"wkid":4326},"x":-90.913262,"y":30.083004}&amp;distance=3&amp;unit=9035&amp;areatype=&amp;areaid=&amp;f=report</t>
  </si>
  <si>
    <t>0.0091</t>
  </si>
  <si>
    <t>9.05</t>
  </si>
  <si>
    <t>0.66</t>
  </si>
  <si>
    <t>75</t>
  </si>
  <si>
    <t>65%</t>
  </si>
  <si>
    <t>1919</t>
  </si>
  <si>
    <t>https://ammoniaindustry.com/faustina-debottleneck-for-2017/</t>
  </si>
  <si>
    <t>https://echo.epa.gov/detailed-facility-report?fid=110022324037</t>
  </si>
  <si>
    <t>2560-00021-V6 (issued 3/22/2016), 2560-00021-V7 (issued 1/26/2018)</t>
  </si>
  <si>
    <t>Expansion of a ammonia phosphoric acid production facility through either an ammonia debottlenecking project or an ammonia plant reformer emissions reduction project.</t>
  </si>
  <si>
    <t>Mosaic Faustina Plant</t>
  </si>
  <si>
    <t>Mosaic Fertilizer LLC</t>
  </si>
  <si>
    <t>St. James</t>
  </si>
  <si>
    <t>https://ejscreen.epa.gov/mapper/EJSCREEN_report.aspx?namestr=&amp;geometry={"spatialReference":{"wkid":4326},"x":-90.524564,"y":30.0336}&amp;distance=3&amp;unit=9035&amp;areatype=&amp;areaid=&amp;f=report</t>
  </si>
  <si>
    <t>720</t>
  </si>
  <si>
    <t>66%</t>
  </si>
  <si>
    <t>9092</t>
  </si>
  <si>
    <t xml:space="preserve">https://ammoniaindustry.com/eurochem-louisiana-we-will-certainly-build-it-but-when/ </t>
  </si>
  <si>
    <t>https://echo.epa.gov/detailed-facility-report?fid=110070132555</t>
  </si>
  <si>
    <t>PSD-LA-807 (application submitted 11/11/2016)</t>
  </si>
  <si>
    <t>Construction of a new fertilizer manufacturing plant that produces ammonia, urea, ammonium nitrate, urea-ammonium nitrate, and nitric acid.</t>
  </si>
  <si>
    <t>Louisiana Fertilizer Plant</t>
  </si>
  <si>
    <t>Eurochem Louisiana, LLC</t>
  </si>
  <si>
    <t>St. John the Baptist, St. Charles</t>
  </si>
  <si>
    <t>https://ejscreen.epa.gov/mapper/EJSCREEN_report.aspx?namestr=&amp;geometry={"spatialReference":{"wkid":4326},"x":-90.269073,"y":29.959537}&amp;distance=3&amp;unit=9035&amp;areatype=&amp;areaid=&amp;f=report</t>
  </si>
  <si>
    <t>36.8</t>
  </si>
  <si>
    <t>0.58</t>
  </si>
  <si>
    <t>27803</t>
  </si>
  <si>
    <t>https://www.nola.com/news/business/article_c8260407-b973-5154-b432-88088756431e.html</t>
  </si>
  <si>
    <t>https://echo.epa.gov/detailed-facility-report?fid=110055572232</t>
  </si>
  <si>
    <t>PSD-LA-768 (issued 3/27/2013), PSD-LA-168 (M1) (issued 10/14/2013), PSD-LA-768 (M2) (issued 1/20/2015), PSD-LA-768 (M3) (issued 1/7/2016), PSD-LA-768 (M4) (issued 11/28/2018), PSD-LA-768 (M5) (issued 1/25/2019), PSD-LA-768 (M6) (issued 9/6/2019)</t>
  </si>
  <si>
    <t>Construction of a new 2,780 tpd ammonia production facility at the Cornerstone Chemical Company Fortier Manufacturing Complex.</t>
  </si>
  <si>
    <t>Ammonia Production Facility</t>
  </si>
  <si>
    <t>Dyno Nobel Louisiana Ammonia</t>
  </si>
  <si>
    <t>https://ejscreen.epa.gov/mapper/EJSCREEN_report.aspx?namestr=&amp;geometry={"spatialReference":{"wkid":4326},"x":-90.957397,"y":30.100632}&amp;distance=3&amp;unit=9035&amp;areatype=&amp;areaid=&amp;f=report</t>
  </si>
  <si>
    <t>0.0079</t>
  </si>
  <si>
    <t>0.69</t>
  </si>
  <si>
    <t>83</t>
  </si>
  <si>
    <t>73%</t>
  </si>
  <si>
    <t>9582</t>
  </si>
  <si>
    <t>http://www.snl.com/IRW/file/4533245/Index?KeyFile=36408492 [and] https://www.dropbox.com/home/Emission%20Increases/Louisiana/CF%20Industries%20Nitrogen%20LLC-%20Donaldsonville%20Nitrogen%20Complex/Energy%20Retrofit%20Project_PSD-LA-757?preview=2016.9.2_Notification+of+Date+of+Construction+Completion.pdf</t>
  </si>
  <si>
    <t>Company press release; Notification of Date of Construction Completion (9/2/2016)</t>
  </si>
  <si>
    <t>https://echo.epa.gov/detailed-facility-report?fid=110014466372</t>
  </si>
  <si>
    <t>PSD-LA-772 (issued 7/15/2013), PSD-LA-772-M3 (issued 1/25/2019), PSD-LA-772-M4 (issued 9/24/2020); PSD-LA-757-AA-2 (issued 3/27/2015; GHG language rescinded 12/5/2016)</t>
  </si>
  <si>
    <t>Two projects: 1) the Capacity Expansion Project (PSD-LA-772), which includes construction of a 1.46 mtpy ammonia plant, 1.4 mtpy urea plant, 722,700 tpy nitric acid plant, and 2.25 mtpy urea ammonia nitrate plant; and 2) the Energy Retrofit Project (PSD-LA-757), which includes debottlenecking of the No. 5 Ammonia Plant to increase ammonia production to 1,820 tpd.</t>
  </si>
  <si>
    <t>Donaldsonville Nitrogen Complex</t>
  </si>
  <si>
    <t>CF Industries Nitrogen, LLC</t>
  </si>
  <si>
    <t>Ascension</t>
  </si>
  <si>
    <t>https://www.opportunitylouisiana.com/led-news/news-releases/news/2020/09/30/cf-industries-to-invest-$41.4-million-at-donaldsonville-nitrogen-complex</t>
  </si>
  <si>
    <t>Louisiana Economic Development Agency</t>
  </si>
  <si>
    <t>Announced</t>
  </si>
  <si>
    <t>TBD</t>
  </si>
  <si>
    <t>The project would increase the concentration of industrial-grade nitric acid from 60 percent to 65 percent in the Nitric Acid No. 4 plant, which carries an annual production capacity of 600,000 tons. The investment also will include the addition of an air chiller and the installation of product storage. Additionally, new rail car and truck loading will be included as part of the reinvestment.</t>
  </si>
  <si>
    <t>CF Industries</t>
  </si>
  <si>
    <t>https://ejscreen.epa.gov/mapper/EJSCREEN_report.aspx?namestr=&amp;geometry={"spatialReference":{"wkid":4326},"x":-87.915665,"y":37.921775}&amp;distance=3&amp;unit=9035&amp;areatype=&amp;areaid=&amp;f=report</t>
  </si>
  <si>
    <t>0.019</t>
  </si>
  <si>
    <t>46</t>
  </si>
  <si>
    <t>7643</t>
  </si>
  <si>
    <t>https://www.dropbox.com/home/Emission%20Increases/Indiana/Midwest%20Fertilizer%20Company</t>
  </si>
  <si>
    <t>Extension to Commence Construction (3/17/2020)</t>
  </si>
  <si>
    <t>https://echo.epa.gov/detailed-facility-report?fid=110070133812</t>
  </si>
  <si>
    <t>129-00059</t>
  </si>
  <si>
    <t>129-33576-00059 (issued 6/4/2014), 129-36943-00059 (issued 3/23/2017), 129-37181-00081 (issued 5/9/2017), 129-40421-00059 (issued 6/3/2019), 129-42647-00059 (issued 3/17/2020)</t>
  </si>
  <si>
    <t>Construction of a new 2,400 mtpd ammonia plant.</t>
  </si>
  <si>
    <t>Nitrogen Fertilizer Manufacturing Facility</t>
  </si>
  <si>
    <t>Midwest Fertilizer Company LLC</t>
  </si>
  <si>
    <t>Posey</t>
  </si>
  <si>
    <t>https://ejscreen.epa.gov/mapper/EJSCREEN_report.aspx?namestr=&amp;geometry={"spatialReference":{"wkid":4326},"x":-88.321722,"y":39.791691}&amp;distance=3&amp;unit=9035&amp;areatype=&amp;areaid=&amp;f=report</t>
  </si>
  <si>
    <t>46.6</t>
  </si>
  <si>
    <t>0.84</t>
  </si>
  <si>
    <t>5104</t>
  </si>
  <si>
    <t>https://www.cronuschem.com/our-team</t>
  </si>
  <si>
    <t>Mary Miller, Republican</t>
  </si>
  <si>
    <t>https://echo.epa.gov/detailed-facility-report?fid=110055568522</t>
  </si>
  <si>
    <t>http://epadata.epa.state.il.us/TieFileData/index.asp</t>
  </si>
  <si>
    <t>041804AAF</t>
  </si>
  <si>
    <t>Application no. 19110020 (submitted 11/27/2019)</t>
  </si>
  <si>
    <t>Construction of a greenfield natural gas to ammonia plant with a nominal capacity of 2,750 metric tons per day of anhydrous ammonia.</t>
  </si>
  <si>
    <t>Fertilizer Manufacturing Facility</t>
  </si>
  <si>
    <t>Cronus Chemicals, LLC</t>
  </si>
  <si>
    <t>Douglas</t>
  </si>
  <si>
    <t>IL</t>
  </si>
  <si>
    <t>https://ejscreen.epa.gov/mapper/EJSCREEN_report.aspx?namestr=&amp;geometry={"spatialReference":{"wkid":4326},"x":-94.018616,"y":42.499109}&amp;distance=3&amp;unit=9035&amp;areatype=&amp;areaid=&amp;f=report</t>
  </si>
  <si>
    <t>0.0005</t>
  </si>
  <si>
    <t>41.7</t>
  </si>
  <si>
    <t>517</t>
  </si>
  <si>
    <t>https://www.dropbox.com/home/Emission%20Increases/Iowa/Koch%20Nitrogen%20Co%20-%20Fort%20Dodge%20Nitrogen</t>
  </si>
  <si>
    <t>Air Construction Permit Application</t>
  </si>
  <si>
    <t>Randy Feenstra, Republican</t>
  </si>
  <si>
    <t>https://echo.epa.gov/detailed-facility-report?fid=110036306805</t>
  </si>
  <si>
    <t>https://programs.iowadnr.gov/airqualityconstructionpermits/Pages/PSD/PSDSearch.aspx</t>
  </si>
  <si>
    <t>94-01-005</t>
  </si>
  <si>
    <t>PN-13-312 (issued 12/27/2013)</t>
  </si>
  <si>
    <t>Several expansion projects, including: replacement of burners on the auxiliary boiler and the restoration of ammonia production capacity at the existing nitrogen plant; repair and upgrade of several non-emitting units to help restore the capacity of the ammonia production to 1200 ton per day.</t>
  </si>
  <si>
    <t>Fort Dodge Nitrogen</t>
  </si>
  <si>
    <t>Koch Nitrogen Company, LLC</t>
  </si>
  <si>
    <t>Webster</t>
  </si>
  <si>
    <t>IA</t>
  </si>
  <si>
    <t>https://ejscreen.epa.gov/mapper/EJSCREEN_report.aspx?namestr=&amp;geometry={"spatialReference":{"wkid":4326},"x":-91.228512,"y":40.692368}&amp;distance=3&amp;unit=9035&amp;areatype=&amp;areaid=&amp;f=report</t>
  </si>
  <si>
    <t>0.00084</t>
  </si>
  <si>
    <t>8.44</t>
  </si>
  <si>
    <t>626</t>
  </si>
  <si>
    <t>https://www.iowafertilizer.com/2017/04/production-begins-at-iowa-fertilizer/</t>
  </si>
  <si>
    <t>Mariannette Miller-Meeks, Republican</t>
  </si>
  <si>
    <t>https://echo.epa.gov/detailed-facility-report?fid=110000414089</t>
  </si>
  <si>
    <t>56-10-001</t>
  </si>
  <si>
    <t>PN-20-027 (issued 2/25/2020), PN-18-450 (issued 10/11/2019), PN-18-126 (Issued 11/30/2018), PN-16-192 (Issued 9/23/2016), PN-15-142 (Issued 4/11/2016), PN-13-355 (Issued 3/13/2014), PN-12-219 (Issued 10/6/2012)</t>
  </si>
  <si>
    <t>Construction of the first greenfield, natural gas-based fertilizer plant built in the US in more than 25 years. The facility produces 1.7 to 2.2 million tons of nitrogen fertilizer products annually.</t>
  </si>
  <si>
    <t>Iowa Fertilizer Company (Orasco)</t>
  </si>
  <si>
    <t>Lee</t>
  </si>
  <si>
    <t>https://ejscreen.epa.gov/mapper/EJSCREEN_report.aspx?namestr=&amp;geometry={"spatialReference":{"wkid":4326},"x":-96.37879,"y":42.330554}&amp;distance=3&amp;unit=9035&amp;areatype=&amp;areaid=&amp;f=report</t>
  </si>
  <si>
    <t>1.8E-05</t>
  </si>
  <si>
    <t>43.7</t>
  </si>
  <si>
    <t>7.55</t>
  </si>
  <si>
    <t>153</t>
  </si>
  <si>
    <t>https://ammoniaindustry.com/port-neal-ia-cf-industries/</t>
  </si>
  <si>
    <t>97-01-030</t>
  </si>
  <si>
    <t>PN-20-093 (issued 4/23/2020), PN-19-161 (issued 7/19/2019), PN-18-328 (issued 12/18/2018), PN-17-230 (issued 2/20/2018), PN-16-498 (issued 2/24/2016), PN-15-126 (issued 2/2/2016), PN-14-086 (Issued 6/27/2014), PN-13-037 (Issued 5/28/2013)</t>
  </si>
  <si>
    <t>Construction of a new 2,425 ton per day ammonia plant and a new 3,860 ton per day urea plant at an existing nitrogen fertilizer manufacturing complex.</t>
  </si>
  <si>
    <t>Port Neal Nitrogen Complex</t>
  </si>
  <si>
    <t>Woodbury</t>
  </si>
  <si>
    <t>https://ejscreen.epa.gov/mapper/EJSCREEN_report.aspx?namestr=&amp;geometry={"spatialReference":{"wkid":4326},"x":-119.289834,"y":35.123377}&amp;distance=3&amp;unit=9035&amp;areatype=&amp;areaid=&amp;f=report</t>
  </si>
  <si>
    <t>58.2</t>
  </si>
  <si>
    <t>11.2</t>
  </si>
  <si>
    <t>90%</t>
  </si>
  <si>
    <t>https://www.treasurer.ca.gov/caeatfa/meeting/2019/20190521/staff/4a4.pdf</t>
  </si>
  <si>
    <t>CA Alternative Energy and Advanced Transportation Financing Authority</t>
  </si>
  <si>
    <t>Kevin McCarthy, Republican</t>
  </si>
  <si>
    <t>https://www.valleyair.org/Home.htm</t>
  </si>
  <si>
    <t>S-8943</t>
  </si>
  <si>
    <t>S-8943-1-0 (issued 11/21/2017)</t>
  </si>
  <si>
    <t>Electricity Generation</t>
  </si>
  <si>
    <t>Installation of a 7.9 MW electric power generation system (combined cycle configuration), which will provide electrical power and steam to its new anhydrous ammonia manufacturing equipment located at the same site.</t>
  </si>
  <si>
    <t>Anhydrous Ammonia Fertilizer Manufacturing Facility</t>
  </si>
  <si>
    <t>Taft Ammonia Company, LLC (dba Calamco NH3 LLC, formerly Grannus LLC)</t>
  </si>
  <si>
    <t>Kern</t>
  </si>
  <si>
    <t>https://ejscreen.epa.gov/mapper/EJSCREEN_report.aspx?namestr=&amp;geometry={"spatialReference":{"wkid":4326},"x":-92.688528,"y":33.265639}&amp;distance=3&amp;unit=9035&amp;areatype=&amp;areaid=&amp;f=report</t>
  </si>
  <si>
    <t>1.4</t>
  </si>
  <si>
    <t>37.2</t>
  </si>
  <si>
    <t>9.42</t>
  </si>
  <si>
    <t>5920</t>
  </si>
  <si>
    <t>https://ammoniaindustry.com/el-dorado-ar-lsb-industries/</t>
  </si>
  <si>
    <t>Bruce Westerman, Republican</t>
  </si>
  <si>
    <t>https://echo.epa.gov/detailed-facility-report?fid=110000746373</t>
  </si>
  <si>
    <t>https://www.adeq.state.ar.us/air/permits/p_facil_details.aspx?AFINDash=70-00040&amp;AFIN=7000040</t>
  </si>
  <si>
    <t>70-00040</t>
  </si>
  <si>
    <t>0573-AOP-R23 (issued 12/2/2020), 0573-AOP-R22 (issued 8/14/2020), 0573-AOP-R21 (issued 7/10/2018), 0573-AOP-R20 (issued 85/18/2018), 0573-AOP-R19 (issued 4/21/2017), 0573-AOP-R17 (issued 6/23/2016), 0573-AOP-R16 (issued 11/8/2013), 0573-AOP-R15 (issued 3/1/2013),</t>
  </si>
  <si>
    <t>Addition of a new 1,400 tpd DM Weatherly (DMW) Nitric Acid Plant and installation of a used Ammonia Plant and ancillary equipment.</t>
  </si>
  <si>
    <t>DMW Nitric Acid Plant</t>
  </si>
  <si>
    <t>El Dorado Chemical Company</t>
  </si>
  <si>
    <t>Union</t>
  </si>
  <si>
    <t>AR</t>
  </si>
  <si>
    <t>https://ejscreen.epa.gov/mapper/EJSCREEN_report.aspx?namestr=&amp;geometry={"spatialReference":{"wkid":4326},"x":-151.365174,"y":60.66894}&amp;distance=3&amp;unit=9035&amp;areatype=&amp;areaid=&amp;f=report</t>
  </si>
  <si>
    <t>7.5</t>
  </si>
  <si>
    <t>2148</t>
  </si>
  <si>
    <t>https://www.peninsulaclarion.com/news/fertilizer-plant-restart-still-dependent-upon-gas-supply/ [and] https://apnews.com/d603b838e0b14b5cbeaa2fce470bb6df/Merger-could-delay-plans-to-reopen-Nikiski-fertilizer-plant</t>
  </si>
  <si>
    <t>https://echo.epa.gov/detailed-facility-report?fid=110058932561</t>
  </si>
  <si>
    <t>https://dec.alaska.gov/Applications/Air/airtoolsweb/PointSourceEmissionInventory/XmlInventory?reportingYear=2019&amp;organizationKey=428&amp;facilityKey=83&amp;addEmissionUnits=0&amp;addReleasePoints=0</t>
  </si>
  <si>
    <t>AQ0083CPT07A (draft permit issued 11/20/2020), AQ0083CPT06 (issued 1/6/2015)</t>
  </si>
  <si>
    <t>Restart of a urea plant.</t>
  </si>
  <si>
    <t>Kenai Nitrogen Operations</t>
  </si>
  <si>
    <t>Kenai Peninsula</t>
  </si>
  <si>
    <t>https://www.regulations.gov/document/EPA-R06-OAR-2020-0510-0008</t>
  </si>
  <si>
    <t>EPA Region 6, Response to BWTX PSD Permit Application (11/9/2020)</t>
  </si>
  <si>
    <t>https://www.regulations.gov/docket/EPA-R06-OAR-2020-0510</t>
  </si>
  <si>
    <t>Docket No. MARAD-2019-0094 (application submitted 5/31/2019)</t>
  </si>
  <si>
    <t>Awaiting CAA Application, MARAD Application Pending</t>
  </si>
  <si>
    <t>Pipeline Booster Station</t>
  </si>
  <si>
    <t>Oil</t>
  </si>
  <si>
    <t xml:space="preserve">Construction of a new booster station that will be used to increase the line pressure for two pipelines used to transfer crude oil to the proposed Bluewater SPM offshore deepwater port located 18 statute miles off the shore of Port Aransas Texas. Four large crude pumps will be used to pump crude oil through each of the proposed pipelines. </t>
  </si>
  <si>
    <t>Bluewater SMP Project - Harbor Island Booster Pump Station</t>
  </si>
  <si>
    <t>Bluewater Texas Terminals LLC (dba Phillips 66 and Trafigura)</t>
  </si>
  <si>
    <t>Nueces</t>
  </si>
  <si>
    <t>https://ejscreen.epa.gov/mapper/EJSCREEN_report.aspx?namestr=&amp;geometry={"spatialReference":{"wkid":4326},"x":-103.849771,"y":48.12674}&amp;distance=3&amp;unit=9035&amp;areatype=&amp;areaid=&amp;f=report</t>
  </si>
  <si>
    <t>5.3E-05</t>
  </si>
  <si>
    <t>5.55</t>
  </si>
  <si>
    <t>119</t>
  </si>
  <si>
    <t>https://echo.epa.gov/detailed-facility-report?fid=110056225712</t>
  </si>
  <si>
    <t>PTC20016 (issued 5/4/2020)</t>
  </si>
  <si>
    <t>RVP Station</t>
  </si>
  <si>
    <t>Construction of a crude processing facility that will process and reduce high RVP crude from the surrounding basin to meet interstate transportation requirements.</t>
  </si>
  <si>
    <t>Trenton Central RVP Station</t>
  </si>
  <si>
    <t>Equinor Pipelines, LLC</t>
  </si>
  <si>
    <t>https://ejscreen.epa.gov/mapper/EJSCREEN_report.aspx?namestr=&amp;geometry={"spatialReference":{"wkid":4326},"x":-80.866619,"y":39.638215}&amp;distance=3&amp;unit=9035&amp;areatype=&amp;areaid=&amp;f=report</t>
  </si>
  <si>
    <t>8.25</t>
  </si>
  <si>
    <t>6204</t>
  </si>
  <si>
    <t>https://www.dropbox.com/home/Emission%20Increases/West%20Virginia/Tri-State%20Petroleum%20-%20Bulk%20Plant%20%23302</t>
  </si>
  <si>
    <t>NSR permit application, Section I (submitted 6/9/2016 and 9/9/2020)</t>
  </si>
  <si>
    <t>2016/2021</t>
  </si>
  <si>
    <t>103-00114</t>
  </si>
  <si>
    <t>R13-3298 (issued 8/6/2016), R13-3298A (issued 11/20/2020)</t>
  </si>
  <si>
    <t>Terminal</t>
  </si>
  <si>
    <t xml:space="preserve">Construction of a new bulk gasoline and diesel fuel storage and transfer facility. </t>
  </si>
  <si>
    <t>Bulk Plant #302</t>
  </si>
  <si>
    <t>Tri-State Petroleum Corporation</t>
  </si>
  <si>
    <t>https://ejscreen.epa.gov/mapper/EJSCREEN_report.aspx?namestr=&amp;geometry={"spatialReference":{"wkid":4326},"x":-95.472408333,"y":28.991416667}&amp;distance=3&amp;unit=9035&amp;areatype=&amp;areaid=&amp;f=report</t>
  </si>
  <si>
    <t>32.9</t>
  </si>
  <si>
    <t>8.54</t>
  </si>
  <si>
    <t>8039</t>
  </si>
  <si>
    <t>https://www.dropbox.com/home/Emission%20Increases/Texas/Texas%20GulfLink%20Deepwater%20Port</t>
  </si>
  <si>
    <t>TCEQ Permit Application, Form PI-1S</t>
  </si>
  <si>
    <t>RN110898798</t>
  </si>
  <si>
    <t>TCEQ Permit No. 159268 (issued 11/26/2019); MARAD Docket No. MARAD-2019-0093 (application submitted 6/26/2019)</t>
  </si>
  <si>
    <t xml:space="preserve">The Jones Creek Terminal would consist of thirteen above-ground external floating roof storage tanks, with a maximum site-wide total storage capacity of approximately 9.2 million barrels of crude oil. The Terminal would receive crude oil through the proposed GulfLink pipeline and deliver it to tankers at the Deepwater Oil Port. </t>
  </si>
  <si>
    <t>Texas GulfLink Terminal Project - Jones Creek Crude Storage Terminal</t>
  </si>
  <si>
    <t>Texas GulfLink, LLC (Sentinel Midstream LLC)</t>
  </si>
  <si>
    <t>Brazoria</t>
  </si>
  <si>
    <t>Texas GulfLink Deepwater Port License Application</t>
  </si>
  <si>
    <t>https://www.regulations.gov/docket/MARAD-2019-0093</t>
  </si>
  <si>
    <t>EPA Region 6 PSD Permit (application submitted 1/7/2020); MARAD Docket No. MARAD-2019-0093 (application submitted 6/26/2019)</t>
  </si>
  <si>
    <t>CAA Application Pending, MARAD Application Pending</t>
  </si>
  <si>
    <t>The Texas GulfLink Terminal Project would consist of a Deepwater Oil Port near Freeport, Texas, capable of loading deep draft Very Large Crude Carrier (VLCC) vessels. The Deepwater Port will deliver crude oil via an onshore crude pipeline to above-ground crude oil storage tanks. Upon nomination from the crude oil shipper, the oil will be transported to one of two floating Single Point Mooring (SPM) buoys in the Gulf of Mexico, which would will allow for VLCC vessels to moor and receive up to 2 million barrels of crude oil each to be exported internationally.</t>
  </si>
  <si>
    <t>Texas GulfLink Terminal Project - Deepwater Port</t>
  </si>
  <si>
    <t>https://ejscreen.epa.gov/mapper/EJSCREEN_report.aspx?namestr=&amp;geometry={"spatialReference":{"wkid":4326},"x":-93.990839,"y":30.008583}&amp;distance=3&amp;unit=9035&amp;areatype=&amp;areaid=&amp;f=report</t>
  </si>
  <si>
    <t>0.72</t>
  </si>
  <si>
    <t>130</t>
  </si>
  <si>
    <t>21567</t>
  </si>
  <si>
    <t>https://www.dropbox.com/home/Emission%20Increases/Texas/Sunoco%20Partners-%20Nederland%20Terminal</t>
  </si>
  <si>
    <t>Permit amendment application (56508 and PSDTX1444M1, submitted 2/21/2019)</t>
  </si>
  <si>
    <t>https://echo.epa.gov/detailed-facility-report?fid=110008146158</t>
  </si>
  <si>
    <t>RN100214626</t>
  </si>
  <si>
    <t>GHGPSDTX191, PSDTX1444M1 (issued 7/13/2020)</t>
  </si>
  <si>
    <t>Expansion of an existing crude oil terminal to accommodate an increase in oil exports, including construction of new dock facilities and increased crude oil loading.</t>
  </si>
  <si>
    <t>Nederland Terminal</t>
  </si>
  <si>
    <t>Sunoco Partners Marketing &amp; Terminals, L.P. (dba Energy Transfer)</t>
  </si>
  <si>
    <t>https://ejscreen.epa.gov/mapper/EJSCREEN_report.aspx?namestr=&amp;geometry={"spatialReference":{"wkid":4326},"x":-93.9993263803591,"y":29.9892542720522}&amp;distance=3&amp;unit=9035&amp;areatype=&amp;areaid=&amp;f=report</t>
  </si>
  <si>
    <t>1.1</t>
  </si>
  <si>
    <t>9.19</t>
  </si>
  <si>
    <t>120</t>
  </si>
  <si>
    <t>39674</t>
  </si>
  <si>
    <t>https://www.dropbox.com/home/Emission%20Increases/Texas/Sunoco%20Partners%20-%20Nederland%20LPG%20Terminal</t>
  </si>
  <si>
    <t>Air Quality NSR Permit Initial Application (3/27/2020)</t>
  </si>
  <si>
    <t>2015/2020</t>
  </si>
  <si>
    <t>RN110930294</t>
  </si>
  <si>
    <t>160710 (issued 1/06/2021)</t>
  </si>
  <si>
    <t>The Nederland LPG Terminal (liquefied petroleum gas terminal) and the Nederland Terminal (crude/condensate terminal) were previously considered to be a single stationary source. As part of this project, Sunoco has segregated the two terminals and consolidated the facilities at the Nederland LPG Terminal, currently authorized under separate permits, into a single permit. That includes five processing trains. Mariner South 1 (Train 1) was authorized in June 2013 and began operating in 2015. Mariner South 2 (Trains 2 and 3) was authorized in October 2017 and is expected to begin operations in mid to late November 2020. Trains 4 and 5 were authorized in March 2019 and have yet to be constructed.</t>
  </si>
  <si>
    <t>Nederland LPG Terminal</t>
  </si>
  <si>
    <t>Sunoco Partners Marketing &amp; Terminals, L.P.</t>
  </si>
  <si>
    <t>https://www.regulations.gov/document/MARAD-2019-0011-0036  [and]  https://www.regulations.gov/document?D=MARAD-2019-0011-1183</t>
  </si>
  <si>
    <t>MARAD Draft Environmental Impact Statement (published 2/7/2020); USCG Suspension of Deepwater Port Act Timeline (6/4/2020)</t>
  </si>
  <si>
    <t>https://www.regulations.gov/docket?D=EPA-R06-OAR-2019-0576</t>
  </si>
  <si>
    <t>R6PSD-DWP-GM7 (draft EPA permit issued 11/20/2019) (EPA Docket No. EPA-R06-OAR-2019-0576); MARAD application submitted 3/4/2019 (Docket ID: MARAD-2019-0011)</t>
  </si>
  <si>
    <t>Draft CAA Permit, MARAD Application Pending</t>
  </si>
  <si>
    <t>Construction of SPOT Deepwater Port with a loading capacity of 85,000 barrels per hour/2 million barrels per day. The overall SPOT project (offshore and onshore) includes: the Oyster Creek Terminal (onshore crude oil storage facility with a total capacity of 4.8 million barrels and a pumping station with the capacity to provide a total crude oil flow rate of 85,000 barrels per hour), plus the ECHO Terminal in Harris County.</t>
  </si>
  <si>
    <t>Sea Port Oil Terminal (SPOT) Deepwater Port</t>
  </si>
  <si>
    <t>SPOT Terminal Services LLC (Enterprise Products Operating LLC)</t>
  </si>
  <si>
    <t>https://ejscreen.epa.gov/mapper/EJSCREEN_report.aspx?namestr=&amp;geometry={"spatialReference":{"wkid":4326},"x":-97.192777,"y":27.826944}&amp;distance=3&amp;unit=9035&amp;areatype=&amp;areaid=&amp;f=report</t>
  </si>
  <si>
    <t>1.9</t>
  </si>
  <si>
    <t>31.5</t>
  </si>
  <si>
    <t>8.68</t>
  </si>
  <si>
    <t>3382</t>
  </si>
  <si>
    <t>https://www.dropbox.com/home/Emission%20Increases/Texas/South%20Texas%20Gateway%20Operating%20-%20Buckeye%20South%20Texas%20Gateway%20Terminal</t>
  </si>
  <si>
    <t>Notification of Start of Operation (7/22/2020)</t>
  </si>
  <si>
    <t>https://echo.epa.gov/detailed-facility-report?fid=110070370867</t>
  </si>
  <si>
    <t>RN110369758</t>
  </si>
  <si>
    <t>GHGPSDTX179 and PSDTX1536 (issued 3/13/2019)</t>
  </si>
  <si>
    <t>Construction of a new crude oil marine terminal.</t>
  </si>
  <si>
    <t>Buckeye South Texas Gateway Terminal</t>
  </si>
  <si>
    <t>South Texas Gateway Operating LLC</t>
  </si>
  <si>
    <t>https://ejscreen.epa.gov/mapper/EJSCREEN_report.aspx?namestr=&amp;geometry={"spatialReference":{"wkid":4326},"x":-93.994483,"y":29.988527}&amp;distance=3&amp;unit=9035&amp;areatype=&amp;areaid=&amp;f=report</t>
  </si>
  <si>
    <t>9.18</t>
  </si>
  <si>
    <t>39216</t>
  </si>
  <si>
    <t>https://s22.q4cdn.com/128149789/files/doc_financials/annual_report/2019/PSX-web-ready.pdf</t>
  </si>
  <si>
    <t>Phillips 66, 2019 Annual Report</t>
  </si>
  <si>
    <t>https://echo.epa.gov/detailed-facility-report?fid=110033444850</t>
  </si>
  <si>
    <t>RN102596210</t>
  </si>
  <si>
    <t>GHGPSDTX139 and PSDTX1466 (issued 6/8/2016); 18295 (amended 8/16/2019)</t>
  </si>
  <si>
    <t>Expansion of the Beaumont Terminal, including installation of 6 new vapor combustors to increase marine loading rate capacity to 75,000 bbl/hr, reopening dock 3, increasing inbound and outbound marine, rail, and truck tank loading, and other modifications.</t>
  </si>
  <si>
    <t>Beaumont Terminal, Terminal Growth Project</t>
  </si>
  <si>
    <t>Phillips 66 Pipeline, LLC</t>
  </si>
  <si>
    <t>https://ejscreen.epa.gov/mapper/EJSCREEN_report.aspx?namestr=&amp;geometry={"spatialReference":{"wkid":4326},"x":-96.55139,"y":28.6825}&amp;distance=3&amp;unit=9035&amp;areatype=&amp;areaid=&amp;f=report</t>
  </si>
  <si>
    <t>5.3E-06</t>
  </si>
  <si>
    <t>32.6</t>
  </si>
  <si>
    <t>768</t>
  </si>
  <si>
    <t>https://pgjonline.com/news/2020/09-september/max-midstream-acquires-seahawk-pipeline-and-terminal-with-plans-to-expand</t>
  </si>
  <si>
    <t>https://echo.epa.gov/detailed-facility-report?fid=110007197684</t>
  </si>
  <si>
    <t>RN106209190</t>
  </si>
  <si>
    <t>162941 (draft permit issued 4/13/2021)</t>
  </si>
  <si>
    <t>Expansion of the existing Seahawk Terminal, which receives, stores, and transfers isobutane and crude oil and/or crude oil condensates. This project includes the addition of eight new storage tanks, seven marine loading docks and associated vapor combustion units, three firewater pumps, and piping fugitives.</t>
  </si>
  <si>
    <t>Seahawk Crude Condensate Terminal</t>
  </si>
  <si>
    <t>Max Midstream Texas, LLC</t>
  </si>
  <si>
    <t>https://ejscreen.epa.gov/mapper/EJSCREEN_report.aspx?namestr=&amp;geometry={"spatialReference":{"wkid":4326},"x":-95.15111,"y":29.74861}&amp;distance=3&amp;unit=9035&amp;areatype=&amp;areaid=&amp;f=report</t>
  </si>
  <si>
    <t>0.016</t>
  </si>
  <si>
    <t>0.89</t>
  </si>
  <si>
    <t>74</t>
  </si>
  <si>
    <t>83%</t>
  </si>
  <si>
    <t>30295</t>
  </si>
  <si>
    <t>https://www.dropbox.com/home/Emission%20Increases/Texas/Gulf%20Access%20Bulk%20Liquids%20Storage%20Terminal?preview=2020.6.4_Construction+Extension+Approval.pdf</t>
  </si>
  <si>
    <t>Extension Commence Construction (issued 6/2/2020)</t>
  </si>
  <si>
    <t>RN109240192</t>
  </si>
  <si>
    <t>TCEQ Permit No. 141097 (issued 6/28/2017; extended on 11/29/2018 and 6/4/2020)</t>
  </si>
  <si>
    <t>Construction of a new bulk liquid storage terminal, which will receive, store and transfer various chemicals, petroleum products and crude oil by pipeline, marine vessels, tank truck and railcar.</t>
  </si>
  <si>
    <t>Gulf Access Bulk Liquids Storage Terminal</t>
  </si>
  <si>
    <t>Gulf Access Terminal LLC</t>
  </si>
  <si>
    <t>Harris</t>
  </si>
  <si>
    <t>https://ejscreen.epa.gov/mapper/EJSCREEN_report.aspx?namestr=&amp;geometry={"spatialReference":{"wkid":4326},"x":-97.504166,"y":27.831111}&amp;distance=3&amp;unit=9035&amp;areatype=&amp;areaid=&amp;f=report</t>
  </si>
  <si>
    <t>31.6</t>
  </si>
  <si>
    <t>80%</t>
  </si>
  <si>
    <t>6054</t>
  </si>
  <si>
    <t>https://www.dropbox.com/home/Emission%20Increases/Texas/Buckeye%20Texas%20Hub%20LLC</t>
  </si>
  <si>
    <t>TCEQ permit no. 106594 Amendment Application (revised November 2018)</t>
  </si>
  <si>
    <t>https://echo.epa.gov/detailed-facility-report?fid=110035233583</t>
  </si>
  <si>
    <t>RN103914974</t>
  </si>
  <si>
    <t>GHGPSDTX185 and PSDTX1324M2 (issued 9/27/2019)</t>
  </si>
  <si>
    <t>Construction of new facilities and modifications that allow the Hub to store and transfer more crude oil and other materials.</t>
  </si>
  <si>
    <t>Hub Expansion</t>
  </si>
  <si>
    <t>Buckeye Texas Hub, LLC</t>
  </si>
  <si>
    <t>https://ejscreen.epa.gov/mapper/EJSCREEN_report.aspx?namestr=&amp;geometry={"spatialReference":{"wkid":4326},"x":-97.37606,"y":25.96422}&amp;distance=3&amp;unit=9035&amp;areatype=&amp;areaid=&amp;f=report</t>
  </si>
  <si>
    <t>0.0003</t>
  </si>
  <si>
    <t>27.6</t>
  </si>
  <si>
    <t>9.15</t>
  </si>
  <si>
    <t>69%</t>
  </si>
  <si>
    <t>98%</t>
  </si>
  <si>
    <t>4751</t>
  </si>
  <si>
    <t>https://www.dropbox.com/home/Emission%20Increases/Texas/Bluewing%20Midstream%20-%20Bluewing%20Phase%20III%20Terminal</t>
  </si>
  <si>
    <t>TCEQ Permit Application, Form PI-1</t>
  </si>
  <si>
    <t>RN110525136</t>
  </si>
  <si>
    <t>163222 (application submitted 11/4/2020)</t>
  </si>
  <si>
    <t>Construction of the Bluewing Phase III Terminal, which will store and transfer refined products (i.e., gasoline, diesel fuel, and ethanol). This project would authorize 37 storage tanks, railcar loading, tank truck loading, maintenance, startup, and shutdown (MSS) activities, and equipment leak fugitives from piping components.</t>
  </si>
  <si>
    <t>Bluewing Phase III Terminal</t>
  </si>
  <si>
    <t>Bluewing Midstream LLC</t>
  </si>
  <si>
    <t>EPA Region 6, Permit No. R6PSD-DWP-GM8 (draft permit issued 11/12/2020), EPA Docket No. EPA-R06-OAR-2020-0510; MARAD Docket No. MARAD-2019-0094 (application submitted 5/31/2019)</t>
  </si>
  <si>
    <t xml:space="preserve">Construction of a new deepwater port in the federal waters of the Gulf of Mexico, which would consist of two single point mooring buoys and would allow for export of domestically produced crude oil. The marine loading operations associated with the Bluewater SPM Deepwater Port would be able to handle 384,000,000 barrels per year of crude oil. </t>
  </si>
  <si>
    <t>Bluewater SMP Project - Deepwater Port</t>
  </si>
  <si>
    <t>https://www.bluemarlinnepaprocess.com/  [and]  https://www.theadvocate.com/baton_rouge/news/business/article_aac534c8-33e5-11eb-805c-8fc6183602fe.html</t>
  </si>
  <si>
    <t>Project website, news article</t>
  </si>
  <si>
    <t>https://www.bluemarlinnepaprocess.com/</t>
  </si>
  <si>
    <t>LDEQ AI (225545)</t>
  </si>
  <si>
    <t>Docket No. MARAD-2020-0127 (application submitted 9/26/2020)</t>
  </si>
  <si>
    <t xml:space="preserve">Construction of a new offshore deepwater export terminal, which would provide crude oil transportation and loading services utilizing very large crude carriers (VLCCs) (and other crude oil carriers). Oil for export will be transported out of the existing Sunoco Partners Marketing and Terminals, L.P. terminal and storage facility in Jefferson County, Texas (Nederland Terminal). </t>
  </si>
  <si>
    <t>Blue Marlin Offshore Port</t>
  </si>
  <si>
    <t>Blue Marlin Offshore Port LLC (Energy Transfer)</t>
  </si>
  <si>
    <t>Gulf of Mexico</t>
  </si>
  <si>
    <t>https://ejscreen.epa.gov/mapper/EJSCREEN_report.aspx?namestr=&amp;geometry={"spatialReference":{"wkid":4326},"x":-103.712359,"y":32.022008}&amp;distance=3&amp;unit=9035&amp;areatype=&amp;areaid=&amp;f=report</t>
  </si>
  <si>
    <t>https://www.dropbox.com/home/Emission%20Increases/New%20Mexico/ConocoPhillips%20-%20Zia%20Hills%20Central%20Facility</t>
  </si>
  <si>
    <t>Permit Application, Section 1-E</t>
  </si>
  <si>
    <t>7746M8 (draft permit issued 2/10/2021)</t>
  </si>
  <si>
    <t xml:space="preserve">This permit modification would allow ConocoPhillips to increase production to 18,503 barrels of oil per day and 120 million standard cubic feet per day. The production increase would require utilization of additional new units, including the third and fourth triethylene glycol dehydrators and a third stabilizer. </t>
  </si>
  <si>
    <t>Zia Hills Central Facility</t>
  </si>
  <si>
    <t>ConocoPhillips Company</t>
  </si>
  <si>
    <t>https://ejscreen.epa.gov/mapper/EJSCREEN_report.aspx?namestr=&amp;geometry={"spatialReference":{"wkid":4326},"x":-101.7522,"y":48.322575}&amp;distance=3&amp;unit=9035&amp;areatype=&amp;areaid=&amp;f=report</t>
  </si>
  <si>
    <t>5.29</t>
  </si>
  <si>
    <t>459</t>
  </si>
  <si>
    <t>https://www.dropbox.com/home/Emission%20Increases/North%20Dakota/NDPC%20LLC%20-%20Enbridge%20Berthold%20Terminal</t>
  </si>
  <si>
    <t>Notice of Initial Startup of Enclosed Combustor (COMB-1)</t>
  </si>
  <si>
    <t>https://echo.epa.gov/detailed-facility-report?fid=110064539290</t>
  </si>
  <si>
    <t>PTC19004 (issued 5/18/2020), PTC14020 (issued 6/19/2014), PTC12074 (issued 10/9/2012), PTC12032 (issued 5/16/2012)</t>
  </si>
  <si>
    <t>This project involves the merger of equipment owned by Enbridge Operating Services, LLC, and Tidal Energy Marketing (U.S.), LLC at an existing crude oil storage terminal. The two existing facilities are located on adjacent properties. The existing Berthold permit is being updated to incorporate the Tidal LACT equipment as part of Enbridge’s Berthold Terminal. The operational throughput limit authorized by this Synthetic Minor construction permit (PTC19004) is 182,000 barrels per day.</t>
  </si>
  <si>
    <t>Enbridge Berthold Terminal</t>
  </si>
  <si>
    <t>NDPC, LLC (dba Enbridge Energy Partners, L.P.)</t>
  </si>
  <si>
    <t>Ward</t>
  </si>
  <si>
    <t>https://ejscreen.epa.gov/mapper/EJSCREEN_report.aspx?namestr=&amp;geometry={"spatialReference":{"wkid":4326},"x":-102.87526,"y":47.803169}&amp;distance=3&amp;unit=9035&amp;areatype=&amp;areaid=&amp;f=report</t>
  </si>
  <si>
    <t>https://www.dropbox.com/home/Emission%20Increases/North%20Dakota/Arrow%20Midstream%20Holdings%20-%20Central%20Delivery%20Facility</t>
  </si>
  <si>
    <t>Permit application for PTC20023 (submitted 5/15/2014)</t>
  </si>
  <si>
    <t>https://echo.epa.gov/detailed-facility-report?fid=110056197501</t>
  </si>
  <si>
    <t>PTC20023 (issued 6/29/2020); PTC14036 (issued 7/28/2014)</t>
  </si>
  <si>
    <t>Construction of a new internal floating roof (IFR) crude oil storage tank, a new water handling system consisting of four additional vertical fixed roof (VFR) storage tanks, and a diesel-fired emergency generator engine at the existing crude oil import and export terminal.</t>
  </si>
  <si>
    <t>Central Delivery Facility</t>
  </si>
  <si>
    <t>Arrow Midstream Holdings, LLC</t>
  </si>
  <si>
    <t>https://ejscreen.epa.gov/mapper/EJSCREEN_report.aspx?namestr=&amp;geometry={"spatialReference":{"wkid":4326},"x":-89.97523333,"y":29.66915556}&amp;distance=3&amp;unit=9035&amp;areatype=&amp;areaid=&amp;f=report</t>
  </si>
  <si>
    <t>36.9</t>
  </si>
  <si>
    <t>7.51</t>
  </si>
  <si>
    <t>571</t>
  </si>
  <si>
    <t>https://www.nola.com/news/business/article_e394316a-da2c-557a-a33d-75a3c09ec1f3.html</t>
  </si>
  <si>
    <t>https://echo.epa.gov/detailed-facility-report?fid=110070569926</t>
  </si>
  <si>
    <t>PSD-LA-835 (draft permit issued 1/3/2020)</t>
  </si>
  <si>
    <t>New 200-acre, 20 million barrel bulk liquid storage and export terminal on the Mississippi River.</t>
  </si>
  <si>
    <t>Plaquemines Liquids Terminal</t>
  </si>
  <si>
    <t>Plaquemines Liquid Terminal, LLC (Tallgrass Energy, LP and Drexel Hamilton Infrastructure Partners, LP)</t>
  </si>
  <si>
    <t>Plaquemines</t>
  </si>
  <si>
    <t>https://ejscreen.epa.gov/mapper/EJSCREEN_report.aspx?namestr=&amp;geometry={"spatialReference":{"wkid":4326},"x":-91.20696,"y":30.48949}&amp;distance=3&amp;unit=9035&amp;areatype=&amp;areaid=&amp;f=report</t>
  </si>
  <si>
    <t>9.68</t>
  </si>
  <si>
    <t>81%</t>
  </si>
  <si>
    <t>21382</t>
  </si>
  <si>
    <t>https://edms.deq.louisiana.gov/app/doc/view.aspx?doc=12103864&amp;ob=yes&amp;child=yes</t>
  </si>
  <si>
    <t>LDEQ Application for Approval of Emissions of Air Pollutants from Part 70 Sources, Section 6 (submitted 3/9/2020)</t>
  </si>
  <si>
    <t>Garret Graves, Republican</t>
  </si>
  <si>
    <t>https://echo.epa.gov/detailed-facility-report?fid=110058905172</t>
  </si>
  <si>
    <t>3120-00129-00 (issued 5/21/2020)</t>
  </si>
  <si>
    <t>Inorganic Gas Plant</t>
  </si>
  <si>
    <t>Construction of a new Air Separation Unit (ASU) that would produce argon, nitrogen, and oxygen. The ASU would be located next to Exxon's Port Allen Lube Plant and Placid Refining.</t>
  </si>
  <si>
    <t>Air Separation Unit - Port Allen</t>
  </si>
  <si>
    <t>Air Liquide Large Industries U.S. LP</t>
  </si>
  <si>
    <t>West Baton Rouge</t>
  </si>
  <si>
    <t>https://ejscreen.epa.gov/mapper/EJSCREEN_report.aspx?namestr=&amp;geometry={"spatialReference":{"wkid":4326},"x":-97.48413,"y":27.82623}&amp;distance=3&amp;unit=9035&amp;areatype=&amp;areaid=&amp;f=report</t>
  </si>
  <si>
    <t>8.8E-05</t>
  </si>
  <si>
    <t>6366</t>
  </si>
  <si>
    <t>https://www.dropbox.com/home/Emission%20Increases/Texas/Port%20of%20Corpus%20Christi%20Condensate%20Splitter</t>
  </si>
  <si>
    <t xml:space="preserve">TCEQ issued two extensions to commence construction on the CCI Condensate Splitter on 11/17/2016 and 10/4/2019. A start of construction notification was submitted on 5/25/2018; however, aerial imagery confirms that construction has not commenced. EIP submitted a letter to TCEQ on 4/10/2020, asking the Agency to confirm whether if construction has commenced and if the permit is still valid. The permit is currently being reviewed by TCEQ staff. </t>
  </si>
  <si>
    <t>RN107054116</t>
  </si>
  <si>
    <t>GHGPSDTX52 and PSDTX1388 (issued 6/19/2015)</t>
  </si>
  <si>
    <t>Condensate Splitter</t>
  </si>
  <si>
    <t>New 100,000 bpd condensate splitter facility and bulk petroleum storage terminal.</t>
  </si>
  <si>
    <t>Condensate Splitter Facility</t>
  </si>
  <si>
    <t>Port of Corpus Christi Authority of Nueces County/Junction Energy Capital (previously CCI Corpus Christi, LLC)</t>
  </si>
  <si>
    <t>https://ejscreen.epa.gov/mapper/EJSCREEN_report.aspx?namestr=&amp;geometry={"spatialReference":{"wkid":4326},"x":-97.430849,"y":27.812534}&amp;distance=3&amp;unit=9035&amp;areatype=&amp;areaid=&amp;f=report</t>
  </si>
  <si>
    <t>0.041</t>
  </si>
  <si>
    <t>31.4</t>
  </si>
  <si>
    <t>8.98</t>
  </si>
  <si>
    <t>64%</t>
  </si>
  <si>
    <t>35666</t>
  </si>
  <si>
    <t>http://www.annualreports.com/HostedData/AnnualReportArchive/m/NYSE_MMP_2017_5411aa3f88bc40a6812d7b34de2a20a0.pdf</t>
  </si>
  <si>
    <t>Magellan Midstream Partners, L.P. 2017 Annual Report</t>
  </si>
  <si>
    <t>https://echo.epa.gov/detailed-facility-report?fid=110020147465</t>
  </si>
  <si>
    <t>RN102536836</t>
  </si>
  <si>
    <t>PSD-TX-1398-GHG (issued 12/4/2014), PSDTX1398 (issued 4/10/2015), PSDTX1398M1 (issued 10/31/2019), GHGPSDTX62 (issued 10/31/2019)</t>
  </si>
  <si>
    <t>Addition of a 100,000 bpd condensate splitter plant at an existing bulk petroleum storage terminal.</t>
  </si>
  <si>
    <t>Corpus Christi Terminal, Condensate Splitter Facility</t>
  </si>
  <si>
    <t>Magellan Terminal Holdings, LP</t>
  </si>
  <si>
    <t>https://ejscreen.epa.gov/mapper/EJSCREEN_report.aspx?namestr=&amp;geometry={"spatialReference":{"wkid":4326},"x":-95.225829,"y":29.732373}&amp;distance=3&amp;unit=9035&amp;areatype=&amp;areaid=&amp;f=report</t>
  </si>
  <si>
    <t>36.7</t>
  </si>
  <si>
    <t>9.89</t>
  </si>
  <si>
    <t>57</t>
  </si>
  <si>
    <t>92%</t>
  </si>
  <si>
    <t>59566</t>
  </si>
  <si>
    <t>https://records.tceq.texas.gov/cs/idcplg?IdcService=TCEQ_EXTERNAL_SEARCH_GET_FILE&amp;dID=5814595&amp;Rendition=Web</t>
  </si>
  <si>
    <t>Sylvia R. Garcia, Democrat</t>
  </si>
  <si>
    <t>https://echo.epa.gov/detailed-facility-report?fid=110037844376</t>
  </si>
  <si>
    <t>RN108071325</t>
  </si>
  <si>
    <t>PSD-TX-101199-GHG (GHGPSDTX14) (issued 5/22/2013), TCEQ Permit No. 101199 (issued 6/12/2013)</t>
  </si>
  <si>
    <t>Addition of a new condensate splitter plant at a bulk petroleum storage terminal. The condensate splitter plant will consist of two 50,000 bpd trains and a stabilization column, a main fractionation column, heaters, flare, and storage tanks. The plant will process hydrocarbon condensate into Y-grade liquids, light and heavy naphtha, kerosene, and distillate products.</t>
  </si>
  <si>
    <t>Galena Park Terminal, KMCC Crude Condensate Splitter Facility</t>
  </si>
  <si>
    <t>Kinder Morgan Crude &amp; Condensate LLC (formerly KM Liquids Terminals, LLC)</t>
  </si>
  <si>
    <t>https://ejscreen.epa.gov/mapper/EJSCREEN_report.aspx?namestr=&amp;geometry={"spatialReference":{"wkid":4326},"x":-97.506679,"y":27.817729}&amp;distance=3&amp;unit=9035&amp;areatype=&amp;areaid=&amp;f=report</t>
  </si>
  <si>
    <t>7432</t>
  </si>
  <si>
    <t>https://www.prnewswire.com/news-releases/magellan-midstream-announces-new-agreement-for-condensate-splitter-reaffirms-2017-financial-guidance-300427278.html</t>
  </si>
  <si>
    <t>Company press release</t>
  </si>
  <si>
    <t>https://echo.epa.gov/detailed-facility-report?fid=110067409067</t>
  </si>
  <si>
    <t>RN106620438</t>
  </si>
  <si>
    <t>GHGPSDTX159 and PSDTX1502 (issued 8/29/2019); PSDTX1398 (issued 8/7/2014)</t>
  </si>
  <si>
    <t>Modifications that will increase the average capacity of two existing separation units to 34,500 bpd, and construction of a third separation unit/splitter.</t>
  </si>
  <si>
    <t>Buckeye Texas Processing LLC (dba Magellan Terminals Holdings LP/ETC Hydrocarbons LLC)</t>
  </si>
  <si>
    <t>https://ejscreen.epa.gov/mapper/EJSCREEN_report.aspx?namestr=&amp;geometry={"spatialReference":{"wkid":4326},"x":-107.1102,"y":41.77937}&amp;distance=3&amp;unit=9035&amp;areatype=&amp;areaid=&amp;f=report</t>
  </si>
  <si>
    <t>4.54</t>
  </si>
  <si>
    <t>441</t>
  </si>
  <si>
    <t>https://www.dropbox.com/home/Emission%20Increases/Wyoming/Sinclair%20Wyoming%20Refining%20Company%20-%20Sinclair%20Refinery</t>
  </si>
  <si>
    <t>Commencement of Construction Notification for P0027286 (12/9/2020); NSR permit application No. A0009930</t>
  </si>
  <si>
    <t>https://echo.epa.gov/detailed-facility-report?fid=110000468093</t>
  </si>
  <si>
    <t>F000758</t>
  </si>
  <si>
    <t>P0027286 (issued 5/29/2020)</t>
  </si>
  <si>
    <t>Refinery</t>
  </si>
  <si>
    <t>Replacement of the existing Fluid Catalytic Cracking Unit (FCCU) feed heater.</t>
  </si>
  <si>
    <t>Sinclair Refinery - FCCU Feed Heater Replacement Project</t>
  </si>
  <si>
    <t>Sinclair Wyoming Refining Company</t>
  </si>
  <si>
    <t>Carbon</t>
  </si>
  <si>
    <t>NSR Permit Application No. A0008289</t>
  </si>
  <si>
    <t>P0025112 (issued 4/16/2019)</t>
  </si>
  <si>
    <t>Modifications to comply with the provisions of the Refinery Sector Rule and the Tier 3 Gasoline Sulfur Standards. This modification will also include the installation of new equipment at the Delayed Coking Unit, the #4 Hydro Desulfurization Unit, the refinery fuel gas system, the Gas Recovery Unit and the Alkylation Unit</t>
  </si>
  <si>
    <t>Sinclair Refinery - Delayed Coking Unit Upgrade Project</t>
  </si>
  <si>
    <t xml:space="preserve">NSR Permit Application No. A0010273 </t>
  </si>
  <si>
    <t>P0027297 (issued 2/12/2020)</t>
  </si>
  <si>
    <t>The 2020 Boilerhouse Turnaround and Upgrade Project involves the installation of seven (7) temporary boilers</t>
  </si>
  <si>
    <t>Sinclair Refinery - 2020 Boilerhouse Turnaround Project</t>
  </si>
  <si>
    <t>Startup Notifications, September 2018</t>
  </si>
  <si>
    <t>P0023338 (issued 12/12/2017)</t>
  </si>
  <si>
    <t>Various process improvement projects, and installation of a Hydro-desulfurization Unit Heater (HDS) and Hydrocracking Unit Cooling Tower</t>
  </si>
  <si>
    <t>Sinclair Refinery - 2017 #1 HDS and Reformer Expansion Project</t>
  </si>
  <si>
    <t>Start-up Notification, August 2015</t>
  </si>
  <si>
    <t>P0025839 (legacy permit no. PSD-WY-000002-2011.001). This permit was issued by EPA on 3/21/2013, but transferred to AQD on 7/15/2014. Potential emissions increases of criteria pollutants are not included in permit documents.</t>
  </si>
  <si>
    <t>The 2013 Crude Optimization Project includes modifications to the existing 581 Crude Unit, 583 Vacuum Unit, the Coker Unit Flare, the #1 HDS Heater, the Naphtha Splitter Heater, and the Hydrocracker H5 Heater. Installation of a new BSI Heater, New Emergency Air Compressor, and additional fugitive emission components through increased crude oil throughput.</t>
  </si>
  <si>
    <t>Sinclair Refinery - 2013 Crude Oil Optimization Project</t>
  </si>
  <si>
    <t>https://ejscreen.epa.gov/mapper/EJSCREEN_report.aspx?namestr=&amp;geometry={"spatialReference":{"wkid":4326},"x":-106.24328,"y":42.85877}&amp;distance=3&amp;unit=9035&amp;areatype=&amp;areaid=&amp;f=report</t>
  </si>
  <si>
    <t>0.0098</t>
  </si>
  <si>
    <t>49.8</t>
  </si>
  <si>
    <t>4.58</t>
  </si>
  <si>
    <t>19039</t>
  </si>
  <si>
    <t>https://www.dropbox.com/home/Emission%20Increases/Wyoming/Sinclair%20Casper%20Refining%20Company%20-%20Casper%20Refinery</t>
  </si>
  <si>
    <t xml:space="preserve">Crude Rate Expansion Project - Startup Notice (7/10/2020) </t>
  </si>
  <si>
    <t>https://echo.epa.gov/detailed-facility-report?fid=110011942719</t>
  </si>
  <si>
    <t>F000531</t>
  </si>
  <si>
    <t>P0025487 (issued 4/2/2020)</t>
  </si>
  <si>
    <t>Installation of new equipment at the refinery that will allow an increase in crude oil charge rates and eliminate the 25,000 bpd limit. Specifically, new equipment will be installed at the Crude Unit, Naphtha Hydrotreater (NHT) Unit, Reformer Unit, Catalytic HydroDesulfurization (CHD) Unit, Rail Car/Tank Truck unloading facilities and pipeline facilities.</t>
  </si>
  <si>
    <t>Casper Refinery - Crude Rate Expansion Project</t>
  </si>
  <si>
    <t>Sinclair Casper Refining Company</t>
  </si>
  <si>
    <t>Natrona</t>
  </si>
  <si>
    <t>https://ejscreen.epa.gov/mapper/EJSCREEN_report.aspx?namestr=&amp;geometry={"spatialReference":{"wkid":4326},"x":-104.78002,"y":41.12396}&amp;distance=3&amp;unit=9035&amp;areatype=&amp;areaid=&amp;f=report</t>
  </si>
  <si>
    <t>0.066</t>
  </si>
  <si>
    <t>51.2</t>
  </si>
  <si>
    <t>4.87</t>
  </si>
  <si>
    <t>52775</t>
  </si>
  <si>
    <t>https://www.ogj.com/refining-processing/refining/operations/article/17245612/hollyfrontier-updates-refinery-projects</t>
  </si>
  <si>
    <t>OGJ, September 2015</t>
  </si>
  <si>
    <t>https://echo.epa.gov/detailed-facility-report?fid=110000468048</t>
  </si>
  <si>
    <t>F000356</t>
  </si>
  <si>
    <t>MD-15124 (issued 1/6/2015), permit no. P0019928; Permit Application AP-15124 (submitted 11/17/2014)</t>
  </si>
  <si>
    <t>Construction of one steam methane reforming hydrogen plant with an 148.5 million BTU reformer furnace, one 3,000 gallon per minute cooling tower, installation of Phillips 66 SeRT Process to remove selenium from stripped sour water.</t>
  </si>
  <si>
    <t>HollyFrontier Cheyenne Refinery</t>
  </si>
  <si>
    <t>Frontier Refining, LLC</t>
  </si>
  <si>
    <t>Laramie</t>
  </si>
  <si>
    <t>https://ejscreen.epa.gov/mapper/EJSCREEN_report.aspx?namestr=&amp;geometry={"spatialReference":{"wkid":4326},"x":-92.0684,"y":46.68989}&amp;distance=3&amp;unit=9035&amp;areatype=&amp;areaid=&amp;f=report</t>
  </si>
  <si>
    <t>1</t>
  </si>
  <si>
    <t>5.27</t>
  </si>
  <si>
    <t>22831</t>
  </si>
  <si>
    <t>https://huskyenergy.com/downloads/abouthusky/publications/annualreports/HSE_Annual2019.pdf [and] https://huskyenergy.com/superior/</t>
  </si>
  <si>
    <t>Husky Energy, Annual Report 2019; Company website</t>
  </si>
  <si>
    <t>Thomas P. Tiffany, Republican</t>
  </si>
  <si>
    <t>https://echo.epa.gov/detailed-facility-report?fid=110000422962</t>
  </si>
  <si>
    <t>https://dnr.wi.gov/cias/am/amexternal/AM_PermitTracking2.aspx?id=3002435</t>
  </si>
  <si>
    <t>16-RAB-184 (issued 2/16/2018)</t>
  </si>
  <si>
    <t>Installation of a LPG Sphere and unloading facilities for petroleum intermediates and modifications to several existing process units, including the SRU and cooling tower no. 2.</t>
  </si>
  <si>
    <t>Superior Flexibility Project</t>
  </si>
  <si>
    <t>Superior Refining Company, LLC</t>
  </si>
  <si>
    <t>WI</t>
  </si>
  <si>
    <t>19-RAB-057 (issued 9/27/2019); 20-RAB-080 (issued 10/9/2020)</t>
  </si>
  <si>
    <t>The Rebuild Project is a reconstruction project following a fire that will reinstate production capacity of up to 50,000 bpd. Project includes installation of 2 new process heaters, 2 new asphalt storage tanks, and the modification of a number of existing refinery processes, including the fluid catalytic cracking unit, the vacuum unit, portions of the crude unit, the alkylation unit, a petroleum storage tank and cooling tower no. 1. The Asphalt Import Project involves importing asphalt range materials, including polymer modified asphalt and coker feed, and would allow unloading, loading and storage of the materials produced from sources external to the Superior Refinery. The Asphalt Import Project is being aggregated with the Rebuilt Project; these two projects will be authorized under a PSD permit.</t>
  </si>
  <si>
    <t>Rebuild Project and Asphalt Import Project</t>
  </si>
  <si>
    <t>https://ejscreen.epa.gov/mapper/EJSCREEN_report.aspx?namestr=&amp;geometry={"spatialReference":{"wkid":4326},"x":-122.734717,"y":48.883773}&amp;distance=3&amp;unit=9035&amp;areatype=&amp;areaid=&amp;f=report</t>
  </si>
  <si>
    <t>32.5</t>
  </si>
  <si>
    <t>7.26</t>
  </si>
  <si>
    <t>3611</t>
  </si>
  <si>
    <t>https://www.npca.org/articles/1905-fighting-for-commonsense-protections-for-washington-s-national-parks</t>
  </si>
  <si>
    <t>The National Parks Conservation Association (NPCA), represented by Earthjustice, have appealed to reassess the issuance of PSD 16-01</t>
  </si>
  <si>
    <t>Suzan K. DelBene, Democrat</t>
  </si>
  <si>
    <t>https://echo.epa.gov/detailed-facility-report?fid=110000490157</t>
  </si>
  <si>
    <t>https://ecology.wa.gov/Regulations-Permits/Permits-certifications/Industrial-facilities-permits/BP-Refinery</t>
  </si>
  <si>
    <t>https://fortress.wa.gov/ecy/ezshare/AQ/PSD/PSD_Permits.htm</t>
  </si>
  <si>
    <t>PSD 16-01 (issued 5/23/2017), Permit no. 5, Amendment 3 (issued 7/16/2019)</t>
  </si>
  <si>
    <t>Replacement of 2 coker heaters and related equipment, and replacement of the piping inside the North Vacuum Heater and the existing heater burners.</t>
  </si>
  <si>
    <t>BP Cherry Point Refinery - BP North Vacuum Heater Project and Two Coker Heaters Replacement Project</t>
  </si>
  <si>
    <t>BP West Coast Products LLC</t>
  </si>
  <si>
    <t>Whatcom</t>
  </si>
  <si>
    <t>WA</t>
  </si>
  <si>
    <t>https://stthomassource.com/content/2021/02/01/limetree-bay-refinery-restarts/</t>
  </si>
  <si>
    <t>https://echo.epa.gov/detailed-facility-report?fid=110000307864</t>
  </si>
  <si>
    <t>https://www.epa.gov/caa-permitting/caa-permits-issued-epa-region-2</t>
  </si>
  <si>
    <t>EPA – PAL -VI-001/2019 (issued 12/2/2020, withdrawn 3/25/2021)</t>
  </si>
  <si>
    <t>Three concurrent projects as part of a refinery restart, including: 1) construction of a new 100,000 barrel Bitumen Storage and Transfer Facility; 2) modifications to twenty storage tanks that would allow the refinery to store heated crude oil, bunker oils, No. 6 Oil, and Vacuum Gas Oil; and 3) construction of Single Point Mooring and Marine Vapor Combustion systems as part of a marine loading expansion. The Limetree Bay Refinery was shut down in 2012 after a series of massive oil spills and air-pollution releases prompted the EPA to issue a 5.4 million dollar fine and order new pollution controls against then-owner Hovensa.</t>
  </si>
  <si>
    <t>Limetree Bay Refinery - Bitumen Storage, Heated Tank Storage and Marine Loading Projects</t>
  </si>
  <si>
    <t>Limetree Bay Terminals, LLC and Limetree Bay Refining, LLC</t>
  </si>
  <si>
    <t>St. Croix</t>
  </si>
  <si>
    <t>VI</t>
  </si>
  <si>
    <t>https://ejscreen.epa.gov/mapper/EJSCREEN_report.aspx?namestr=&amp;geometry={"spatialReference":{"wkid":4326},"x":-111.905138,"y":40.88452}&amp;distance=3&amp;unit=9035&amp;areatype=&amp;areaid=&amp;f=report</t>
  </si>
  <si>
    <t>0.00055</t>
  </si>
  <si>
    <t>58.3</t>
  </si>
  <si>
    <t>75925</t>
  </si>
  <si>
    <t>Chris Stewart, Republican</t>
  </si>
  <si>
    <t>https://echo.epa.gov/detailed-facility-report?fid=110000469136</t>
  </si>
  <si>
    <t>http://168.178.3.241:8080/DAQ_NOI/AOsIssuedAll</t>
  </si>
  <si>
    <t>N-10123-0041 (issued 11/18/2013)</t>
  </si>
  <si>
    <t>Addition and modification of equipment to expand crude processing capacity by 20,000 bpd and accommodate the processing of black and yellow wax crudes.</t>
  </si>
  <si>
    <t>Heavy Crude Processing Project</t>
  </si>
  <si>
    <t>HollyFrontier Tulsa Refining LLC (formerly Holly Refining and Marketing Co.)</t>
  </si>
  <si>
    <t>Davis</t>
  </si>
  <si>
    <t>https://ejscreen.epa.gov/mapper/EJSCREEN_report.aspx?namestr=&amp;geometry={"spatialReference":{"wkid":4326},"x":-111.924305,"y":40.827603}&amp;distance=3&amp;unit=9035&amp;areatype=&amp;areaid=&amp;f=report</t>
  </si>
  <si>
    <t>0.95</t>
  </si>
  <si>
    <t>8.53</t>
  </si>
  <si>
    <t>46396</t>
  </si>
  <si>
    <t>https://www.prnewswire.com/news-releases/chevron-and-honeywell-announce-start-up-of-worlds-first-commercial-isoalky-ionic-liquids-alkylation-unit-301267159.html</t>
  </si>
  <si>
    <t>https://echo.epa.gov/detailed-facility-report?fid=110000469485</t>
  </si>
  <si>
    <t>DAQE-IN101190098-20 (issued 3/6/2020), DAQE-AN101190095-17 (issued 3/29/2017)</t>
  </si>
  <si>
    <t>This project involves: upgrading/replacing the existing Alkylation Unit at the Chevron Refinery, incorporating reformer compressor emission limits required under consent decree, adding 5 emergency generators, and making updates from the recent Utah State Implementation Plan regarding particulate matter.</t>
  </si>
  <si>
    <t>Salt Lake City Refinery - SLR Retrofit Project and Reformer Compressor Limits</t>
  </si>
  <si>
    <t>Chevron Products Company</t>
  </si>
  <si>
    <t>https://ejscreen.epa.gov/mapper/EJSCREEN_report.aspx?namestr=&amp;geometry={"spatialReference":{"wkid":4326},"x":-101.873333,"y":35.951666}&amp;distance=3&amp;unit=9035&amp;areatype=&amp;areaid=&amp;f=report</t>
  </si>
  <si>
    <t>0.021</t>
  </si>
  <si>
    <t>48.6</t>
  </si>
  <si>
    <t>6.32</t>
  </si>
  <si>
    <t>https://www.valero.com/en-us/Documents/Presentations/VLO+IR+2015+Sep+Barclays+FINAL+9-3-15.pdf</t>
  </si>
  <si>
    <t>Valero Energy, Investor Presentation, September 2015</t>
  </si>
  <si>
    <t>https://echo.epa.gov/detailed-facility-report?fid=110000465719</t>
  </si>
  <si>
    <t>RN100210517</t>
  </si>
  <si>
    <t>PSD-TX-861-GHG (GHGPSDTX20) (issued 9/16/2013), PSDTX861M3</t>
  </si>
  <si>
    <t>Installations and modifications that will allow the refinery to increase crude processing from 169,000 bpd to 210,000 bpd.</t>
  </si>
  <si>
    <t>Valero McKee Refinery</t>
  </si>
  <si>
    <t>Valero Energy (formerly Diamond Shamrock)</t>
  </si>
  <si>
    <t>Moore</t>
  </si>
  <si>
    <t>https://ejscreen.epa.gov/mapper/EJSCREEN_report.aspx?namestr=&amp;geometry={"spatialReference":{"wkid":4326},"x":-93.962992,"y":29.864497}&amp;distance=3&amp;unit=9035&amp;areatype=&amp;areaid=&amp;f=report</t>
  </si>
  <si>
    <t>94%</t>
  </si>
  <si>
    <t>8398</t>
  </si>
  <si>
    <t>https://www.valero.com/fr-ca/node/32</t>
  </si>
  <si>
    <t>https://echo.epa.gov/detailed-facility-report?fid=110000464006</t>
  </si>
  <si>
    <t>RN102584026</t>
  </si>
  <si>
    <t>GHGPSDTX167 and PSDTX49M1 (issued 9/14/2018)</t>
  </si>
  <si>
    <t>Construction of a new delayed coking unit, a new sulfur recovery unit, and other modifications to increase crude capacity and throughput at the facility from 415,000 bpd to 430,000 bpd.</t>
  </si>
  <si>
    <t>Valero Port Arthur Refinery</t>
  </si>
  <si>
    <t>Premcor Refining Group Inc.</t>
  </si>
  <si>
    <t>https://ejscreen.epa.gov/mapper/EJSCREEN_report.aspx?namestr=&amp;geometry={"spatialReference":{"wkid":4326},"x":-101.36305,"y":35.699444}&amp;distance=3&amp;unit=9035&amp;areatype=&amp;areaid=&amp;f=report</t>
  </si>
  <si>
    <t>0.00095</t>
  </si>
  <si>
    <t>6.47</t>
  </si>
  <si>
    <t>6083</t>
  </si>
  <si>
    <t>https://www.dropbox.com/home/Emission%20Increases/Texas/Phillips%2066-%20Borger%20Refinery/GHGPSDTX205?preview=2020.4.13_Updated+Application.pdf</t>
  </si>
  <si>
    <t>Initial Permit Application, TCEQ Form PI-1</t>
  </si>
  <si>
    <t>https://echo.epa.gov/detailed-facility-report?fid=110042005843</t>
  </si>
  <si>
    <t>RN102495884</t>
  </si>
  <si>
    <t>GHGPSDTX205 and PSDTX1584 (issued 1/21/2021)</t>
  </si>
  <si>
    <t>Installation of a new Continuous Catalytic Reformer (CCR) Unit and a new Naphtha Splitter Unit; installation of new and more efficient crude charge heaters to replace the existing crude charge heaters, and modifications in other selected refinery process units.</t>
  </si>
  <si>
    <t>Borger Refinery, Crude Flexibility and Modernization Project</t>
  </si>
  <si>
    <t>Phillips 66 Company</t>
  </si>
  <si>
    <t>https://www.dropbox.com/home/Emission%20Increases/Texas/Phillips%2066-%20Borger%20Refinery?preview=Compliance_Investigation_2017.pdf</t>
  </si>
  <si>
    <t>Site Permit Compliance Investigation, 2017</t>
  </si>
  <si>
    <t>GHGPSDTX130 (issued 9/4/2015)</t>
  </si>
  <si>
    <t>Additions that will increase the steam production capabilities of 3 backup boilers.</t>
  </si>
  <si>
    <t>Borger Refinery</t>
  </si>
  <si>
    <t>https://ejscreen.epa.gov/mapper/EJSCREEN_report.aspx?namestr=&amp;geometry={"spatialReference":{"wkid":4326},"x":-93.958333,"y":29.883333}&amp;distance=3&amp;unit=9035&amp;areatype=&amp;areaid=&amp;f=report</t>
  </si>
  <si>
    <t>9.01</t>
  </si>
  <si>
    <t>0.8</t>
  </si>
  <si>
    <t>77</t>
  </si>
  <si>
    <t>21376</t>
  </si>
  <si>
    <t>https://www.dropbox.com/home/Emission%20Increases/Texas/Motiva%20Enterprises%20LLC%20-%20Port%20Arthur%20Refinery</t>
  </si>
  <si>
    <t>Texas Comptroller, Motiva Aromatics Project no. 1316 (application submitted 11/14/2018)</t>
  </si>
  <si>
    <t>https://echo.epa.gov/detailed-facility-report?fid=110064637442</t>
  </si>
  <si>
    <t>RN100209451</t>
  </si>
  <si>
    <t>PSDTX1062M3 (issued 2/4/2020), GHGPSDTX156 (issued 2/4/2020), GHGPSDTX121M1 (issued 2/4/2020)</t>
  </si>
  <si>
    <t>Modifications that will allow the refinery to process more light and heavy crude oil, and refine additional reformate into higher value benzene and para-xylene through the addition of a new Aromatic Unit and associated infrastructure. Projects will add equipment to process 150,000 bpd of heavy naphtha into reformer feed (heptane and octane) and C9+ hydrocarbons.</t>
  </si>
  <si>
    <t>Port Arthur Refinery - Naphtha Growth and C9 Splitter Project</t>
  </si>
  <si>
    <t>Motiva Enterprises, LLC</t>
  </si>
  <si>
    <t>https://ejscreen.epa.gov/mapper/EJSCREEN_report.aspx?namestr=&amp;geometry={"spatialReference":{"wkid":4326},"x":-93.959372,"y":29.883395}&amp;distance=3&amp;unit=9035&amp;areatype=&amp;areaid=&amp;f=report</t>
  </si>
  <si>
    <t>20786</t>
  </si>
  <si>
    <t>https://www.reuters.com/article/us-refinery-operations-motiva-portarthur-idUSKBN13X003</t>
  </si>
  <si>
    <t>GHGPSDTX121 and PSDTX1062M2 (issued 7/31/2015)</t>
  </si>
  <si>
    <t>Expansion of the existing hydrocracker 2/diesel hydrotreater (HCU2/DHT) unit to produce more naphtha, fuel gas, and diesel. The expansion will enable the unit to process more feedstock (from 82,000 bpd to 105,000 bpd).</t>
  </si>
  <si>
    <t>Port Arthur Refinery - HCU2/DHT Expansion Project</t>
  </si>
  <si>
    <t>https://ejscreen.epa.gov/mapper/EJSCREEN_report.aspx?namestr=&amp;geometry={"spatialReference":{"wkid":4326},"x":-97.35528,"y":25.96111}&amp;distance=3&amp;unit=9035&amp;areatype=&amp;areaid=&amp;f=report</t>
  </si>
  <si>
    <t>4.7E-05</t>
  </si>
  <si>
    <t>9.12</t>
  </si>
  <si>
    <t>157</t>
  </si>
  <si>
    <t>https://www.bizjournals.com/sanantonio/news/2020/08/20/company-behind-brownsville-project-investigated.html   [and]   https://www.bizjournals.com/sanantonio/news/2020/07/29/whats-going-on-with-proposed-brownsville-refinery.html</t>
  </si>
  <si>
    <t>RN107928129</t>
  </si>
  <si>
    <t>GHGPSDTX172 and PSDTX1522 (draft permit issued 9/29/2020)</t>
  </si>
  <si>
    <t>Construction of a 168,000 bpd heavy condensate upgrader facility that can produce 85,200 bpd of ultra-low sulfur gasoline, 61,320 bpd ultra-low sulfur diesel, and 12,840 bpd gasoil.</t>
  </si>
  <si>
    <t>Heavy Condensate Upgrader Project</t>
  </si>
  <si>
    <t>Jupiter Brownsville, LLC (CMG Brownsville II, LLC, Centurion)</t>
  </si>
  <si>
    <t>https://ejscreen.epa.gov/mapper/EJSCREEN_report.aspx?namestr=&amp;geometry={"spatialReference":{"wkid":4326},"x":-97.520811,"y":27.835326}&amp;distance=3&amp;unit=9035&amp;areatype=&amp;areaid=&amp;f=report</t>
  </si>
  <si>
    <t>8.4E-05</t>
  </si>
  <si>
    <t>31.8</t>
  </si>
  <si>
    <t>6150</t>
  </si>
  <si>
    <t>https://www.dropbox.com/home/Emission%20Increases/Texas/Flint%20Hills%20Resources-%20West%20Refniery?preview=Commencement+of+Operation+Notification_10.7.2016.pdf [and] https://www.fhr.com/newsroom/2014/FLINT-HILLS-RESOURCES-BREAKS-GROUND-ON-PROJECT-TO</t>
  </si>
  <si>
    <t>Commencement of Operation Notification, Company press release</t>
  </si>
  <si>
    <t>https://echo.epa.gov/detailed-facility-report?fid=110000504918</t>
  </si>
  <si>
    <t>RN100235266</t>
  </si>
  <si>
    <t>PSD-TX-6819A-GHG (issued 5/13/2014) (GHG language rescinded in 2015)</t>
  </si>
  <si>
    <t>Modifications that will allow the refinery to process more lighter domestic crude oil and increase refinery's crude processing capacity by 7%.</t>
  </si>
  <si>
    <t>West Plant</t>
  </si>
  <si>
    <t>Flint Hills Resources LP</t>
  </si>
  <si>
    <t>https://ejscreen.epa.gov/mapper/EJSCREEN_report.aspx?namestr=&amp;geometry={"spatialReference":{"wkid":4326},"x":-94.079458,"y":30.060237}&amp;distance=3&amp;unit=9035&amp;areatype=&amp;areaid=&amp;f=report</t>
  </si>
  <si>
    <t>34.3</t>
  </si>
  <si>
    <t>0.7</t>
  </si>
  <si>
    <t>55</t>
  </si>
  <si>
    <t>60%</t>
  </si>
  <si>
    <t>30708</t>
  </si>
  <si>
    <t>https://corporate.exxonmobil.com/news/newsroom/news-releases/2019/0129_exxonmobil-to-proceed-with-new-crude-unit-as-part-of-beaumont-refinery-expansion</t>
  </si>
  <si>
    <t>https://echo.epa.gov/detailed-facility-report?fid=110041990913</t>
  </si>
  <si>
    <t>RN102450756</t>
  </si>
  <si>
    <t>GHGPSDTX161 and PSDTX1506 (issued 1/9/2018)</t>
  </si>
  <si>
    <t>Addition of a new light crude atmospheric pipestill (Crude Unit C), depentanizer fractionator, kerosene hydrotreater, diesel hydrotreater, and supporting facilities. Revamp of equipment at the gas plant 5 east unit. Modifications will enable the plant to process more light-sweet crude, produce intermediate feedstocks on-site, and produce more gasoline and distillate products.</t>
  </si>
  <si>
    <t>Beaumont Refinery Expansion</t>
  </si>
  <si>
    <t>ExxonMobil Oil Corporation</t>
  </si>
  <si>
    <t>https://ejscreen.epa.gov/mapper/EJSCREEN_report.aspx?namestr=&amp;geometry={"spatialReference":{"wkid":4326},"x":-94.925,"y":29.37444}&amp;distance=3&amp;unit=9035&amp;areatype=&amp;areaid=&amp;f=report</t>
  </si>
  <si>
    <t>0.0026</t>
  </si>
  <si>
    <t>63%</t>
  </si>
  <si>
    <t>37060</t>
  </si>
  <si>
    <t>https://www.dropbox.com/preview/Emission%20Increases/Texas/Blanchard%20Refining%20Co-%20Galveston%20Bay%20Refinery/2018.11.30_Project%20File%20Folder_TCEQ%20Permit%20No.%2047256.pdf?role=personal</t>
  </si>
  <si>
    <t>Permit Application, Chapter 6.2.5. (Project Timeline)</t>
  </si>
  <si>
    <t>https://echo.epa.gov/detailed-facility-report?fid=110028042188</t>
  </si>
  <si>
    <t>RN102535077</t>
  </si>
  <si>
    <t>GHGPSDTX166 and PSDTX402M4 (issued 11/30/2018)</t>
  </si>
  <si>
    <t>Addition and modification of equipment, including installing a new 130 million barrel per day diesel hydrotreater and revamping a resid hydrotreating unit.</t>
  </si>
  <si>
    <t>Galveston Bay Refinery</t>
  </si>
  <si>
    <t>Blanchard Refining Co. (Marathon Petroleum Co.)</t>
  </si>
  <si>
    <t>https://ejscreen.epa.gov/mapper/EJSCREEN_report.aspx?namestr=&amp;geometry={"spatialReference":{"wkid":4326},"x":-97.1639,"y":34.6325}&amp;distance=3&amp;unit=9035&amp;areatype=&amp;areaid=&amp;f=report</t>
  </si>
  <si>
    <t>47.2</t>
  </si>
  <si>
    <t>8.36</t>
  </si>
  <si>
    <t>2657</t>
  </si>
  <si>
    <t>https://www.eia.gov/petroleum/refinerycapacity/</t>
  </si>
  <si>
    <t>US EIA Refinery Capacity Report</t>
  </si>
  <si>
    <t>https://echo.epa.gov/detailed-facility-report?fid=110000453697</t>
  </si>
  <si>
    <t>2007-026-C M-5 PSD (issued 1/6/2014)</t>
  </si>
  <si>
    <t>Restoration of a hydrocracker unit to enable production of heavier distillate products (i.e. diesel) and addition of a hydrogen plant.</t>
  </si>
  <si>
    <t>Wynnewood Refinery</t>
  </si>
  <si>
    <t>Wynnewood Refining Company, LLC</t>
  </si>
  <si>
    <t>https://ejscreen.epa.gov/mapper/EJSCREEN_report.aspx?namestr=&amp;geometry={"spatialReference":{"wkid":4326},"x":-96.00157,"y":36.12599}&amp;distance=3&amp;unit=9035&amp;areatype=&amp;areaid=&amp;f=report</t>
  </si>
  <si>
    <t>46.1</t>
  </si>
  <si>
    <t>9.92</t>
  </si>
  <si>
    <t>51464</t>
  </si>
  <si>
    <t>Kevin Hern, Republican</t>
  </si>
  <si>
    <t>https://echo.epa.gov/detailed-facility-report?fid=110000494983</t>
  </si>
  <si>
    <t>2017-1908-C (M-2)(PSD) (issued 2/10/2020)</t>
  </si>
  <si>
    <t>Various projects which will increase capacity of the Fluid Catalytic Cracking Unit (FCCU); replacement of the FCCU regenerator and FCCU Charge Heater B-2; replacement of the FCCU cooling tower (an end-of-life replacement with a unit of identical capacity), and other ancillary projects associated with the FCCU process unit.</t>
  </si>
  <si>
    <t>Holly Tulsa Refinery, East</t>
  </si>
  <si>
    <t>HollyFrontier Tulsa Refining LLC (formerly Holly Refining and Marketing Co.) (Chevron)</t>
  </si>
  <si>
    <t>Tulsa</t>
  </si>
  <si>
    <t>https://ejscreen.epa.gov/mapper/EJSCREEN_report.aspx?namestr=&amp;geometry={"spatialReference":{"wkid":4326},"x":-96.002,"y":36.126}&amp;distance=3&amp;unit=9035&amp;areatype=&amp;areaid=&amp;f=report</t>
  </si>
  <si>
    <t>9.91</t>
  </si>
  <si>
    <t>50996</t>
  </si>
  <si>
    <t>https://echo.epa.gov/detailed-facility-report?fid=110000454981</t>
  </si>
  <si>
    <t>2012-1062-C (M-13) PSD (issued 3/21/2019); 2012-1069-C-M-6 PSD (Issued 11/12/2015)</t>
  </si>
  <si>
    <t>New additions and modifications to combustion units (heaters), process units, the fluid catalytic cracking unit, the continuous catalyst regenerator, and storage tanks. The refineries' total capacity will increase from 160,000 BPD to 170,000 BPD.</t>
  </si>
  <si>
    <t>Holly Tulsa Refinery East, West, and Loading Terminal</t>
  </si>
  <si>
    <t>https://ejscreen.epa.gov/mapper/EJSCREEN_report.aspx?namestr=&amp;geometry={"spatialReference":{"wkid":4326},"x":-84.113894,"y":40.721407}&amp;distance=3&amp;unit=9035&amp;areatype=&amp;areaid=&amp;f=report</t>
  </si>
  <si>
    <t>0.0061</t>
  </si>
  <si>
    <t>40267</t>
  </si>
  <si>
    <t>https://www.limaohio.com/news/346325/husky-crude-oil-project-to-finish-by-end-of-year</t>
  </si>
  <si>
    <t>https://echo.epa.gov/detailed-facility-report?fid=110000395475</t>
  </si>
  <si>
    <t>03-02-02-0012</t>
  </si>
  <si>
    <t>P0114527 (issued 12/23/2013), P0123737 (issued 11/29/2018)</t>
  </si>
  <si>
    <t>Crude Oil Flexibility (COF) project to include modifications to the refinery to increase the flexibility for processing crude oil with higher sulfur and acid contents.</t>
  </si>
  <si>
    <t>Lima Refinery</t>
  </si>
  <si>
    <t>Lima Refining Company</t>
  </si>
  <si>
    <t>https://ejscreen.epa.gov/mapper/EJSCREEN_report.aspx?namestr=&amp;geometry={"spatialReference":{"wkid":4326},"x":-83.450684,"y":41.674646}&amp;distance=3&amp;unit=9035&amp;areatype=&amp;areaid=&amp;f=report</t>
  </si>
  <si>
    <t>8.71</t>
  </si>
  <si>
    <t>26174</t>
  </si>
  <si>
    <t>https://www.hydrocarbons-technology.com/projects/bp-husky/</t>
  </si>
  <si>
    <t>Marcy Kaptur, Democrat</t>
  </si>
  <si>
    <t>https://echo.epa.gov/detailed-facility-report?fid=110000384361</t>
  </si>
  <si>
    <t>04-48-02-0007</t>
  </si>
  <si>
    <t>P0111667 (issued 9/20/2013)</t>
  </si>
  <si>
    <t>Modifications to a petroleum refinery to increase the flexibility to process a higher percentage of alternative crude oil feedstocks.</t>
  </si>
  <si>
    <t>Toledo Refinery</t>
  </si>
  <si>
    <t>BP Husky Refining, LLC</t>
  </si>
  <si>
    <t>Lucas</t>
  </si>
  <si>
    <t>https://ejscreen.epa.gov/mapper/EJSCREEN_report.aspx?namestr=&amp;geometry={"spatialReference":{"wkid":4326},"x":-102.909823,"y":46.854857}&amp;distance=3&amp;unit=9035&amp;areatype=&amp;areaid=&amp;f=report</t>
  </si>
  <si>
    <t>5.5E-05</t>
  </si>
  <si>
    <t>https://deq.nd.gov/aq/Notices/Marathon/App.pdf</t>
  </si>
  <si>
    <t>PTC18016 (Amendment No. 1) permit application</t>
  </si>
  <si>
    <t>https://echo.epa.gov/detailed-facility-report?fid=110059678353</t>
  </si>
  <si>
    <t>PTC18016 (issued 9/5/2018); PTC18016 Amendment No. 1 (issued 3/26/2020); PTC18016 Amendment No. 2 (issued 10/30/2020)</t>
  </si>
  <si>
    <t>Modifications that will convert the Dickinson Refinery from a crude oil (petroleum) refinery to a vegetable oil refinery that produces renewable fuel, primarily renewable diesel. The primary changes include installation of a second distillate hydroprocessing unit and second hydrogen plant, adding equipment to the existing distillate hydrotreater and repurposing it for hydroprocessing of vegetable oil, and idling the crude unit and certain other equipment that will not be needed for vegetable oil refining.</t>
  </si>
  <si>
    <t>Dickinson Refinery, Renewable Diesel Project (RDP)</t>
  </si>
  <si>
    <t>Tesoro Refining &amp; Marketing Company LLC (dba Marathon Petroleum)</t>
  </si>
  <si>
    <t>Stark</t>
  </si>
  <si>
    <t>https://1033uscountry.com/dickinson-refinery-starts-up-next-month/</t>
  </si>
  <si>
    <t>PTC12090 (Amend. 1) (issued 2/21/2013); PTC12090 (Amend. 2) (issued 3/4/2015) (GHG language rescinded)</t>
  </si>
  <si>
    <t>Construction of the first new US oil refinery in over three decades.</t>
  </si>
  <si>
    <t>Dickinson Refinery</t>
  </si>
  <si>
    <t>https://ejscreen.epa.gov/mapper/EJSCREEN_report.aspx?namestr=&amp;geometry={"spatialReference":{"wkid":4326},"x":-108.493962244775,"y":45.7798326017926}&amp;distance=3&amp;unit=9035&amp;areatype=&amp;areaid=&amp;f=report</t>
  </si>
  <si>
    <t>46.7</t>
  </si>
  <si>
    <t>7.32</t>
  </si>
  <si>
    <t>48913</t>
  </si>
  <si>
    <t>https://www.dropbox.com/home/Emission%20Increases/Montana/Phillips%2066%20-%20Billings%20Refinery</t>
  </si>
  <si>
    <t>Montana Air Quality Permit #2619-39</t>
  </si>
  <si>
    <t>Matt Rosendale, Republican</t>
  </si>
  <si>
    <t>https://echo.epa.gov/detailed-facility-report?fid=110043806085</t>
  </si>
  <si>
    <t>https://deq.mt.gov/Air/BI/FindaFacility</t>
  </si>
  <si>
    <t>111-0011</t>
  </si>
  <si>
    <t>2619-39 (issued 1/6/2021)</t>
  </si>
  <si>
    <t xml:space="preserve">Several expansion projects which would allow the refinery to process crude oils that contain higher percentages of residual material. This significant permit modification would authorize physical changes to the crude units, coker unit, fluidized catalytic cracking unit, the propylene and butylene mercaptan extracting unit, and the sulfur recovery units at the adjacent Jupiter plant. Additionally, a new hydrogen plant (Hydrogen Plant No. 3) would be installed. </t>
  </si>
  <si>
    <t>Billings Refinery</t>
  </si>
  <si>
    <t>Yellowstone</t>
  </si>
  <si>
    <t>MT</t>
  </si>
  <si>
    <t>https://ejscreen.epa.gov/mapper/EJSCREEN_report.aspx?namestr=&amp;geometry={"spatialReference":{"wkid":4326},"x":-93.038026,"y":44.753207}&amp;distance=3&amp;unit=9035&amp;areatype=&amp;areaid=&amp;f=report</t>
  </si>
  <si>
    <t>39.4</t>
  </si>
  <si>
    <t>7.37</t>
  </si>
  <si>
    <t>2477</t>
  </si>
  <si>
    <t>https://pinebendrefinery.com/pine-bend-oil-refinery-facility-investments/</t>
  </si>
  <si>
    <t>Angie Craig, Democrat</t>
  </si>
  <si>
    <t>https://echo.epa.gov/detailed-facility-report?fid=110000424611</t>
  </si>
  <si>
    <t>037-00011-101 (issued 1/13/2017)</t>
  </si>
  <si>
    <t>Coker replacement project, diesel selectivity projects, naphtha processing improvement projects (collectively referred to as Technology and Efficiency Improvement Projects, which include a Tier 3 fuels upgrade to meet the EPA SO2 standard).</t>
  </si>
  <si>
    <t>Pine Bend Refinery - Technology and Efficiency Improvement Projects</t>
  </si>
  <si>
    <t>Flint Hills Resources</t>
  </si>
  <si>
    <t>Dakota</t>
  </si>
  <si>
    <t>https://www.dropbox.com/home/Emission%20Increases/Minnesota/Flint%20Hills%20Refinery</t>
  </si>
  <si>
    <t>Startup Notice (submitted 2/25/2016)</t>
  </si>
  <si>
    <t>03700011-010 (issued 9/11/2013)</t>
  </si>
  <si>
    <t>A propylene storage and distribution project that will allow FHR to store and provide propylene to potential customers rather than use the product as blendstock for other petroleum products, and projects to improve the #3 Crude/Coker Units.</t>
  </si>
  <si>
    <t>Pine Bend Refinery - Propylene Storage and Distribution Project</t>
  </si>
  <si>
    <t>https://www.fhr.com/newsroom/2016/Pine-Bend-refinery-cleared-to-build-new-power-plan</t>
  </si>
  <si>
    <t>037-00011-012 (issued 3/17/2015)</t>
  </si>
  <si>
    <t>Construction of a natural gas based combined heat and power cogeneration facility capable of generating 49.9 MW of electricity.</t>
  </si>
  <si>
    <t>Pine Bend Refinery - Cogeneration Facility</t>
  </si>
  <si>
    <t>http://pinebendrefinery.com/wp-content/uploads/2014/01/Investing-in-our-future1.pdf  [and]  https://www.fhr.com/newsroom/2019/Major-Innovations-Launched-at-Minnesota%E2%80%99s-Largest</t>
  </si>
  <si>
    <t>037-00011-102 (issued 10/5/2018)</t>
  </si>
  <si>
    <t>21 Unit Heater Replacement Project, including the shutdown and replacement of two process heaters and modifications being implemented as part of a 21 Unit maintenance turnaround.</t>
  </si>
  <si>
    <t>Pine Bend Refinery - 21 Unit Heater Replacement Project</t>
  </si>
  <si>
    <t>https://ejscreen.epa.gov/mapper/EJSCREEN_report.aspx?namestr=&amp;geometry={"spatialReference":{"wkid":4326},"x":-90.392502,"y":29.985746}&amp;distance=3&amp;unit=9035&amp;areatype=&amp;areaid=&amp;f=report</t>
  </si>
  <si>
    <t>36.5</t>
  </si>
  <si>
    <t>0.78</t>
  </si>
  <si>
    <t>18514</t>
  </si>
  <si>
    <t>https://www.dropbox.com/home/Emission%20Increases/Louisiana/Valero%20Refining%20New%20Orleans%20LLC-%20St.%20Charles%20Refinery</t>
  </si>
  <si>
    <t>Completion of Construction &amp; Start-up Notification; C5 Alkylation Unit (12/4/2020)</t>
  </si>
  <si>
    <t>https://echo.epa.gov/detailed-facility-report?fid=110000448659</t>
  </si>
  <si>
    <t>PSD-LA-826 (issued 1/4/2018)</t>
  </si>
  <si>
    <t>Construction of several projects, including a dock upgrade, a new alkyl unit to expand alkylation capacity, a gas blending project, and a reformer optimization project.</t>
  </si>
  <si>
    <t>St. Charles Refinery</t>
  </si>
  <si>
    <t>Valero Refining- New Orleans, LLC</t>
  </si>
  <si>
    <t>https://ejscreen.epa.gov/mapper/EJSCREEN_report.aspx?namestr=&amp;geometry={"spatialReference":{"wkid":4326},"x":-93.275864,"y":30.244975}&amp;distance=3&amp;unit=9035&amp;areatype=&amp;areaid=&amp;f=report</t>
  </si>
  <si>
    <t>110</t>
  </si>
  <si>
    <t>10578</t>
  </si>
  <si>
    <t>https://edms.deq.louisiana.gov/app/doc/view.aspx?doc=11539792&amp;ob=yes&amp;child=yes</t>
  </si>
  <si>
    <t>LDEQ Application for Approval of Emissions of Air Pollutants from Part 70 Sources, Section 6</t>
  </si>
  <si>
    <t>https://echo.epa.gov/detailed-facility-report?fid=110000539757</t>
  </si>
  <si>
    <t>PSD-LA-833 (issued 7/18/2019)</t>
  </si>
  <si>
    <t>The Increase Export Capacity Project will increase the amount of light product loaded at the existing marine dock in response to changing market demands and to maximize operational flexibility.</t>
  </si>
  <si>
    <t>Lake Charles Refinery, Increased Export Capacity Project</t>
  </si>
  <si>
    <t>Phillips 66</t>
  </si>
  <si>
    <t>https://edms.deq.louisiana.gov/app/doc/view.aspx?doc=10172246&amp;ob=yes&amp;child=yes</t>
  </si>
  <si>
    <t>Construction Completion and Start-Up Notification (submitted 4/18/2016)</t>
  </si>
  <si>
    <t>PSD-LA-763 (issued 9/16/2013) (GHG language rescinded 10/11/2015)</t>
  </si>
  <si>
    <t>Boiler replacement at the Lake Charles Refinery.</t>
  </si>
  <si>
    <t>Lake Charles Refinery, 2013 Boiler Replacement Project</t>
  </si>
  <si>
    <t>https://ejscreen.epa.gov/mapper/EJSCREEN_report.aspx?namestr=&amp;geometry={"spatialReference":{"wkid":4326},"x":-90.597359,"y":30.069963}&amp;distance=3&amp;unit=9035&amp;areatype=&amp;areaid=&amp;f=report</t>
  </si>
  <si>
    <t>0.0078</t>
  </si>
  <si>
    <t>35.7</t>
  </si>
  <si>
    <t>400</t>
  </si>
  <si>
    <t>7036</t>
  </si>
  <si>
    <t>http://www.annualreports.com/HostedData/AnnualReports/PDF/NYSE_MPC_2019.pdf [and] https://www.spglobal.com/platts/en/market-insights/latest-news/oil/050819-marathon-petroleum-cancels-garyville-coker-project-on-bullish-long-term-heavy-crude-differentials</t>
  </si>
  <si>
    <t>Marathon Petroleum Corporation, 2019 Annual Report; S&amp;P Global, May 2019</t>
  </si>
  <si>
    <t>https://echo.epa.gov/detailed-facility-report?fid=110041135580</t>
  </si>
  <si>
    <t>PSD-LA-822 (M1) (issued 9/6/2018)</t>
  </si>
  <si>
    <t>Construction projects to increase capacity of several processing units, including the Unit 10 Crude Revamp Project, the Coker Max Project, the Sulfur Reliability Project, and the FCC Rate Increase Project.</t>
  </si>
  <si>
    <t>Garyville Refinery - Unit 10 Crude Revamp, Coker Max, Sulfur Reliability, and FCC Rate Increase Projects</t>
  </si>
  <si>
    <t>Marathon Petroleum, LLC</t>
  </si>
  <si>
    <t>St. John the Baptist</t>
  </si>
  <si>
    <t>https://edms.deq.louisiana.gov/app/doc/view.aspx?doc=12244811&amp;ob=yes&amp;child=yes  [and]  https://edms.deq.louisiana.gov/app/doc/view.aspx?doc=12430169&amp;ob=yes&amp;child=yes</t>
  </si>
  <si>
    <t xml:space="preserve">Stack Test Notifications for Coker Charge Heater Unit 05 (EQT0173) and FCCU Unit (EQT0165) </t>
  </si>
  <si>
    <t>PSD-LA-822 (M2) (issued 9/27/2019)</t>
  </si>
  <si>
    <t xml:space="preserve">Construction of the Coker 3 Project and the Refinery Optimization Project, which entail modifying two heaters and a reboiler; installing a new heater; consolidating coke handling sources; adding two coker drum vents, a sour water tank, a naphtha surge tank, and a quench water tank; adding two fugitive entries; revising BACT for thermal oxidizers; adding BACT for two cooling towers; and updating various equipment capacities, parameters, and emissions. </t>
  </si>
  <si>
    <t>Garyville Refinery - Coker 3 Project and Refinery Optimization Project</t>
  </si>
  <si>
    <t>https://edms.deq.louisiana.gov/app/doc/view.aspx?doc=11932221&amp;ob=yes&amp;child=yes</t>
  </si>
  <si>
    <t>Application for a Significant Modification to Title V Permit No. 2580-00013-V26 and PSD Permit PSD-LA-822(M2), Volume I (submitted 10/31/2019)</t>
  </si>
  <si>
    <t>PSD-LA-822 (M3) (issued 2/11/2021)</t>
  </si>
  <si>
    <t>Four concurrent projects at the Garyville Refinery, including: the Cat Max Project, to improve the Fluid Catalytic Cracking Unit and increase production of gasoline and refinery-grade propylene; the U55 GDU Natural Gasoline Project, to allow the Refinery to desulfurize purchased high-sulfur light natural gasoline to meet Tier 3 gasoline sulfur specifications; the Unit 210 Revamp Project, to increase intermediate production rates; and the Unit 5 Merox Reroute Project, to reduced maintenance and operating costs. "</t>
  </si>
  <si>
    <t>Garyville Refinery - Cat Max, U55 GDU Natural Gasoline, Unit 210 Revamp, and Unit 5 Merox Reroute Projects</t>
  </si>
  <si>
    <t>https://ejscreen.epa.gov/mapper/EJSCREEN_report.aspx?namestr=&amp;geometry={"spatialReference":{"wkid":4326},"x":-91.20555,"y":30.55888}&amp;distance=3&amp;unit=9035&amp;areatype=&amp;areaid=&amp;f=report</t>
  </si>
  <si>
    <t>4.6</t>
  </si>
  <si>
    <t>36.1</t>
  </si>
  <si>
    <t>9.54</t>
  </si>
  <si>
    <t>1.2</t>
  </si>
  <si>
    <t>66</t>
  </si>
  <si>
    <t>15040</t>
  </si>
  <si>
    <t>https://www.opportunitylouisiana.com/led-news/news-releases/news/2020/12/16/gov.-edwards-announces-potential-exxonmobil-baton-rouge-investment</t>
  </si>
  <si>
    <t>The suite of projects would improve processing capability, increase flexibility for meeting market demand, advance overall site competitiveness, and install technology for a voluntarily 10 percent reduction of volatile organic compound emissions.</t>
  </si>
  <si>
    <t>Baton Rouge Refinery</t>
  </si>
  <si>
    <t>ExxonMobil</t>
  </si>
  <si>
    <t>East Baton Rouge</t>
  </si>
  <si>
    <t>https://ejscreen.epa.gov/mapper/EJSCREEN_report.aspx?namestr=&amp;geometry={"spatialReference":{"wkid":4326},"x":-82.59857,"y":38.374597}&amp;distance=3&amp;unit=9035&amp;areatype=&amp;areaid=&amp;f=report</t>
  </si>
  <si>
    <t>0.48</t>
  </si>
  <si>
    <t>9882</t>
  </si>
  <si>
    <t>https://echo.epa.gov/detailed-facility-report?fid=110008361263</t>
  </si>
  <si>
    <t>http://dep.gateway.ky.gov/eSearch/Search_AI_Detail.aspx?AgencyID=339</t>
  </si>
  <si>
    <t>V-12-026 R4 (issued 8/28/2018), V-12-026 R3 (issued 7/25/2017), V-12-026 R2 (issued 11/23/2016), V-12-026-R1 (issued 9/1/2015) (emissions increases are relative to permit V-12-026, renewal issued 1/1/2014)</t>
  </si>
  <si>
    <t>Addition of a new steam boiler and other modifications to an existing oil refinery.</t>
  </si>
  <si>
    <t>Catlettsburg Refinery</t>
  </si>
  <si>
    <t>MPLX Terminals, LLC</t>
  </si>
  <si>
    <t>Boyd</t>
  </si>
  <si>
    <t>https://ejscreen.epa.gov/mapper/EJSCREEN_report.aspx?namestr=&amp;geometry={"spatialReference":{"wkid":4326},"x":-96.871462,"y":37.799459}&amp;distance=3&amp;unit=9035&amp;areatype=&amp;areaid=&amp;f=report</t>
  </si>
  <si>
    <t>4.7</t>
  </si>
  <si>
    <t>7.93</t>
  </si>
  <si>
    <t>11453</t>
  </si>
  <si>
    <t>https://www.ogj.com/refining-processing/refining/operations/article/17245207/hollyfrontier-wraps-extended-kansas-refinery-maintenance</t>
  </si>
  <si>
    <t>OGJ, January 2015</t>
  </si>
  <si>
    <t>Ron Estes, Republican</t>
  </si>
  <si>
    <t>https://echo.epa.gov/detailed-facility-report?fid=110000446134</t>
  </si>
  <si>
    <t>http://www.kdheks.gov/bar/fedr/fedr.html</t>
  </si>
  <si>
    <t>015-0004</t>
  </si>
  <si>
    <t>150004 (issued 11/13/2013, GHG language rescinded 3/16/2016)</t>
  </si>
  <si>
    <t>Modifications to limit the benzene content in gasoline.</t>
  </si>
  <si>
    <t>Holly Frontier Naphtha Fractionation Project</t>
  </si>
  <si>
    <t>Frontier El Dorado Refining, LLC</t>
  </si>
  <si>
    <t>Butler</t>
  </si>
  <si>
    <t>KS</t>
  </si>
  <si>
    <t>https://ejscreen.epa.gov/mapper/EJSCREEN_report.aspx?namestr=&amp;geometry={"spatialReference":{"wkid":4326},"x":-90.095067,"y":38.812827}&amp;distance=3&amp;unit=9035&amp;areatype=&amp;areaid=&amp;f=report</t>
  </si>
  <si>
    <t>2.3</t>
  </si>
  <si>
    <t>9.3</t>
  </si>
  <si>
    <t>6437</t>
  </si>
  <si>
    <t>https://www.dropbox.com/home/Emission%20Increases/Illinois/Phillips%2066%20Carrier%20LLC-%20Wood%20River%20Refinery%20and%20Terminal?preview=Project+Summary.pdf</t>
  </si>
  <si>
    <t>Project Summary for CORE Project and Terminal Expansion</t>
  </si>
  <si>
    <t>Mike Bost, Republican</t>
  </si>
  <si>
    <t>https://echo.epa.gov/detailed-facility-report?fid=110041962873</t>
  </si>
  <si>
    <t>119090AAA</t>
  </si>
  <si>
    <t>Permit no. 6050052, Permit no. 6110049 (issued 1/23/2015)</t>
  </si>
  <si>
    <t>Modifications to increase processing capacity of heavier crude at the Wood River Refinery, including installation of two fractionation columns, three storage tanks, a cooling water tower, and one boiler.</t>
  </si>
  <si>
    <t>Wood River CORE Expansion and Hartford Terminal Expansion Projects</t>
  </si>
  <si>
    <t>Phillips 66 Carrier, LLC</t>
  </si>
  <si>
    <t>Madison</t>
  </si>
  <si>
    <t>https://ejscreen.epa.gov/mapper/EJSCREEN_report.aspx?namestr=&amp;geometry={"spatialReference":{"wkid":4326},"x":-88.048571,"y":41.64087}&amp;distance=3&amp;unit=9035&amp;areatype=&amp;areaid=&amp;f=report</t>
  </si>
  <si>
    <t>9.51</t>
  </si>
  <si>
    <t>30237</t>
  </si>
  <si>
    <t>https://www2.illinois.gov/epa/public-notices/boa-notices/Pages/archive.aspx</t>
  </si>
  <si>
    <t>Application for Revisions to Construction Permit no. 17060030</t>
  </si>
  <si>
    <t>DMarie Newman, Democrat</t>
  </si>
  <si>
    <t>https://echo.epa.gov/detailed-facility-report?fid=110000595348</t>
  </si>
  <si>
    <t>197090AAI</t>
  </si>
  <si>
    <t>Permit no. 17060030 (issued 4/11/2018)</t>
  </si>
  <si>
    <t>Installation of two refinery gas-fired boilers.</t>
  </si>
  <si>
    <t>Lemont Refinery</t>
  </si>
  <si>
    <t>CITGO Petroleum Corp</t>
  </si>
  <si>
    <t>Will</t>
  </si>
  <si>
    <t>https://ejscreen.epa.gov/mapper/EJSCREEN_report.aspx?namestr=&amp;geometry={"spatialReference":{"wkid":4326},"x":-151.367305,"y":60.683876}&amp;distance=3&amp;unit=9035&amp;areatype=&amp;areaid=&amp;f=report</t>
  </si>
  <si>
    <t>2395</t>
  </si>
  <si>
    <t>https://www.dropbox.com/home/Emission%20Increases/Alaska/Tesoro%20Kenai%20Refinery  [and]  https://dec.alaska.gov/Applications/Air/airtoolsweb/PointSourceEmissionInventory</t>
  </si>
  <si>
    <t xml:space="preserve">Communication with AK DEC (5/8/2020), Kenai Refinery 2020 Emissions Inventory
</t>
  </si>
  <si>
    <t>https://echo.epa.gov/detailed-facility-report?fid=110017413299</t>
  </si>
  <si>
    <t>https://dec.alaska.gov/Applications/Air/airtoolsweb/PointSourceEmissionInventory/XmlInventory?reportingYear=2019&amp;organizationKey=15&amp;facilityKey=35&amp;addEmissionUnits=0&amp;addReleasePoints=0</t>
  </si>
  <si>
    <t>AQ0035MSS08 (issued 12/19/2018)</t>
  </si>
  <si>
    <t>Construction of a new combined heat and power cogeneration system at an existing 72,000 bpd refinery.</t>
  </si>
  <si>
    <t>Kenai Refinery</t>
  </si>
  <si>
    <t>Tesoro Alaska Company, LLC</t>
  </si>
  <si>
    <t>https://ejscreen.epa.gov/mapper/EJSCREEN_report.aspx?namestr=&amp;geometry={"spatialReference":{"wkid":4326},"x":-80.8931,"y":39.26922}&amp;distance=3&amp;unit=9035&amp;areatype=&amp;areaid=&amp;f=report</t>
  </si>
  <si>
    <t>1386</t>
  </si>
  <si>
    <t>https://www.dropbox.com/home/Emission%20Increases/West%20Virginia/Antero%20Midstream%20Sandstorm%20Water%20Treatment%20Facility?preview=Start-up+Notification_6.7.2017.pdf</t>
  </si>
  <si>
    <t>Start-up notification, Issued 7/7/2017</t>
  </si>
  <si>
    <t>017-00157</t>
  </si>
  <si>
    <t>R13-3260 (issued 12/7/2015); R13-3260A (issued 1/17/2017), R13-3260E (issued 8/21/2018); R13-3331A (issued 3/29/2019)</t>
  </si>
  <si>
    <t>Produced Water Treatment Facility</t>
  </si>
  <si>
    <t>Construction of new water treatment facility for wastewater from shale development and oil and gas operations.</t>
  </si>
  <si>
    <t>Sandstrom Water Treatment Facility</t>
  </si>
  <si>
    <t>Sandstrom Water Treatment Facility LLC</t>
  </si>
  <si>
    <t>Pipeline Heater Station</t>
  </si>
  <si>
    <t>Construction of a pipeline heater station along a pipeline associated with the state-owned Alaska LNG project.</t>
  </si>
  <si>
    <t>Theodore River Heater Station</t>
  </si>
  <si>
    <t>https://ejscreen.epa.gov/mapper/EJSCREEN_report.aspx?namestr=&amp;geometry={"spatialReference":{"wkid":4326},"x":-112.564406260822,"y":39.4987038313515}&amp;distance=3&amp;unit=9035&amp;areatype=&amp;areaid=&amp;f=report</t>
  </si>
  <si>
    <t>https://www.dropbox.com/home/Emission%20Increases/Utah/Sawtooth%20Caverns%20-%20NGL%20Storage%20Facility</t>
  </si>
  <si>
    <t>Permit application (submitted 5/4/2020)</t>
  </si>
  <si>
    <t>https://echo.epa.gov/detailed-facility-report?fid=110059720342</t>
  </si>
  <si>
    <t>DAQE-AN143260004-19 (issued 5/13/2019), DAQE-AN143260005-21 (issued 1/21/2021)</t>
  </si>
  <si>
    <t>True Minor, Minor Modification</t>
  </si>
  <si>
    <t>Storage</t>
  </si>
  <si>
    <t xml:space="preserve">Construction of a vapor combustion unit (VCU), two 1,000-barrel storage tanks, and one 2.5 MMBtu/hr butane vaporizer. The additional equipment will allow the site to store and transfer up to 15,300,000 gallons of gasoline per year. </t>
  </si>
  <si>
    <t>Sawtooth NGL Storage Facility</t>
  </si>
  <si>
    <t>Sawtooth Caverns, LLC</t>
  </si>
  <si>
    <t>Millard</t>
  </si>
  <si>
    <t>https://ejscreen.epa.gov/mapper/EJSCREEN_report.aspx?namestr=&amp;geometry={"spatialReference":{"wkid":4326},"x":-112.077562254466,"y":40.7321575379819}&amp;distance=3&amp;unit=9035&amp;areatype=&amp;areaid=&amp;f=report</t>
  </si>
  <si>
    <t>11</t>
  </si>
  <si>
    <t>57.8</t>
  </si>
  <si>
    <t>7.78</t>
  </si>
  <si>
    <t>34946</t>
  </si>
  <si>
    <t>https://www.hdrinc.com/portfolio/magna-lng-facility</t>
  </si>
  <si>
    <t>DAQE-AN160040001-20 (issued 7/28/2020)</t>
  </si>
  <si>
    <t>LNG Storage</t>
  </si>
  <si>
    <t>Construction of a new LNG facility that would receive natural gas from a pipeline and liquefy the gas for bulk storage on site. The Magna LNG Facility would be capable of liquefying 8.2 million standard cubic feet of LNG per day.</t>
  </si>
  <si>
    <t>Magna LNG Facility</t>
  </si>
  <si>
    <t>Dominion Energy Utah</t>
  </si>
  <si>
    <t>Salt Lake</t>
  </si>
  <si>
    <t>https://ejscreen.epa.gov/mapper/EJSCREEN_report.aspx?namestr=&amp;geometry={"spatialReference":{"wkid":4326},"x":-78.26366182,"y":35.33069685}&amp;distance=3&amp;unit=9035&amp;areatype=&amp;areaid=&amp;f=report</t>
  </si>
  <si>
    <t>0.00012</t>
  </si>
  <si>
    <t>629</t>
  </si>
  <si>
    <t>https://www.piedmontng.com/Our-Company/Current-Projects/Robeson-Liquified-Natural-Gas  [and]  https://www.robesonian.com/news/132749/piedmont-details-lng-plans</t>
  </si>
  <si>
    <t>Company website, News article</t>
  </si>
  <si>
    <t>David Rouzer, Republican</t>
  </si>
  <si>
    <t>https://echo.epa.gov/detailed-facility-report?fid=NC0000003705100172</t>
  </si>
  <si>
    <t>https://xapps.ncdenr.org/aq/docs/FDocs_Search.jsp</t>
  </si>
  <si>
    <t>10578R00 (issued 9/6/2018), 10578R01 (issued 5/20/2020), 10578R02 (issued 9/22/2020)</t>
  </si>
  <si>
    <t>Expansion of an existing natural gas storage facility from 3.5 million cubic feet per day to 10 million cubic feet per day.</t>
  </si>
  <si>
    <t>Bentonville LNG Facility</t>
  </si>
  <si>
    <t>Piedmont Natural Gas Company</t>
  </si>
  <si>
    <t>Johnston</t>
  </si>
  <si>
    <t>NC</t>
  </si>
  <si>
    <t>https://ejscreen.epa.gov/mapper/EJSCREEN_report.aspx?namestr=&amp;geometry={"spatialReference":{"wkid":4326},"x":-80.84889,"y":39.74806}&amp;distance=3&amp;unit=9035&amp;areatype=&amp;areaid=&amp;f=report</t>
  </si>
  <si>
    <t>42.6</t>
  </si>
  <si>
    <t>716</t>
  </si>
  <si>
    <t>https://www.dropbox.com/home/Emission%20Increases/West%20Virginia/Blue%20Racer%20Midstream-%20Natrium%20Fractionation%20Plant%20and%20Power%20Plant/14-0027F</t>
  </si>
  <si>
    <t>https://echo.epa.gov/detailed-facility-report?fid=110000875367</t>
  </si>
  <si>
    <t>051-00002</t>
  </si>
  <si>
    <t>R14-0027F (issued 3/19/2018)</t>
  </si>
  <si>
    <t>Chemical Plant</t>
  </si>
  <si>
    <t>Conversion and restart of a natural gas boiler at an existing chlor-alkali and derivatives plant.</t>
  </si>
  <si>
    <t>Natrium Extraction and Fractionation Processing Plant</t>
  </si>
  <si>
    <t>Blue Racer Midstream, LLC</t>
  </si>
  <si>
    <t>https://ejscreen.epa.gov/mapper/EJSCREEN_report.aspx?namestr=&amp;geometry={"spatialReference":{"wkid":4326},"x":-122.983073,"y":46.1372}&amp;distance=3&amp;unit=9035&amp;areatype=&amp;areaid=&amp;f=report</t>
  </si>
  <si>
    <t>0.0028</t>
  </si>
  <si>
    <t>6.83</t>
  </si>
  <si>
    <t>39110</t>
  </si>
  <si>
    <t>https://tdn.com/news/local/longview-hydrogen-peroxide-maker-starts-million-expansion/article_7120e2af-64b0-503c-a706-af842fde7cc9.html</t>
  </si>
  <si>
    <t>Jaime Herrera Beutler, Republican</t>
  </si>
  <si>
    <t>https://echo.epa.gov/detailed-facility-report?fid=110000490870</t>
  </si>
  <si>
    <t>http://www.swcleanair.org/epages/facility.asp?id=1125</t>
  </si>
  <si>
    <t>http://www.swcleanair.org/permits/permitADPsearch.asp</t>
  </si>
  <si>
    <t>SWCAA 16-3194 (issued 9/7/2016)</t>
  </si>
  <si>
    <t>Plant capacity expansion, which includes: installation of a second steam methane reformer, hydrogen peroxide production and processing equipment, and additional carbon adsorption capacity control increase flow from oxidation and reversion processes.</t>
  </si>
  <si>
    <t>Hydrogen Peroxide Plant Expansion</t>
  </si>
  <si>
    <t>Solvay Chemicals, Inc.</t>
  </si>
  <si>
    <t>Cowlitz</t>
  </si>
  <si>
    <t>https://ejscreen.epa.gov/mapper/EJSCREEN_report.aspx?namestr=&amp;geometry={"spatialReference":{"wkid":4326},"x":-88.135,"y":30.526}&amp;distance=3&amp;unit=9035&amp;areatype=&amp;areaid=&amp;f=report</t>
  </si>
  <si>
    <t>3.2</t>
  </si>
  <si>
    <t>37.8</t>
  </si>
  <si>
    <t>8.7</t>
  </si>
  <si>
    <t>5456</t>
  </si>
  <si>
    <t>https://www.dropbox.com/home/Emission%20Increases/Alabama/BASF%20-%20Trilon%20M%20Plant</t>
  </si>
  <si>
    <t>Startup Notification (submitted 8/11/2015)</t>
  </si>
  <si>
    <t>https://echo.epa.gov/detailed-facility-report?fid=110070398547</t>
  </si>
  <si>
    <t>Permit no. 503-0135-X001 &amp; X002 (issued 3/19/2014, revised 2/13/2020)</t>
  </si>
  <si>
    <t>Construction of a new plant that produces Trilon M, a trade name for trisodium salt of methylglycinediacetic acid (MGDA), a chelating agent. The reaction process would also produce anhydrous ammonia that would be sold to the adjacent Evonik-Degussa Facility.</t>
  </si>
  <si>
    <t>Trilon M Plant</t>
  </si>
  <si>
    <t>BASF Corporation</t>
  </si>
  <si>
    <t>https://ejscreen.epa.gov/mapper/EJSCREEN_report.aspx?namestr=&amp;geometry={"spatialReference":{"wkid":4326},"x":-102.5778,"y":31.76333}&amp;distance=3&amp;unit=9035&amp;areatype=&amp;areaid=&amp;f=report</t>
  </si>
  <si>
    <t>47.7</t>
  </si>
  <si>
    <t>7.56</t>
  </si>
  <si>
    <t>87%</t>
  </si>
  <si>
    <t>94</t>
  </si>
  <si>
    <t>https://www.dropbox.com/home/Emission%20Increases/Texas/Nacero%20TX%201%20LLC%20-%20Nacero%20Penwell%20Facility</t>
  </si>
  <si>
    <t>TCEQ Permit Application, Form P-1, Section V</t>
  </si>
  <si>
    <t>August Pfluger, Republican</t>
  </si>
  <si>
    <t>RN111194916</t>
  </si>
  <si>
    <t>GHGPSDTX207 and PSDTX1594 (application submitted 2/12/2021)</t>
  </si>
  <si>
    <t>Gas to Liquids Plant</t>
  </si>
  <si>
    <t>The proposed Nacero Penwell Facility would use pipeline quality natural gas to manufacture methanol, which would be further transformed into higher molecular weight hydrocarbons and upgraded into gasoline products.</t>
  </si>
  <si>
    <t>Nacero Penwell Facility</t>
  </si>
  <si>
    <t>Nacero TX 1 LLC</t>
  </si>
  <si>
    <t>Ector</t>
  </si>
  <si>
    <t>https://ejscreen.epa.gov/mapper/EJSCREEN_report.aspx?namestr=&amp;geometry={"spatialReference":{"wkid":4326},"x":-92.109209,"y":34.384555}&amp;distance=3&amp;unit=9035&amp;areatype=&amp;areaid=&amp;f=report</t>
  </si>
  <si>
    <t>0.074</t>
  </si>
  <si>
    <t>648</t>
  </si>
  <si>
    <t>Plant commissioning and start-up should begin in mid-2023 and ramp up to full capacity by 2025 (https://www.arkansasonline.com/news/2019/apr/02/economic-development-side-council-hears-update-on/)</t>
  </si>
  <si>
    <t>https://echo.epa.gov/detailed-facility-report?fid=110070571258</t>
  </si>
  <si>
    <t>https://www.adeq.state.ar.us/home/pdssql/p_facil_info.aspx?AFINDash=35-01514&amp;AFIN=3501514</t>
  </si>
  <si>
    <t>https://www.adeq.state.ar.us/home/pdssql/pds.aspx</t>
  </si>
  <si>
    <t>35-01514</t>
  </si>
  <si>
    <t>2409-AOP-RO (issued 1/10/2020)</t>
  </si>
  <si>
    <t>Construction of a new 33,000 barrels per day natural gas to liquid fuel conversion plant that will produce diesel and naphtha for the production of petrochemicals. Project will be constructed in three phases, with each phase adding two gas processing trains.</t>
  </si>
  <si>
    <t>Gas to Liquids (GTL) Plant</t>
  </si>
  <si>
    <t>Energy Security Partners (dba GTL Americas)</t>
  </si>
  <si>
    <t>https://ejscreen.epa.gov/mapper/EJSCREEN_report.aspx?namestr=&amp;geometry={"spatialReference":{"wkid":4326},"x":-80.73437,"y":39.28317}&amp;distance=3&amp;unit=9035&amp;areatype=&amp;areaid=&amp;f=report</t>
  </si>
  <si>
    <t>5.8E-05</t>
  </si>
  <si>
    <t>https://www.dropbox.com/home/Emission%20Increases/West%20Virginia/Sherwood%20Midstream%20Smithburg%20Gas%20Plant</t>
  </si>
  <si>
    <t>NSR Permit Application (submitted 7/24/2019); 2020 Certified Emissions Statement Invoice (submitted 7/23/2020)</t>
  </si>
  <si>
    <t>017-00171</t>
  </si>
  <si>
    <t>R13-3464 (issued 11/22/2019)</t>
  </si>
  <si>
    <t>Fractionator</t>
  </si>
  <si>
    <t>Construction of two cryogenic processing plants and deethanization units, used to separate ethane from natural gas liquids.</t>
  </si>
  <si>
    <t>Smithburg Gas Plant</t>
  </si>
  <si>
    <t>Sherwood Midstream, LLC (dba MPLX/Antero)</t>
  </si>
  <si>
    <t>https://ejscreen.epa.gov/mapper/EJSCREEN_report.aspx?namestr=&amp;geometry={"spatialReference":{"wkid":4326},"x":-80.687911,"y":39.270893}&amp;distance=3&amp;unit=9035&amp;areatype=&amp;areaid=&amp;f=report</t>
  </si>
  <si>
    <t>1180</t>
  </si>
  <si>
    <t>Trains 7-9 began operating in 2015. Trains 10-13 are being commissioned (https://www.wvnews.com/progress/energy/markwest-to-invest-over-200-million-in-sherwood-plant-in-doddridge-county/article_f5b986f1-1ebb-57ce-97a3-0b7deee2c38e.html) (https://www.dropbox.com/home/Emission%20Increases/West%20Virginia/MarkWest%20Liberty%20Sherwood%20Gas%20Plant)</t>
  </si>
  <si>
    <t>Start-up notification, Permit No. R13-2914C (12/9/2015); Stack Test Notification (3/12/2021); News article</t>
  </si>
  <si>
    <t>2015/2021</t>
  </si>
  <si>
    <t>https://echo.epa.gov/detailed-facility-report?fid=110059675221</t>
  </si>
  <si>
    <t>017-00034</t>
  </si>
  <si>
    <t>R13-2914C (issued 11/20/2015), R13-2914G (issued 3/16/2018), R13-2914H (issued 2/21/2019)</t>
  </si>
  <si>
    <t>Construction of seven cryogenic gas processing plants (Plants 7-13) and three deethanizers at the existing Sherwood Gas Plant. This facility has been expanding incrementally since 2015.</t>
  </si>
  <si>
    <t>Sherwood Gas Plant - Plants VII-XIII</t>
  </si>
  <si>
    <t>https://ejscreen.epa.gov/mapper/EJSCREEN_report.aspx?namestr=&amp;geometry={"spatialReference":{"wkid":4326},"x":-80.52056,"y":39.96361}&amp;distance=3&amp;unit=9035&amp;areatype=&amp;areaid=&amp;f=report</t>
  </si>
  <si>
    <t>43.3</t>
  </si>
  <si>
    <t>8.32</t>
  </si>
  <si>
    <t>https://www.dropbox.com/home/Emission%20Increases/West%20Virginia/MarkWest%20Liberty%20Majorsville%20Gas%20Plant?preview=2017.11.13+Majorsville_Start-up+Notification_Permit+No.+R13-2818G.pdf</t>
  </si>
  <si>
    <t>Start-up notification for permit R13-2818G (11/13/2017)</t>
  </si>
  <si>
    <t>https://echo.epa.gov/detailed-facility-report?fid=110055478246</t>
  </si>
  <si>
    <t>051-00125</t>
  </si>
  <si>
    <t>R13-2818G (issued 3/21/2017), R13-2818H (issued 11/28/2017), R13-2818I (issued 4/3/2020)</t>
  </si>
  <si>
    <t>Construction of a new gas processing plant (Majorsville VII), with a maximum capacity of 230 mmscfd.</t>
  </si>
  <si>
    <t>Majorsville Gas Plant VII</t>
  </si>
  <si>
    <t>https://ejscreen.epa.gov/mapper/EJSCREEN_report.aspx?namestr=&amp;geometry={"spatialReference":{"wkid":4326},"x":-80.86101,"y":39.75996}&amp;distance=3&amp;unit=9035&amp;areatype=&amp;areaid=&amp;f=report</t>
  </si>
  <si>
    <t>677</t>
  </si>
  <si>
    <t>https://www.dropbox.com/home/Emission%20Increases/West%20Virginia/Blue%20Racer%20Midstream-%20Natrium%20Extraction%20and%20Fractionation%20Plant/13-3493?preview=13-3493_Application_4.28.2020.pdf</t>
  </si>
  <si>
    <t>Permit Application, Attachment C</t>
  </si>
  <si>
    <t>https://echo.epa.gov/detailed-facility-report?fid=110046599926</t>
  </si>
  <si>
    <t>051-00142</t>
  </si>
  <si>
    <t>13-3493 (issued 12/15/2020)</t>
  </si>
  <si>
    <t>Construction of a new gas-fired combined cycle electric generating station next to the Natrium Gas Processing Plant.</t>
  </si>
  <si>
    <t>Natrium Power Plant</t>
  </si>
  <si>
    <t>Frac 2 began operating in 2015 (https://www.dropbox.com/home/Emission%20Increases/West%20Virginia/Blue%20Racer%20Midstream-%20Natrium%20Extraction%20and%20Fractionation%20Plant/13-2896C?preview=Start-up+Notification_5.14.2015.pdf). Construction on Frac 3 began in 2018 (https://www.dropbox.com/home/Emission%20Increases/West%20Virginia/Blue%20Racer%20Midstream-%20Natrium%20Fractionation%20Plant%20and%20Power%20Plant/13-2896E?preview=2018.5.21_Start+of+Construction+Notification.pdf). Trains 3-7 are expected to enter service in phases starting in 2020 (https://rbnenergy.com/keep-on-growing-part-3-williamss-marcellus-utica-gas-processing-and-fractionation-assets).</t>
  </si>
  <si>
    <t>Start-up Notification for 13-2896C (5/14/2015); RBN</t>
  </si>
  <si>
    <t>2015/2019/2020</t>
  </si>
  <si>
    <t>13-2896C (issued 11/6/2014), 13-2896E (issued 1/19/2016), 13-2896F (issued 4/11/2019), 13-2896G (issued 2/18/2020), 13-2896H (issued 8/13/2020)</t>
  </si>
  <si>
    <t>Construction of five fractionation trains (trains 2-7), which will raise plant capacity to a maximum of 1,725 mmscf/day. This facility may be expanding incrementally to avoid major source permitting requirements.</t>
  </si>
  <si>
    <t>https://ejscreen.epa.gov/mapper/EJSCREEN_report.aspx?namestr=&amp;geometry={"spatialReference":{"wkid":4326},"x":-94.899946,"y":29.84055}&amp;distance=3&amp;unit=9035&amp;areatype=&amp;areaid=&amp;f=report</t>
  </si>
  <si>
    <t>8.95</t>
  </si>
  <si>
    <t>7252</t>
  </si>
  <si>
    <t xml:space="preserve">https://www.dropbox.com/home/Emission%20Increases/Texas/Targa%20Midstream%20Services-%20Mont%20Belvieu%20Plant  [and]  https://www.targaresources.com/static-files/b97625c2-6df7-400f-8550-8f3c437bc6a6  [and]  </t>
  </si>
  <si>
    <t>Train 5 began operating 4/18/2016 (End of Construction and Start of Operations Notification, submitted 4/6/2016); Train 6 began operating in 2019; Trains 7 and 8 began operating in 2020 (Targa Resources Corp., U.S. Capital Advisors Midstream Conference Presentation, 1/26/2021)</t>
  </si>
  <si>
    <t>2016/2019/2020</t>
  </si>
  <si>
    <t>https://echo.epa.gov/detailed-facility-report?fid=110002436203</t>
  </si>
  <si>
    <t>RN100222900</t>
  </si>
  <si>
    <t>PSD-TX-101616-GHG (issued 12/30/2013) (GHG language rescinded 9/16/2016); GHGPSDTX26M1 and PSDTX696M2 (issued 10/3/2018, amended 2/5/2021)</t>
  </si>
  <si>
    <t>Three expansion projects at the existing Mont Belvieu Fractionation Complex, including: construction of two 100,000 barrel per day (bpd) natural gas liquids fractionation trains (Trains 5 and 6); a subsequent expansion to construct three additional 120,000 bpd fractionators (Trains 7-9); and a third expansion project to authorize the construction of Train 10. This facility has been expanding incrementally since 2013.</t>
  </si>
  <si>
    <t>Mont Belvieu Fractionation Plant - Fractionation Trains 5-10</t>
  </si>
  <si>
    <t>Targa Midstream Services LLC</t>
  </si>
  <si>
    <t>Chambers</t>
  </si>
  <si>
    <t>https://ejscreen.epa.gov/mapper/EJSCREEN_report.aspx?namestr=&amp;geometry={"spatialReference":{"wkid":4326},"x":-97.6248,"y":27.7588}&amp;distance=3&amp;unit=9035&amp;areatype=&amp;areaid=&amp;f=report</t>
  </si>
  <si>
    <t>0.00025</t>
  </si>
  <si>
    <t>86%</t>
  </si>
  <si>
    <t>1462</t>
  </si>
  <si>
    <t>https://www.dropbox.com/home/Emission%20Increases/Texas/Permico%20Midstream%20-%20Robstown%20Fractionator</t>
  </si>
  <si>
    <t>Extension to Commence construction (issued 6/22/2020)</t>
  </si>
  <si>
    <t>RN110634318</t>
  </si>
  <si>
    <t>155077 (issued 2/5/2019)</t>
  </si>
  <si>
    <t xml:space="preserve">Construction of a new natural gas fractionation facility that will include two fractionator trains, which are designed to fractionate natural gas liquids into various products. </t>
  </si>
  <si>
    <t>Robstown Fractionator</t>
  </si>
  <si>
    <t>Permico Midstream Partners LLC</t>
  </si>
  <si>
    <t>https://ejscreen.epa.gov/mapper/EJSCREEN_report.aspx?namestr=&amp;geometry={"spatialReference":{"wkid":4326},"x":-94.890113,"y":29.860226}&amp;distance=3&amp;unit=9035&amp;areatype=&amp;areaid=&amp;f=report</t>
  </si>
  <si>
    <t>0.013</t>
  </si>
  <si>
    <t>5428</t>
  </si>
  <si>
    <t>https://www2.tceq.texas.gov/oce/eer/</t>
  </si>
  <si>
    <t>TCEQ Emission Event initial report 326165 12/10-27/2019 for initial startup of Frac 3</t>
  </si>
  <si>
    <t>https://echo.epa.gov/detailed-facility-report?fid=110064847073</t>
  </si>
  <si>
    <t>RN106123714</t>
  </si>
  <si>
    <t>PSD-TX-106921-GHG (issued 7/23/2013, amended 9/12/2019) (GHG language rescinded in 2016)</t>
  </si>
  <si>
    <t>Construction of two additional 75,000 bpd fractionation trains (Frac-3 and Frac-4) at the existing Mont Belvieu NGL Fractionation Plant.</t>
  </si>
  <si>
    <t>Mont Belvieu NGL Fractionation Plant</t>
  </si>
  <si>
    <t>ONEOK Hydrocarbon LP</t>
  </si>
  <si>
    <t>https://ejscreen.epa.gov/mapper/EJSCREEN_report.aspx?namestr=&amp;geometry={"spatialReference":{"wkid":4326},"x":-94.896099,"y":29.850984}&amp;distance=3&amp;unit=9035&amp;areatype=&amp;areaid=&amp;f=report</t>
  </si>
  <si>
    <t>8.97</t>
  </si>
  <si>
    <t>6918</t>
  </si>
  <si>
    <t>https://ir.energytransfer.com/news-releases/news-release-details/energy-transfer-partners-and-regency-energy-partners-announce-1 [and] https://ir.energytransfer.com/news-releases/news-release-details/energy-transfer-partners-and-regency-energy-partners-announce-7 [and] https://ir.energytransfer.com/news-releases/news-release-details/energy-transfer-partners-reports-first-quarter-results-3</t>
  </si>
  <si>
    <t>https://echo.epa.gov/detailed-facility-report?fid=110055375981</t>
  </si>
  <si>
    <t>RN106018260</t>
  </si>
  <si>
    <t>PSD-TX-110274-GHG (issued 4/16/2014) (GHG language rescinded in 2016), PSD-TX-93813-GHG (issued 10/12/2012) (GHG language rescinded in 2016), TCEQ permit 110274, TCEQ permit 93813</t>
  </si>
  <si>
    <t>Modification of an existing natural gas liquid fractionation train (FRAC I) and construction of 2 additional fractionation trains (FRAC II and III). Each train can process up to 100,000 bpd.</t>
  </si>
  <si>
    <t>Mont Belvieu Fractionator Project</t>
  </si>
  <si>
    <t>Lone Star NGL Fractionators LLC, Lone Star NGL Mont Belvieu LP (dba Energy Transfer Partners)</t>
  </si>
  <si>
    <t>https://ejscreen.epa.gov/mapper/EJSCREEN_report.aspx?namestr=&amp;geometry={"spatialReference":{"wkid":4326},"x":-97.594281,"y":27.814964}&amp;distance=3&amp;unit=9035&amp;areatype=&amp;areaid=&amp;f=report</t>
  </si>
  <si>
    <t>0.00016</t>
  </si>
  <si>
    <t>9.1</t>
  </si>
  <si>
    <t>20562</t>
  </si>
  <si>
    <t>https://epicmid.com/epic-y-grade-announces-completion-of-first-greenfield-fractionator-closing-of-strategic-transaction-and-expansion-of-asset-base-to-sweeny-texas/ [and] https://www.ogj.com/refining-processing/article/14073631/epic-to-add-second-new-fractionator-near-corpus-christi</t>
  </si>
  <si>
    <t>Company website; OGJ, December 2019</t>
  </si>
  <si>
    <t>RN106493760</t>
  </si>
  <si>
    <t>105349 (issued 2/26/2016, revised 10/2/2018)</t>
  </si>
  <si>
    <t>Construction of a new fractionation plant, consisting of two parallel processing trains.</t>
  </si>
  <si>
    <t>Epic Y-Grade Logistics, LP</t>
  </si>
  <si>
    <t>https://ejscreen.epa.gov/mapper/EJSCREEN_report.aspx?namestr=&amp;geometry={"spatialReference":{"wkid":4326},"x":-94.912219,"y":29.857292}&amp;distance=3&amp;unit=9035&amp;areatype=&amp;areaid=&amp;f=report</t>
  </si>
  <si>
    <t>0.014</t>
  </si>
  <si>
    <t>9.04</t>
  </si>
  <si>
    <t>2380</t>
  </si>
  <si>
    <t>https://www.enterpriseproducts.com/about-us/history</t>
  </si>
  <si>
    <t>https://echo.epa.gov/detailed-facility-report?fid=110056961480</t>
  </si>
  <si>
    <t>RN102323268</t>
  </si>
  <si>
    <t>PSD-TX-1286-GHG (issued 10/12/2012), PSDTX1286 and GHGPSDTX6 (issued 11/14/2012, amended 4/5/2016 and 4/20/2020)</t>
  </si>
  <si>
    <t>Construction of 2 new 150,000 bpd NGL fractionation units (Frac7 + Frac8) and a deisobutanizer (DIB) unit.</t>
  </si>
  <si>
    <t>Mont Belvieu Complex - Train 7 &amp; 8</t>
  </si>
  <si>
    <t>Enterprise Products</t>
  </si>
  <si>
    <t>https://ejscreen.epa.gov/mapper/EJSCREEN_report.aspx?namestr=&amp;geometry={"spatialReference":{"wkid":4326},"x":-81.106393,"y":40.402433}&amp;distance=3&amp;unit=9035&amp;areatype=&amp;areaid=&amp;f=report</t>
  </si>
  <si>
    <t>1.3E-06</t>
  </si>
  <si>
    <t>2006</t>
  </si>
  <si>
    <t>https://echo.epa.gov/detailed-facility-report?fid=110055951260</t>
  </si>
  <si>
    <t>06-34-00-5028</t>
  </si>
  <si>
    <t>P0110476 (issued 01/16/2013), P0123376 (issued 10/26/2018)</t>
  </si>
  <si>
    <t>Construction of a new natural gas liquids (NGLs) fractionator with two identical fractionating trains, each designed to process 45,000 BPD at full capacity (90,000 BPD total), and a subsequent permit amendment to increase throughput and combustion emissions.</t>
  </si>
  <si>
    <t>Harrison Hub Fractionation Plant</t>
  </si>
  <si>
    <t>Utica East Ohio Midstream, LLC</t>
  </si>
  <si>
    <t>https://ejscreen.epa.gov/mapper/EJSCREEN_report.aspx?namestr=&amp;geometry={"spatialReference":{"wkid":4326},"x":-80.936386,"y":40.3325}&amp;distance=3&amp;unit=9035&amp;areatype=&amp;areaid=&amp;f=report</t>
  </si>
  <si>
    <t>1876</t>
  </si>
  <si>
    <t>Trains 1 and 2 began operating in 2014 (http://www.mplx.com/content/documents/mplx/investor_center/2017/MarcellusUtica%20Midstream%202017%20v3.pdf). Trains 3 and 4 began operating in 2018 (https://www.mplx.com/content/documents/mplx/investor_center/2019/UBS_Jan_2019_Investor_Presentation_Final.pdf); Train 5 is expected to enter service in 2020 (http://www.mplx.com/content/documents/mplx/investor_center/2020/MPLX_1Q20_Conf_Call_Slides.pdf)</t>
  </si>
  <si>
    <t>Company presentation</t>
  </si>
  <si>
    <t>2014/2018/2020</t>
  </si>
  <si>
    <t>https://echo.epa.gov/detailed-facility-report?fid=110064589967</t>
  </si>
  <si>
    <t>06-34-00-5042</t>
  </si>
  <si>
    <t>P0114073 (issued 9/30/2013), P0117240 (issued 9/2/2014), P0116897 (issued 10/14/2014), P0118897 (issued 8/11/2015), P0118867 (issued 9/15/2016), P124261 (issued 10/9/2018), P0127021 (issued 11/7/2019)</t>
  </si>
  <si>
    <t>Construction of a new natural gas fractionation plant. This facility is expanding incrementally. P0117240 authorized construction of Train 2; P0118897 authorized construction of Train 3; P0124261 authorized construction of Train 4; and P0127021 authorized construction of Train 5. Trains 1-4 are capable of processing up to 60,000 barrels per day of NGLs to produce propane, normal butane, isobutane, and natural gasoline. Train 5 will process up to 80,000 barrels per day of NGLs.</t>
  </si>
  <si>
    <t>Hopedale Fractionation Facility - Plants 1-5</t>
  </si>
  <si>
    <t>MarkWest Ohio Fractionation Company, L.L.C</t>
  </si>
  <si>
    <t>https://ejscreen.epa.gov/mapper/EJSCREEN_report.aspx?namestr=&amp;geometry={"spatialReference":{"wkid":4326},"x":-103.653258,"y":32.170494}&amp;distance=3&amp;unit=9035&amp;areatype=&amp;areaid=&amp;f=report</t>
  </si>
  <si>
    <t>50.8</t>
  </si>
  <si>
    <t>7.13</t>
  </si>
  <si>
    <t>Train 1 began operating in 2020; Trains 2 and 3 are expected to enter service in 2021 (https://www.dropbox.com/home/Emission%20Increases/New%20Mexico/XTO%20Energy%20Inc.%20-%20Cowboy%20Central%20Delivery%20Point)</t>
  </si>
  <si>
    <t>Permit No. 7877M1, Application (pg. 7, Section 1-E)</t>
  </si>
  <si>
    <t>https://echo.epa.gov/detailed-facility-report?fid=110070386274</t>
  </si>
  <si>
    <t>7877 (issued 10/23/2018); 7877M1 (draft permit issued 2/23/2021)</t>
  </si>
  <si>
    <t>Fractionator, Condensate Splitter</t>
  </si>
  <si>
    <t>Construction of a new natural gas and oil central delivery point (CDP). The facility would consist of a gas plant with four cryogenic processing trains, which would process raw field gas into pipeline quality natural gas and separate natural gas liquids (NGL), as well as a crude oil terminal, which would process condensate into crude oil for sale on site. This facility is expanding incrementally and will be built over multiple phases to reach a full processing capacity of 1 billion cubic feet per day of natural gas, 600,000 barrels per day of oil stabilization, and 190,000 barrels per day of NGL stabilization.</t>
  </si>
  <si>
    <t>Cowboy Central Delivery Point</t>
  </si>
  <si>
    <t>https://ejscreen.epa.gov/mapper/EJSCREEN_report.aspx?namestr=&amp;geometry={"spatialReference":{"wkid":4326},"x":-91.240171,"y":30.234815}&amp;distance=3&amp;unit=9035&amp;areatype=&amp;areaid=&amp;f=report</t>
  </si>
  <si>
    <t>0.0041</t>
  </si>
  <si>
    <t>9.21</t>
  </si>
  <si>
    <t>0.91</t>
  </si>
  <si>
    <t>100</t>
  </si>
  <si>
    <t>5469</t>
  </si>
  <si>
    <t>https://edms.deq.louisiana.gov/app/doc/view.aspx?doc=9506674&amp;ob=yes&amp;child=yes</t>
  </si>
  <si>
    <t>Initial Startup Notification (submitted 10/13/2014)</t>
  </si>
  <si>
    <t>https://echo.epa.gov/detailed-facility-report?fid=110069533071</t>
  </si>
  <si>
    <t>PSD-LA-771 (issued 5/24/2013) (Exempt/Withdrawn on 4/6/2017), 1280-00163-V0 (issued 5/24/2013), 1280-00163-V1 (issued 4/25/2014), 1280-00163-V2 (issued 11/10/2014), 1280-00163-V3 (issued 4/4/2017), 1280-00163-V4 (issued 12/12/2018), 1280-00163-V5 (issued 4/5/2019)</t>
  </si>
  <si>
    <t>Construction of a new natural gas liquids fractionation plant.</t>
  </si>
  <si>
    <t>Plaquemine NGL Fractionation Plant</t>
  </si>
  <si>
    <t>Enlink Processing Services, LLC</t>
  </si>
  <si>
    <t>Iberville</t>
  </si>
  <si>
    <t>https://ejscreen.epa.gov/mapper/EJSCREEN_report.aspx?namestr=&amp;geometry={"spatialReference":{"wkid":4326},"x":-92.532309,"y":30.460589}&amp;distance=3&amp;unit=9035&amp;areatype=&amp;areaid=&amp;f=report</t>
  </si>
  <si>
    <t>8.4</t>
  </si>
  <si>
    <t>832</t>
  </si>
  <si>
    <t>https://www.prnewswire.com/news-releases/enlink-midstream-reports-third-quarter-2018-results-announces-cajun-sibon-iii-and-adds-ngl-fractionation-capacity-300745169.html</t>
  </si>
  <si>
    <t>https://echo.epa.gov/detailed-facility-report?fid=110001310689</t>
  </si>
  <si>
    <t>PSD-LA-569 (M1) (issued 5/1/2013); PSD-LA-569 (M2) (issued 2/14/2014) (GHG language removed from subsequent modifications M3 and M4); PSD-LA-569(M3) (issued 4/11/2016); PSD-LA-569(M4) (issued 1/24/2018)</t>
  </si>
  <si>
    <t>Project added 25,000 bpd of natural gas liquid feed delivered by the Cajun Sibon NGL Pipeline. The fractionation plant design capacity increased from 30,000 bpd to 55,000 bpd.</t>
  </si>
  <si>
    <t>Eunice Fractionator (formerly Eunice Gas Extraction Plant)</t>
  </si>
  <si>
    <t>https://ejscreen.epa.gov/mapper/EJSCREEN_report.aspx?namestr=&amp;geometry={"spatialReference":{"wkid":4326},"x":-105.49047,"y":42.79192}&amp;distance=3&amp;unit=9035&amp;areatype=&amp;areaid=&amp;f=report</t>
  </si>
  <si>
    <t>241</t>
  </si>
  <si>
    <t>https://openair.wyo.gov/facilities/facilitySearch.jsf</t>
  </si>
  <si>
    <t>WYDEQ Startup Notification (Compliance Report no. CRPT050770)</t>
  </si>
  <si>
    <t>https://echo.epa.gov/detailed-facility-report?fid=WYR105720</t>
  </si>
  <si>
    <t>F028135</t>
  </si>
  <si>
    <t>P0027359 (issued 6/17/2020), P0025440 (issued 6/21/2019); P0024292 (issued 7/13/2018)</t>
  </si>
  <si>
    <t>Gas Processing Plant</t>
  </si>
  <si>
    <t>Construction of a 200 MMscfd natural gas processing plant, and a subsequent modification to remove six engines and add six engines, one generator, one 200 MMscfd molecular sieve, three hot oil heaters, three IFR storage tanks, three 480-bbl storage tanks, one process flare, and ancillary equipment and activities.</t>
  </si>
  <si>
    <t>Steamboat Processing Facility</t>
  </si>
  <si>
    <t>Thunder Creek Gas Services, LLC</t>
  </si>
  <si>
    <t>https://ejscreen.epa.gov/mapper/EJSCREEN_report.aspx?namestr=&amp;geometry={"spatialReference":{"wkid":4326},"x":-105.77927,"y":43.85124}&amp;distance=3&amp;unit=9035&amp;areatype=&amp;areaid=&amp;f=report</t>
  </si>
  <si>
    <t>WYDEQ Startup Notification (Compliance Report no. CRPT030486)</t>
  </si>
  <si>
    <t>https://echo.epa.gov/detailed-facility-report?fid=110056978169</t>
  </si>
  <si>
    <t>F025980</t>
  </si>
  <si>
    <t>P0022514 (issued 5/3/2017)</t>
  </si>
  <si>
    <t>Expansion of an existing gas processing plant</t>
  </si>
  <si>
    <t>50 Buttes Gas Plant</t>
  </si>
  <si>
    <t>https://ejscreen.epa.gov/mapper/EJSCREEN_report.aspx?namestr=&amp;geometry={"spatialReference":{"wkid":4326},"x":-105.4787,"y":43.48387}&amp;distance=3&amp;unit=9035&amp;areatype=&amp;areaid=&amp;f=report</t>
  </si>
  <si>
    <t>https://echo.epa.gov/detailed-facility-report?fid=110070212112</t>
  </si>
  <si>
    <t>F028055</t>
  </si>
  <si>
    <t>P0024143, NSR apps. A0005821 and A0006477 (6/29/2018)</t>
  </si>
  <si>
    <t>Construction of a new gas plant.</t>
  </si>
  <si>
    <t>Jewell Gas Plant</t>
  </si>
  <si>
    <t>https://ejscreen.epa.gov/mapper/EJSCREEN_report.aspx?namestr=&amp;geometry={"spatialReference":{"wkid":4326},"x":-105.47106,"y":42.74399}&amp;distance=3&amp;unit=9035&amp;areatype=&amp;areaid=&amp;f=report</t>
  </si>
  <si>
    <t>50.4</t>
  </si>
  <si>
    <t>5.05</t>
  </si>
  <si>
    <t>1103</t>
  </si>
  <si>
    <t>https://www.ogj.com/refining-processing/gas-processing/article/14169133/crestwood-commissions-bucking-horse-ii-gas-plant; https://www.crestwoodlp.com/operations/Current-Projects/ -- https://www.ogj.com/refining-processing/gas-processing/new-plants/article/17297252/williams-partners-crestwood-plan-powder-river-basin-gas-processing-expansions</t>
  </si>
  <si>
    <t>https://echo.epa.gov/detailed-facility-report?fid=WYR105774</t>
  </si>
  <si>
    <t>F025806</t>
  </si>
  <si>
    <t>P0025154 (2/27/2019), NSR Apps A0007277 and A0007431</t>
  </si>
  <si>
    <t>Construction of a new refrigeration plant</t>
  </si>
  <si>
    <t>Bucking Horse Gas Plant Expansion (BHGP-II)</t>
  </si>
  <si>
    <t>Jackalope Gas Gathering Services, Inc.</t>
  </si>
  <si>
    <t>https://ejscreen.epa.gov/mapper/EJSCREEN_report.aspx?namestr=&amp;geometry={"spatialReference":{"wkid":4326},"x":-80.6959,"y":39.8758}&amp;distance=3&amp;unit=9035&amp;areatype=&amp;areaid=&amp;f=report</t>
  </si>
  <si>
    <t>0.0068</t>
  </si>
  <si>
    <t>8.33</t>
  </si>
  <si>
    <t>3282</t>
  </si>
  <si>
    <t>https://www.dropbox.com/home/Emission%20Increases/West%20Virginia/Williams%20Ohio%20Valley%20Midstream-%20Oak%20Grove%20Gas%20Plant</t>
  </si>
  <si>
    <t>Startup Notification, Compliance and Enforcement Documents</t>
  </si>
  <si>
    <t>2014/2016/2018</t>
  </si>
  <si>
    <t>https://echo.epa.gov/detailed-facility-report?fid=110058239393</t>
  </si>
  <si>
    <t>051-00157</t>
  </si>
  <si>
    <t>13-3070 (7/12/2013), 13-3070A (1/5/2016), 13-3070B (issued 12/5/2017), 13-3070C (issued 10/17/2019)</t>
  </si>
  <si>
    <t>Construction of natural gas processing facility</t>
  </si>
  <si>
    <t>Oak Grove Gas Plant</t>
  </si>
  <si>
    <t>Williams Ohio Valley Midstream, LLC</t>
  </si>
  <si>
    <t>https://ejscreen.epa.gov/mapper/EJSCREEN_report.aspx?namestr=&amp;geometry={"spatialReference":{"wkid":4326},"x":-110.328596293677,"y":40.3575988695136}&amp;distance=3&amp;unit=9035&amp;areatype=&amp;areaid=&amp;f=report</t>
  </si>
  <si>
    <t>52</t>
  </si>
  <si>
    <t>823</t>
  </si>
  <si>
    <t>https://echo.epa.gov/detailed-facility-report?fid=110040936878</t>
  </si>
  <si>
    <t>DAQE-AN100050016-20 (issued 4/13/2020)</t>
  </si>
  <si>
    <t>Installation of a new process flare.</t>
  </si>
  <si>
    <t>Altamont Main Gas Processing Plant - Flare Replacement Project</t>
  </si>
  <si>
    <t>Kinder Morgan Altamont LLC</t>
  </si>
  <si>
    <t>Duchesne</t>
  </si>
  <si>
    <t>https://www.dropbox.com/home/Emission%20Increases/Utah/Kinder%20Morgan%20Altamont%20LLC%20-%20Altamont%20Main%20Gas%20Plant</t>
  </si>
  <si>
    <t>Construction Status Notification and Permit Extension Request for Permit No. DAQE-AN100050009-13 (11/7/2017)</t>
  </si>
  <si>
    <t>DAQE-AN100050009-13 (issued 6/25/2013)</t>
  </si>
  <si>
    <t>Expansion projects that involve the installation of three additional engines and a process heater at the Altamont Main Gas Processing Plant. The additional equipment will increase the facility throughput capacity from 60 to 80 million standard cubic feet per day.</t>
  </si>
  <si>
    <t>Altamont Main Gas Processing Plant - 2013 Expansion Project</t>
  </si>
  <si>
    <t>https://ejscreen.epa.gov/mapper/EJSCREEN_report.aspx?namestr=&amp;geometry={"spatialReference":{"wkid":4326},"x":-97.526412,"y":33.311964}&amp;distance=3&amp;unit=9035&amp;areatype=&amp;areaid=&amp;f=report</t>
  </si>
  <si>
    <t>2.8E-06</t>
  </si>
  <si>
    <t>8.63</t>
  </si>
  <si>
    <t>556</t>
  </si>
  <si>
    <t>https://www.sec.gov/Archives/edgar/data/1092914/000119312514396611/d817400d425.htm</t>
  </si>
  <si>
    <t>Targa Resources, Investor Presentation Q4 2014</t>
  </si>
  <si>
    <t>https://echo.epa.gov/detailed-facility-report?fid=110063967854</t>
  </si>
  <si>
    <t>RN106346745</t>
  </si>
  <si>
    <t>PSD-TX-106793-GHG (issued 6/17/2013) (GHG language rescinded in 2016)</t>
  </si>
  <si>
    <t>Construction of a new 200 MMscfd gas processing plant.</t>
  </si>
  <si>
    <t>Longhorn Gas Plant</t>
  </si>
  <si>
    <t>Targa Gas Processing LLC</t>
  </si>
  <si>
    <t>Wise</t>
  </si>
  <si>
    <t>https://ejscreen.epa.gov/mapper/EJSCREEN_report.aspx?namestr=&amp;geometry={"spatialReference":{"wkid":4326},"x":-97.227464,"y":27.886727}&amp;distance=3&amp;unit=9035&amp;areatype=&amp;areaid=&amp;f=report</t>
  </si>
  <si>
    <t>0.81</t>
  </si>
  <si>
    <t>10318</t>
  </si>
  <si>
    <t>http://www.plcconstruction.com/wp-content/uploads/2017/08/Project-Profile-Ramsey.pdf</t>
  </si>
  <si>
    <t>Engineering/construction company's website</t>
  </si>
  <si>
    <t>https://echo.epa.gov/detailed-facility-report?fid=110063124024</t>
  </si>
  <si>
    <t>RN100228899</t>
  </si>
  <si>
    <t>PSD-TX-1392-GHG (issued 11/18/2014), PSDTX1392 (issued 7/10/2015)</t>
  </si>
  <si>
    <t>Construction of three additional cryogenic process trains (Ramsey IV, V, and VI Plants, and associated Amine Plants I and II) at an existing gas plant.</t>
  </si>
  <si>
    <t>Ramsey Gas Plant</t>
  </si>
  <si>
    <t>Delaware Basin Midstream, LLC (dba Anadarko Petroleum Company)</t>
  </si>
  <si>
    <t>Reeves</t>
  </si>
  <si>
    <t>https://ejscreen.epa.gov/mapper/EJSCREEN_report.aspx?namestr=&amp;geometry={"spatialReference":{"wkid":4326},"x":-96.626258,"y":29.469923}&amp;distance=3&amp;unit=9035&amp;areatype=&amp;areaid=&amp;f=report</t>
  </si>
  <si>
    <t>0.00044</t>
  </si>
  <si>
    <t>8.66</t>
  </si>
  <si>
    <t>213</t>
  </si>
  <si>
    <t>https://www.dropbox.com/home/Emission%20Increases/Texas/Copano%20Processing-%20Houston%20Central%20Gas%20Plant</t>
  </si>
  <si>
    <t>Notification for Completion of Construction (submitted 10/31/2014)</t>
  </si>
  <si>
    <t>Michael T. McCaul, Republican</t>
  </si>
  <si>
    <t>https://echo.epa.gov/detailed-facility-report?fid=110015744532</t>
  </si>
  <si>
    <t>RN101271419</t>
  </si>
  <si>
    <t>PSD-TX-104949-GHG and GHGPSDTX11 (issued 3/8/2013) (GHG permit rescinded 8/27/2015); TCEQ Permit No. 104949 (issued 8/20/2012, revised 11/17/2015)</t>
  </si>
  <si>
    <t>Addition of a new 400 million scf/d cryogenic process train (CRYO3) to an existing gas plant. The addition increased plant capacity from 1,100 million scf/d to 1.5 billion scf/d.</t>
  </si>
  <si>
    <t>Houston Central Gas Plant - Cryogenic Plant No. 3</t>
  </si>
  <si>
    <t>Copano Processing, LLC</t>
  </si>
  <si>
    <t>Colorado</t>
  </si>
  <si>
    <t>https://ejscreen.epa.gov/mapper/EJSCREEN_report.aspx?namestr=&amp;geometry={"spatialReference":{"wkid":4326},"x":-75.414499,"y":39.812191}&amp;distance=3&amp;unit=9035&amp;areatype=&amp;areaid=&amp;f=report</t>
  </si>
  <si>
    <t>10</t>
  </si>
  <si>
    <t>43874</t>
  </si>
  <si>
    <t>https://www.dropbox.com/home/Emission%20Increases/Pennsylvania/Sunoco%20Partners%20-%20Marcus%20Hook%20Industrial%20Complex</t>
  </si>
  <si>
    <t>Plan Approval 23-00119J, Application</t>
  </si>
  <si>
    <t>Mary Gay Scanlon, Democrat</t>
  </si>
  <si>
    <t>https://echo.epa.gov/detailed-facility-report?fid=110032885723</t>
  </si>
  <si>
    <t>https://www.dep.pa.gov/About/Regional/SoutheastRegion/Community%20Information/Pages/SPMT.aspx</t>
  </si>
  <si>
    <t>PA 23-0119J (issued 2/12/2021)</t>
  </si>
  <si>
    <t>“Project Phoenix” would allow the Marcus Hook Industrial Complex to receive, process, and store up to 140,000 barrels per day of ethane. It involves the installation of the following sources and equipment: Two new 600,000-bbl refrigerated ethane storage tanks; One new amine treatment system; One new dehydration train system; Two new refrigeration systems; Two new deethanizers; Two new wet surface air cooling (WSAC) systems; One new elevated, air-assisted Cold Flare; and Various piping connections and components.</t>
  </si>
  <si>
    <t>Marcus Hook Industrial Complex - Project Phoenix</t>
  </si>
  <si>
    <t>Sunoco Partners Marketing and Terminals, L.P.</t>
  </si>
  <si>
    <t>Delaware</t>
  </si>
  <si>
    <t>Plan Approval 23-00119E, Application</t>
  </si>
  <si>
    <t>2013/2022</t>
  </si>
  <si>
    <t>PA 23-0119 (issued 2/5/2013), PA 23-0119A (issued 9/5/2013), PA 23-0119B (issued 1/30/2014), PA 23-0119C (issued 11/19/2014), PA 23-0119F (issued 8/15/2016), PA 23-0119H (issued 4/13/2018, modified 11/1/2018); PA 23-0119E (issued 2/12/2021). Revised Plan Approval No. 23-0119E incorporates the requirements of previously-unincorporated Plan Approval Nos. 23-0119D and (the original) 23-0119E.</t>
  </si>
  <si>
    <t>Aggregated Projects, including: installation of a deethanizer unit (23-0119A); boilers and storage tanks (23-0119B); a cooling tower (23-0119C); storage tanks (23-0119F); cryogenic storage tanks, depropanizers and a debutanizer (23-0119E).</t>
  </si>
  <si>
    <t>Marcus Hook Industrial Complex</t>
  </si>
  <si>
    <t>https://ejscreen.epa.gov/mapper/EJSCREEN_report.aspx?namestr=&amp;geometry={"spatialReference":{"wkid":4326},"x":-80.357286,"y":40.40122}&amp;distance=3&amp;unit=9035&amp;areatype=&amp;areaid=&amp;f=report</t>
  </si>
  <si>
    <t>3722</t>
  </si>
  <si>
    <t>http://www.mplx.com/content/documents/mplx/investor_center/MPLX_2018_AR_10-K.pdf</t>
  </si>
  <si>
    <t>MPLX 2018 Annual Report</t>
  </si>
  <si>
    <t>https://echo.epa.gov/detailed-facility-report?fid=110070454197</t>
  </si>
  <si>
    <t>https://www.ahs.dep.pa.gov/eFACTSWeb/searchResults_singleSite.aspx?SiteID=823541</t>
  </si>
  <si>
    <t>GP1 63-01011A, GP5 63-01011A, and RFD 63-01011A (issued 1/17/2018)</t>
  </si>
  <si>
    <t>Construction of a new 400 MMscfd gas plant and de-ethanizer.</t>
  </si>
  <si>
    <t>Harmon Creek Gas Plant</t>
  </si>
  <si>
    <t>https://ejscreen.epa.gov/mapper/EJSCREEN_report.aspx?namestr=&amp;geometry={"spatialReference":{"wkid":4326},"x":-80.349167,"y":40.41194}&amp;distance=3&amp;unit=9035&amp;areatype=&amp;areaid=&amp;f=report</t>
  </si>
  <si>
    <t>0.069</t>
  </si>
  <si>
    <t>9.25</t>
  </si>
  <si>
    <t>2504</t>
  </si>
  <si>
    <t>https://ir.energytransfer.com/static-files/b6dc471d-77ed-44ad-8e3d-72b1adfc5d7a  [and]  https://www.post-gazette.com/business/powersource/2021/03/01/Revolution-Pipeline-restart-Energy-Transfer-PA-DEP-deal-Center-explosion/stories/202103010103</t>
  </si>
  <si>
    <t>Investor presentation, news article</t>
  </si>
  <si>
    <t>https://echo.epa.gov/detailed-facility-report?fid=110070255771</t>
  </si>
  <si>
    <t>https://www.ahs.dep.pa.gov/eFACTSWeb/searchResults_singleFacility.aspx?FacilityID=805136</t>
  </si>
  <si>
    <t>GP5-63-01001 and GP1-63-01001 (issued 8/3/2016); GP1-63-01001A and AG5-63-00004A (issued 8/7/2018)</t>
  </si>
  <si>
    <t>Revolution Cryogenic Plant</t>
  </si>
  <si>
    <t>ETC Northeast Pipeline LLC (Energy Tranfer)</t>
  </si>
  <si>
    <t>https://ejscreen.epa.gov/mapper/EJSCREEN_report.aspx?namestr=&amp;geometry={"spatialReference":{"wkid":4326},"x":-99.826,"y":35.374}&amp;distance=3&amp;unit=9035&amp;areatype=&amp;areaid=&amp;f=report</t>
  </si>
  <si>
    <t>7.4E-07</t>
  </si>
  <si>
    <t>46.9</t>
  </si>
  <si>
    <t>6.76</t>
  </si>
  <si>
    <t>86</t>
  </si>
  <si>
    <t>https://www.hydrocarbons-technology.com/news/newsmarkwest-completes-buffalo-creek-facility-in-granite-wash-us-4174550/</t>
  </si>
  <si>
    <t>https://echo.epa.gov/detailed-facility-report?fid=110046467088</t>
  </si>
  <si>
    <t>2012-1026-C PSD (issued 9/12/2012)</t>
  </si>
  <si>
    <t>Construction of a new gas processing plant next to the N.E. Mayfield Gas Plant.</t>
  </si>
  <si>
    <t>Buffalo Creek Gas Processing Plant</t>
  </si>
  <si>
    <t>Mid-America Mid-Stream Gas Services (dba MarkWest Oklahoma Gas Co. LLC)</t>
  </si>
  <si>
    <t>Beckham</t>
  </si>
  <si>
    <t>https://ejscreen.epa.gov/mapper/EJSCREEN_report.aspx?namestr=&amp;geometry={"spatialReference":{"wkid":4326},"x":-98.75314,"y":36.66771}&amp;distance=3&amp;unit=9035&amp;areatype=&amp;areaid=&amp;f=report</t>
  </si>
  <si>
    <t>2.8E-05</t>
  </si>
  <si>
    <t>47.9</t>
  </si>
  <si>
    <t>7.06</t>
  </si>
  <si>
    <t>https://echo.epa.gov/detailed-facility-report?fid=110046269836</t>
  </si>
  <si>
    <t>2012-1393-C PSD (issued 3/1/2013)</t>
  </si>
  <si>
    <t>Construction of a new plant next co-located with an existing plant (Hopeton Plant).</t>
  </si>
  <si>
    <t>Rose Valley and Hopeton Plant</t>
  </si>
  <si>
    <t>Mid-America Midstream Gas Services (dba MarkWest Oklahoma Gas Co. LLC)</t>
  </si>
  <si>
    <t>Woods</t>
  </si>
  <si>
    <t>https://ejscreen.epa.gov/mapper/EJSCREEN_report.aspx?namestr=&amp;geometry={"spatialReference":{"wkid":4326},"x":-98.7635,"y":36.6526}&amp;distance=3&amp;unit=9035&amp;areatype=&amp;areaid=&amp;f=report</t>
  </si>
  <si>
    <t>https://www.prnewswire.com/news-releases/atlas-pipeline-partners-lp-announces-westok-expansion-online-with-significant-volume-172535281.html</t>
  </si>
  <si>
    <t>https://echo.epa.gov/detailed-facility-report?fid=110013968983</t>
  </si>
  <si>
    <t>2006-303-C (M-3) PSD (issued 1/17/2012)</t>
  </si>
  <si>
    <t>Addition of a 200 MMscf/d processing train to Waynoka Natural Gas Processing Plant.</t>
  </si>
  <si>
    <t>Waynoka Natural Gas Processing Plant</t>
  </si>
  <si>
    <t>Atlas Pipeline Mid-Continent WestOK, LLC</t>
  </si>
  <si>
    <t>https://ejscreen.epa.gov/mapper/EJSCREEN_report.aspx?namestr=&amp;geometry={"spatialReference":{"wkid":4326},"x":-81.348219,"y":39.799995}&amp;distance=3&amp;unit=9035&amp;areatype=&amp;areaid=&amp;f=report</t>
  </si>
  <si>
    <t>579</t>
  </si>
  <si>
    <t>Seneca I operating in 2013, Seneca II and III operating in 2014, Seneca IV in 2015-2016. http://www.mplx.com/content/documents/mplx/investor_center/2017/MarcellusUtica%20Midstream%202017%20v3.pdf</t>
  </si>
  <si>
    <t>https://echo.epa.gov/detailed-facility-report?fid=110056339797</t>
  </si>
  <si>
    <t>06-61-00-5008</t>
  </si>
  <si>
    <t>P0113977 (issued 9/26/2013), P0117209 and P0116186 (issued 7/22/2014), P0117545 (issued 5/21/2015), P0118588 (issued 5/28/2015), P0120796 (issued 8/22/2016), P0124744 (issued 12/20/2018), P0125341 (issued 4/26/2019), P0119923 (issued 4/26/2019)</t>
  </si>
  <si>
    <t>Construction and subsequent expansion of a new gas processing plant (plants 1-3)</t>
  </si>
  <si>
    <t>Seneca Gas Plant</t>
  </si>
  <si>
    <t>MarkWest Utica EMG, L.L.C.</t>
  </si>
  <si>
    <t>Noble</t>
  </si>
  <si>
    <t>https://ejscreen.epa.gov/mapper/EJSCREEN_report.aspx?namestr=&amp;geometry={"spatialReference":{"wkid":4326},"x":-81.023151,"y":40.259447}&amp;distance=3&amp;unit=9035&amp;areatype=&amp;areaid=&amp;f=report</t>
  </si>
  <si>
    <t>8.5</t>
  </si>
  <si>
    <t>3342</t>
  </si>
  <si>
    <t>Cadiz I began operating in 2013, Cadiz II and C2 Fractionation began operating in 2014, Cadiz III began operating in 2015-2016; Cadiz IV 2017-2018. http://www.mplx.com/content/documents/mplx/investor_center/2017/MarcellusUtica%20Midstream%202017%20v3.pdf</t>
  </si>
  <si>
    <t>https://echo.epa.gov/detailed-facility-report?fid=110054359305</t>
  </si>
  <si>
    <t>06-34-00-5029</t>
  </si>
  <si>
    <t>P0110243 (issued 9/28/2012), P0115633 (issued 4/16/2014), P0115638 (issued 4/17/2014), P0117766 (issued 3/27/2015)</t>
  </si>
  <si>
    <t>Construction and subsequent expansion of a 600 MMscfd gas processing plant (plants 1-3).</t>
  </si>
  <si>
    <t>Cadiz Gas Plant</t>
  </si>
  <si>
    <t>https://ejscreen.epa.gov/mapper/EJSCREEN_report.aspx?namestr=&amp;geometry={"spatialReference":{"wkid":4326},"x":-84.113953,"y":40.721478}&amp;distance=3&amp;unit=9035&amp;areatype=&amp;areaid=&amp;f=report</t>
  </si>
  <si>
    <t>https://echo.epa.gov/detailed-facility-report?fid=110000536821</t>
  </si>
  <si>
    <t>03-02-02-0242</t>
  </si>
  <si>
    <t>P0116496 (isssued 8/29/2014)</t>
  </si>
  <si>
    <t>Construction of a second hydrogen plant adjacent to an existing facility that (primarily) supplies hydrogen to Lima Refining Co.</t>
  </si>
  <si>
    <t>Linde Lima 3</t>
  </si>
  <si>
    <t>Linde Gas North America, LLC/Matheson Tri-Gas, Inc.</t>
  </si>
  <si>
    <t>https://ejscreen.epa.gov/mapper/EJSCREEN_report.aspx?namestr=&amp;geometry={"spatialReference":{"wkid":4326},"x":-81.354071,"y":40.344537}&amp;distance=3&amp;unit=9035&amp;areatype=&amp;areaid=&amp;f=report</t>
  </si>
  <si>
    <t>2815</t>
  </si>
  <si>
    <t>Aerial Imagery (2020); Permit Evaluation Report (2015)</t>
  </si>
  <si>
    <t>06-79-03-5002</t>
  </si>
  <si>
    <t>P0109372 (issued 3/23/2012)</t>
  </si>
  <si>
    <t>Construction of a new natural gas processing plant, that has the capacity to process up to 300 million cubic feet of natural gas per day.</t>
  </si>
  <si>
    <t>Tuscarawas Gas Processing Plant</t>
  </si>
  <si>
    <t>El Paso Midstream Group Inc. (JV between Kinder Morgan Energy Partners, LP and MarkWest Utica EMG)</t>
  </si>
  <si>
    <t>Tuscarawas</t>
  </si>
  <si>
    <t>https://ejscreen.epa.gov/mapper/EJSCREEN_report.aspx?namestr=&amp;geometry={"spatialReference":{"wkid":4326},"x":-104.122578,"y":32.263297}&amp;distance=3&amp;unit=9035&amp;areatype=&amp;areaid=&amp;f=report</t>
  </si>
  <si>
    <t>4E-09</t>
  </si>
  <si>
    <t>51.6</t>
  </si>
  <si>
    <t>6.88</t>
  </si>
  <si>
    <t>77%</t>
  </si>
  <si>
    <t>1505</t>
  </si>
  <si>
    <t>https://businessfacilities.com/2018/05/sendero-midstream-opens-new-mexico-plant-announces-750m-investment/</t>
  </si>
  <si>
    <t xml:space="preserve">7220 (issued 3/15/2017), 7220M1 (issued 9/13/2018), </t>
  </si>
  <si>
    <t>Construction of a new 130 million cubic feet per day (MMSCFD) Cryogenic Gas Processing Plant, and a subsequent expansion project to increase capacity to 350 MMSCFD.</t>
  </si>
  <si>
    <t>Sendero Carlsbad Plant</t>
  </si>
  <si>
    <t>Sendero Carlsbad Midstream, LLC</t>
  </si>
  <si>
    <t>https://ejscreen.epa.gov/mapper/EJSCREEN_report.aspx?namestr=&amp;geometry={"spatialReference":{"wkid":4326},"x":-104.1075,"y":32.265833}&amp;distance=3&amp;unit=9035&amp;areatype=&amp;areaid=&amp;f=report</t>
  </si>
  <si>
    <t>5E-09</t>
  </si>
  <si>
    <t>75%</t>
  </si>
  <si>
    <t>1598</t>
  </si>
  <si>
    <t>https://www.nsenergybusiness.com/news/newslucid-energy-commissions-cryogenic-processing-plant-in-new-mexico-us-5823346/</t>
  </si>
  <si>
    <t>https://echo.epa.gov/detailed-facility-report?fid=110070072211</t>
  </si>
  <si>
    <t>7200-M2 (issued 11/28/2018), 7200-M1 (issued 1/19/2018), 7200 (issued 4/3/2017)</t>
  </si>
  <si>
    <t>Construction of a new cryogenic processing plant with a capacity of 200 MMcf/d, which feeds into Lucid Energy's existing South Carlsbad Gathering and Processing System in the Delaware Basin.</t>
  </si>
  <si>
    <t>Roadrunner Gas Processing Plant</t>
  </si>
  <si>
    <t>https://ejscreen.epa.gov/mapper/EJSCREEN_report.aspx?namestr=&amp;geometry={"spatialReference":{"wkid":4326},"x":-103.523889,"y":32.210556}&amp;distance=3&amp;unit=9035&amp;areatype=&amp;areaid=&amp;f=report</t>
  </si>
  <si>
    <t>https://www.businesswire.com/news/home/20210323005138/en/Lucid-Energy-Group-Commissions-Red-Hills-V-Cryogenic-Processing-Plant-in-the-Delaware-Basin</t>
  </si>
  <si>
    <t>https://echo.epa.gov/detailed-facility-report?fid=110043218853</t>
  </si>
  <si>
    <t>4310M4R1 (issued ), 4310M5 (issued 12/30/2019)</t>
  </si>
  <si>
    <t>Construction of three new cryogenic processing plants (Trains 5, 6 and 7) at the existing Red Hills Gas Plant, located in the Delaware Basin of New Mexico. This expansion project would increase the plant's capacity by 690 million cubic feet per day.</t>
  </si>
  <si>
    <t>Red Hills Gas Processing Plant</t>
  </si>
  <si>
    <t>https://ejscreen.epa.gov/mapper/EJSCREEN_report.aspx?namestr=&amp;geometry={"spatialReference":{"wkid":4326},"x":-103.832375,"y":32.169083}&amp;distance=3&amp;unit=9035&amp;areatype=&amp;areaid=&amp;f=report</t>
  </si>
  <si>
    <t>2.1E-08</t>
  </si>
  <si>
    <t>3</t>
  </si>
  <si>
    <t>https://www.hartenergy.com/news/service-begins-enterprises-south-eddy-gas-plant-109360</t>
  </si>
  <si>
    <t>https://echo.epa.gov/detailed-facility-report?fid=110069565544</t>
  </si>
  <si>
    <t>NM-5945 (issued 11/25/2014), NM-5945M5 (draft)</t>
  </si>
  <si>
    <t>Construction of a new 240 MMscf sour gas processing plant.</t>
  </si>
  <si>
    <t>South Eddy Cryo Plant</t>
  </si>
  <si>
    <t>Enterprise Field Services</t>
  </si>
  <si>
    <t>https://ejscreen.epa.gov/mapper/EJSCREEN_report.aspx?namestr=&amp;geometry={"spatialReference":{"wkid":4326},"x":-103.8089,"y":32.64306}&amp;distance=3&amp;unit=9035&amp;areatype=&amp;areaid=&amp;f=report</t>
  </si>
  <si>
    <t>https://echo.epa.gov/detailed-facility-report?fid=110056438083</t>
  </si>
  <si>
    <t>PSD-5217 (issued 4/25/2014), PSD-5217 M1R1, PSD-5217 M1R2 (issued 12/22/2016)</t>
  </si>
  <si>
    <t>Construction of a new 200 MMscfd sour natural gas processing plant.</t>
  </si>
  <si>
    <t>Zia II Gas Plant</t>
  </si>
  <si>
    <t>DCP Midstream, LP</t>
  </si>
  <si>
    <t>https://ejscreen.epa.gov/mapper/EJSCREEN_report.aspx?namestr=&amp;geometry={"spatialReference":{"wkid":4326},"x":-104.103303,"y":32.194986}&amp;distance=3&amp;unit=9035&amp;areatype=&amp;areaid=&amp;f=report</t>
  </si>
  <si>
    <t>144</t>
  </si>
  <si>
    <t>https://www.dropbox.com/home/Emission%20Increases/New%20Mexico/Crestwood%20NM%20-%20Willow%20Lake%20Gas%20Plant</t>
  </si>
  <si>
    <t>Permit No. 5142M7, Application (pg. 5, Section 1-E); Permit No. 5142M8, Application (pg. 6, Section 1-E)</t>
  </si>
  <si>
    <t>5142M7 (issued 12/24/2020), 5142M8 (draft permit issued 3/18/2021)</t>
  </si>
  <si>
    <t>Expansion projects at the existing Willow Lake Gas Plant, including: the construction of three new compressor engines, a new produced water/condensate tank, one 80 million square feet per day Triethylene Glycol dehydration unit, and one reboiler.</t>
  </si>
  <si>
    <t>Willow Lake Gas Processing Plant</t>
  </si>
  <si>
    <t>Crestwood New Mexico Pipeline, LLC</t>
  </si>
  <si>
    <t>https://ejscreen.epa.gov/mapper/EJSCREEN_report.aspx?namestr=&amp;geometry={"spatialReference":{"wkid":4326},"x":-103.525728,"y":32.542358}&amp;distance=3&amp;unit=9035&amp;areatype=&amp;areaid=&amp;f=report</t>
  </si>
  <si>
    <t>51.5</t>
  </si>
  <si>
    <t>7.41</t>
  </si>
  <si>
    <t>4</t>
  </si>
  <si>
    <t>https://www.dropbox.com/home/Emission%20Increases/New%20Mexico/3%20Bear%20Delaware%20Operating%20--%203%20Bear%20Libby%20Gas%20Plant</t>
  </si>
  <si>
    <t>Application for Permit No. 7482M1 (submitted 9/11/2019), Petition for Party Status (submitted 5/29/2020)</t>
  </si>
  <si>
    <t>https://echo.epa.gov/detailed-facility-report?fid=110070159076</t>
  </si>
  <si>
    <t>7482 (issued 1/8/2018), 7482M1 (issued 4/8/2020)</t>
  </si>
  <si>
    <t>Construction of a greenfield 60 MMscfd cryogenic gas processing plant.</t>
  </si>
  <si>
    <t>3 Bear Libby Gas Plant</t>
  </si>
  <si>
    <t>3 Bear Delaware Operating – NM, LLC</t>
  </si>
  <si>
    <t>https://ejscreen.epa.gov/mapper/EJSCREEN_report.aspx?namestr=&amp;geometry={"spatialReference":{"wkid":4326},"x":-103.2619444,"y":47.69611111}&amp;distance=3&amp;unit=9035&amp;areatype=&amp;areaid=&amp;f=report</t>
  </si>
  <si>
    <t>0.027</t>
  </si>
  <si>
    <t>https://www.dropbox.com/home/Emission%20Increases/North%20Dakota/Targa%20Bandlands-%20Little%20Missouri%20Gas%20Plant</t>
  </si>
  <si>
    <t>Construction Deadline Extension, Permit No. PTC19010 (issued 1/19/2021)</t>
  </si>
  <si>
    <t>https://echo.epa.gov/detailed-facility-report?fid=110064526614</t>
  </si>
  <si>
    <t>PTC19010 (issued 9/19/2019)</t>
  </si>
  <si>
    <t>Phase 5 of an incremental plant expansion to increase gas processing capacity by 200 MMscfd to a total of 490 MMscfd. The plant has been expanding in phases since 2011.</t>
  </si>
  <si>
    <t>Little Missouri Gas Plant - Phase 5 Project</t>
  </si>
  <si>
    <t>Targa Badlands, LLC</t>
  </si>
  <si>
    <t>https://ejscreen.epa.gov/mapper/EJSCREEN_report.aspx?namestr=&amp;geometry={"spatialReference":{"wkid":4326},"x":-102.989511,"y":47.887505}&amp;distance=3&amp;unit=9035&amp;areatype=&amp;areaid=&amp;f=report</t>
  </si>
  <si>
    <t>82</t>
  </si>
  <si>
    <t>https://www.oneok.com/about-us/growth-projects [and] https://bismarcktribune.com/bakken/oneok-announces-expansions-of-new-natural-gas-liquids-pipeline-processing/article_f03b4c74-637a-509e-8859-431c5dfda030.html  [and]  https://www.dropbox.com/home/Emission%20Increases/North%20Dakota/ONEOK%20Rockies%20Midstream%20-%20Demicks%20Lake%20Gas%20Plant</t>
  </si>
  <si>
    <t>Company website, News article, Start-up Notifications for Trains 1 and 2</t>
  </si>
  <si>
    <t>PTC18012 (issued 10/9/2018), PTC20036 (issued 8/25/2020)</t>
  </si>
  <si>
    <t>Construction of a new 600 MMcf/d gas processing facility. The Demicks Lake I and II plants are being constructed in phases; after the third processing train is complete, the inlet design capacity will be a nominal 600 million standard cubic feet per day.</t>
  </si>
  <si>
    <t>Demicks Lake Gas Plant I and II</t>
  </si>
  <si>
    <t>https://ejscreen.epa.gov/mapper/EJSCREEN_report.aspx?namestr=&amp;geometry={"spatialReference":{"wkid":4326},"x":-104.041311,"y":48.127456}&amp;distance=3&amp;unit=9035&amp;areatype=&amp;areaid=&amp;f=report</t>
  </si>
  <si>
    <t>5E-05</t>
  </si>
  <si>
    <t>43.6</t>
  </si>
  <si>
    <t>5.58</t>
  </si>
  <si>
    <t>https://www.businesswire.com/news/home/20210114005283/en/Outrigger-Energy-II-Announces-Completion-of-its-Williston-Basin-Midstream-Facilities</t>
  </si>
  <si>
    <t>PTC20021 (issued 4/24/2020)</t>
  </si>
  <si>
    <t>Construction of a new 250 million cubic feet per day (MMcf/d) gas processing plant. The Sanderson Gas Plant would be connected to a new 80-mile gathering system capable of transporting more than 450 MMcf/d of natural gas from southeastern Williams County. The new facility would be connected to two pipeline systems in the northwest corner of the Bakken, including the Northern Border Pipeline and the Oneok NGL Pipeline.</t>
  </si>
  <si>
    <t>Sanderson Gas Plant</t>
  </si>
  <si>
    <t>OE 2 North, LLC (Outrigger Energy)</t>
  </si>
  <si>
    <t>https://ejscreen.epa.gov/mapper/EJSCREEN_report.aspx?namestr=&amp;geometry={"spatialReference":{"wkid":4326},"x":-103.192392,"y":47.858703}&amp;distance=3&amp;unit=9035&amp;areatype=&amp;areaid=&amp;f=report</t>
  </si>
  <si>
    <t>143</t>
  </si>
  <si>
    <t>https://apnews.com/ed132ffef513413d8d41268abbc43809  [and]  https://www.dropbox.com/home/Emission%20Increases/North%20Dakota/Oasis%20Midstream%20-%20Wild%20Basin%20Gas%20Plant</t>
  </si>
  <si>
    <t>News article; Start-up Notifications (submitted 7/15/2020)</t>
  </si>
  <si>
    <t>2016/2018/2020</t>
  </si>
  <si>
    <t>PTC15027 (issued 6/15/2015), PTC16004 (issued 2/12/2016), PTC17032 (issued 1/23/2018), PTC19006 (issued 7/15/2019), PTC19043 (issued 12/3/2019)</t>
  </si>
  <si>
    <t>Construction and subsequent expansion of a greenfield 320 MMscfd gas processing facility and a 80,000 bpd crude handling facility.</t>
  </si>
  <si>
    <t>Wild Basin Gas Processing and Crude Handling Facility</t>
  </si>
  <si>
    <t>https://ejscreen.epa.gov/mapper/EJSCREEN_report.aspx?namestr=&amp;geometry={"spatialReference":{"wkid":4326},"x":-97.809563,"y":37.906522}&amp;distance=3&amp;unit=9035&amp;areatype=&amp;areaid=&amp;f=report</t>
  </si>
  <si>
    <t>46.2</t>
  </si>
  <si>
    <t>7.24</t>
  </si>
  <si>
    <t>1573</t>
  </si>
  <si>
    <t>https://www.tenawa-rm.com/5152015---commercial-service</t>
  </si>
  <si>
    <t>Tracy Mann, Republican</t>
  </si>
  <si>
    <t>https://echo.epa.gov/detailed-facility-report?fid=110054885184</t>
  </si>
  <si>
    <t>http://www.kdheks.gov/bar/nextgen/nextgen.html</t>
  </si>
  <si>
    <t>155-0133</t>
  </si>
  <si>
    <t>1550133 (issued 11/16/2012)</t>
  </si>
  <si>
    <t>New 1.4 Bcf/d gas processing plant and compressor station.</t>
  </si>
  <si>
    <t>Haven Gas Plant</t>
  </si>
  <si>
    <t>Next Generation Processing, LLC</t>
  </si>
  <si>
    <t>Reno</t>
  </si>
  <si>
    <t>https://ejscreen.epa.gov/mapper/EJSCREEN_report.aspx?namestr=&amp;geometry={"spatialReference":{"wkid":4326},"x":-104.661964,"y":40.455791}&amp;distance=3&amp;unit=9035&amp;areatype=&amp;areaid=&amp;f=report</t>
  </si>
  <si>
    <t>52.4</t>
  </si>
  <si>
    <t>9862</t>
  </si>
  <si>
    <t>https://www.globenewswire.com/news-release/2015/06/29/748152/10139924/en/DCP-Midstream-Partners-Lucerne-2-Plant-Now-Serving-the-Prolific-DJ-Basin.html.</t>
  </si>
  <si>
    <t>https://echo.epa.gov/detailed-facility-report?fid=110000514523</t>
  </si>
  <si>
    <t>12WE2024 Issuance 1 (issued 1/13/2014) (GHG Language Rescinded)</t>
  </si>
  <si>
    <t>Addition of a new processing train to enable expand processing capacity from 85 to 230 MMscfd.</t>
  </si>
  <si>
    <t>Lucerne 2 Gas Plant</t>
  </si>
  <si>
    <t>DCP Midstream</t>
  </si>
  <si>
    <t>https://ejscreen.epa.gov/mapper/EJSCREEN_report.aspx?namestr=&amp;geometry={"spatialReference":{"wkid":4326},"x":-146.256845,"y":70.17205}&amp;distance=3&amp;unit=9035&amp;areatype=&amp;areaid=&amp;f=report</t>
  </si>
  <si>
    <t>https://corporate.exxonmobil.com/locations/united-states/alaska/exxonmobil-point-thomson-reservoir</t>
  </si>
  <si>
    <t>https://dec.alaska.gov/Applications/Air/airtoolsweb/PointSourceEmissionInventory/XmlInventory?reportingYear=2019&amp;organizationKey=16719817&amp;facilityKey=1201&amp;addEmissionUnits=0&amp;addReleasePoints=0</t>
  </si>
  <si>
    <t>AQ1201CPT01 (issued 8/20/2012), AQ1201CPT02 (issued 6/12/2013), AQ1201CPT03 (issued 8/7/2014, revised 1/23/2015), AQ1201MSS03 (issued 2/27/2015, revised 3/27/2015, 3/4/2016, 6/20/2016, 8/26/2016, 4/17/2017), AQ1201MSS04 (issued 6/24/2019)</t>
  </si>
  <si>
    <t>Construction of a 200 MMscfd gas cycling and 10,000 bpd condensate separation facility.</t>
  </si>
  <si>
    <t>Point Thomson Production Facility</t>
  </si>
  <si>
    <t>ExxonMobil Alaska Production Inc.</t>
  </si>
  <si>
    <t>North Slope</t>
  </si>
  <si>
    <t>https://ejscreen.epa.gov/mapper/EJSCREEN_report.aspx?namestr=&amp;geometry={"spatialReference":{"wkid":4326},"x":-148.558399,"y":70.317929}&amp;distance=3&amp;unit=9035&amp;areatype=&amp;areaid=&amp;f=report</t>
  </si>
  <si>
    <t>0.061</t>
  </si>
  <si>
    <t>https://agdc.us/ [and] https://www.offshore-energy.biz/ferc-stops-kenai-lng-environmental-review/</t>
  </si>
  <si>
    <t>Company website, Industry website</t>
  </si>
  <si>
    <t>https://echo.epa.gov/detailed-facility-report?fid=110070604439</t>
  </si>
  <si>
    <t>https://dec.alaska.gov/Applications/Air/airtoolsweb/PointSourceEmissionInventory/XmlInventory?reportingYear=2019&amp;organizationKey=16788484&amp;facilityKey=1524&amp;addEmissionUnits=0&amp;addReleasePoints=0</t>
  </si>
  <si>
    <t>AQ1524CPT01 (issued 8/13/2020), Final FERC EIS (issued 3/6/2020), FERC Docket No. CP17-178</t>
  </si>
  <si>
    <t>Construction of a 3.5-3.9 bcfd gas treatment plant and associated equipment and facilities on Prudhoe Bay to supply gas to the state-owned Alaska LNG project.</t>
  </si>
  <si>
    <t>Gas Treatment Plant</t>
  </si>
  <si>
    <t>https://ejscreen.epa.gov/mapper/EJSCREEN_report.aspx?namestr=&amp;geometry={"spatialReference":{"wkid":4326},"x":-122.399978025104,"y":47.2765524646396}&amp;distance=3&amp;unit=9035&amp;areatype=&amp;areaid=&amp;f=report</t>
  </si>
  <si>
    <t>9.4E-06</t>
  </si>
  <si>
    <t>67436</t>
  </si>
  <si>
    <t>http://www.tacomacleanlng.com/project-summary   [and]   https://www.vashonbeachcomber.com/news/appeals-could-delay-tacoma-natural-gas-plant/#:~:text=The%20project%20is%2060%25%20completed,the%20first%20quarter%20of%202021.</t>
  </si>
  <si>
    <t>Adam Smith, Democrat</t>
  </si>
  <si>
    <t>https://pscleanair.gov/460/Current-Permitting-Projects</t>
  </si>
  <si>
    <t>Order of Approval No. 11386 (issued 12/10/2019)</t>
  </si>
  <si>
    <t>LNG Terminal</t>
  </si>
  <si>
    <t xml:space="preserve">Construction of a new LNG terminal, which would be capable of producing 250,000 to 500,000 gallons per day of LNG. </t>
  </si>
  <si>
    <t>Tacoma LNG Facility</t>
  </si>
  <si>
    <t>Puget Sound Energy</t>
  </si>
  <si>
    <t>Pierce</t>
  </si>
  <si>
    <t>https://ejscreen.epa.gov/mapper/EJSCREEN_report.aspx?namestr=&amp;geometry={"spatialReference":{"wkid":4326},"x":-97.239703,"y":26.045442}&amp;distance=3&amp;unit=9035&amp;areatype=&amp;areaid=&amp;f=report</t>
  </si>
  <si>
    <t>3E-05</t>
  </si>
  <si>
    <t>9.07</t>
  </si>
  <si>
    <t>79%</t>
  </si>
  <si>
    <t>8278</t>
  </si>
  <si>
    <t>http://www.txlng.com/theproject/project-overview.html</t>
  </si>
  <si>
    <t>RN109146928</t>
  </si>
  <si>
    <t>TCEQ permit no. 139561 (issued 5/12/2020), FERC Docket No. CP16-116</t>
  </si>
  <si>
    <t>Construction of a new 4 million tpy LNG facility.</t>
  </si>
  <si>
    <t>Texas LNG Project</t>
  </si>
  <si>
    <t>Texas LNG Brownsville, LLC</t>
  </si>
  <si>
    <t>https://ejscreen.epa.gov/mapper/EJSCREEN_report.aspx?namestr=&amp;geometry={"spatialReference":{"wkid":4326},"x":-97.254722,"y":26.026111}&amp;distance=3&amp;unit=9035&amp;areatype=&amp;areaid=&amp;f=report</t>
  </si>
  <si>
    <t>http://www.riograndelng.com/ [and] https://www.houstonchronicle.com/business/energy/article/NextDecade-pushes-back-financial-decision-on-Rio-15277618.php</t>
  </si>
  <si>
    <t>Company website, news article</t>
  </si>
  <si>
    <t>RN109222851</t>
  </si>
  <si>
    <t>GHGPSDTX158 and PSDTX1498 (issued 12/17/2018)</t>
  </si>
  <si>
    <t>Construction of a new 1.2 trillion scf/yr liquefied natural gas liquefaction facility and export terminal along the Brownsville Ship Channel. The facility will also include a compressor station, which is associated with the Rio Bravo Pipeline Company.</t>
  </si>
  <si>
    <t>Rio Grande LNG and Rio Bravo Pipeline Compressor</t>
  </si>
  <si>
    <t>Rio Grande LNG, LLC (NextDecade)</t>
  </si>
  <si>
    <t>https://ejscreen.epa.gov/mapper/EJSCREEN_report.aspx?namestr=&amp;geometry={"spatialReference":{"wkid":4326},"x":-93.958604,"y":29.786741}&amp;distance=3&amp;unit=9035&amp;areatype=&amp;areaid=&amp;f=report</t>
  </si>
  <si>
    <t>https://www.dropbox.com/home/Emission%20Increases/Texas/Port%20Arthur%20LNG-%20LNG%20Plant%20and%20Export%20Terminal)  [and]  https://cms.ferc.gov/sites/default/files/2021-01/CP20-55%20EA%20Port%20Arthur%20LNG%20Expansion%20Project%201.15.21.pdf</t>
  </si>
  <si>
    <t>Port Arthur LNG Expansion Project, Final Environmental Assessment (published 1/2021)</t>
  </si>
  <si>
    <t>https://echo.epa.gov/detailed-facility-report?fid=110070669804</t>
  </si>
  <si>
    <t>RN104517826</t>
  </si>
  <si>
    <t>GHGPSDTX198 &amp; PSDTX1572 (draft permit issued 6/5/2020); FERC Docket No. CP20-55</t>
  </si>
  <si>
    <t>The Port Arthur LNG Expansion Project would double the terminal's liquefaction capacity, to 27 million tons of LNG per year, by adding two liquefaction trains (Trains 3 and 4).</t>
  </si>
  <si>
    <t>Port Arthur LNG Expansion Project</t>
  </si>
  <si>
    <t>Port Arthur LNG, LLC (dba Sempra Energy)</t>
  </si>
  <si>
    <t>Monthly Status Report No.20 under FERC Docket No. CP17-20 (4/7/2021); Port Arthur LNG Expansion Project, Final Environmental Assessment (published 1/15/2021)</t>
  </si>
  <si>
    <t>GHGPSDTX134 and PSDTX1456 (issued 2/17/2016, extended on 7/7/2017 and 12/21/2018; expired 8/17/2020); FERC Docket No. CP17-20</t>
  </si>
  <si>
    <t>Construction of a new natural gas liquefaction plant and export terminal, which would be capable of processing up to 13.5 million tons of LNG per year (approximately 698 billion cubic feet). The Base Project would consist of two liquefaction trains (Trains 1 and 2) that would recieve 2 billion cubic feet per day of natural gas from the proposed 131-mile-long Port Arthur Pipeline Louisiana Connector.</t>
  </si>
  <si>
    <t>Port Arthur LNG Base Project</t>
  </si>
  <si>
    <t>https://ejscreen.epa.gov/mapper/EJSCREEN_report.aspx?namestr=&amp;geometry={"spatialReference":{"wkid":4326},"x":-93.9282,"y":29.761733}&amp;distance=3&amp;unit=9035&amp;areatype=&amp;areaid=&amp;f=report</t>
  </si>
  <si>
    <t>262</t>
  </si>
  <si>
    <t>http://www.goldenpassproducts.com/index.cfm/newsroom/detail/99 [and] https://www.naturalgasintel.com/articles/120067-golden-pass-lng-start-up-slips-to-2025 [and] https://www.spglobal.com/marketintelligence/en/news-insights/trending/ElnW8Rsz5NnqrmgTTUgqtA2</t>
  </si>
  <si>
    <t>Company website, industry website</t>
  </si>
  <si>
    <t>2024/2026</t>
  </si>
  <si>
    <t>https://echo.epa.gov/detailed-facility-report?fid=110033811739</t>
  </si>
  <si>
    <t>RN107053530</t>
  </si>
  <si>
    <t>GHGPSDTX100 and PSDTX1386 (issued 9/11/2015)</t>
  </si>
  <si>
    <t>Construction of a 15.6 million tpy natural gas liquefaction and export plant next to an existing LNG import facility.</t>
  </si>
  <si>
    <t>Golden Pass LNG Export Terminal</t>
  </si>
  <si>
    <t>Golden Pass LNG Terminal LLC</t>
  </si>
  <si>
    <t>https://ejscreen.epa.gov/mapper/EJSCREEN_report.aspx?namestr=&amp;geometry={"spatialReference":{"wkid":4326},"x":-95.308433,"y":28.979918}&amp;distance=3&amp;unit=9035&amp;areatype=&amp;areaid=&amp;f=report</t>
  </si>
  <si>
    <t>8.42</t>
  </si>
  <si>
    <t>2762</t>
  </si>
  <si>
    <t>Train 1 began operating in 2019 (http://www.newsrouter.com/Newsrouter_uploads/77_New/news_release.asp?intRelease_ID=9480&amp;intAcc_ID=77); Trains 2 began operating in 2020 (http://www.newsrouter.com/Newsrouter_uploads/77_New/news_release.asp?intRelease_ID=9568&amp;intAcc_ID=77); Train 3 began operating in May 2020 (http://www.mcdermott-investors.com/news/press-release-details/2020/Freeport-LNG-Train-3-Begins-Commercial-Operation/default.aspx); Train 4 is delayd by three years and is expected to enter service by 2026 (https://pgjonline.com/news/2020/09-september/freeport-lng-gets-more-time-to-complete-train-4-at-texas-facility)</t>
  </si>
  <si>
    <t>Company website, industry website, OGJ May 2019</t>
  </si>
  <si>
    <t>2019/2020/2026</t>
  </si>
  <si>
    <t>https://echo.epa.gov/detailed-facility-report?fid=110027375105</t>
  </si>
  <si>
    <t>RN103196689</t>
  </si>
  <si>
    <t>TCEQ permit no. 100114 (issued 7/16/2014 and modified 2/6/2018), (PSDTX1282 and PSDTX1302 and GHG applications withdrawn); Train 4 Project, FERC Docket No. CP17-470</t>
  </si>
  <si>
    <t>Construction of a new liquefaction plant that would convert an existing LNG import terminal into one that could export LNG, and construction of a natural gas pretreatment facility 3.5 miles from the terminal.</t>
  </si>
  <si>
    <t>Freeport LNG Liquefaction Plant, Pretreatment Projects, and Train 4 Project</t>
  </si>
  <si>
    <t>Freeport LNG Development, L.P.</t>
  </si>
  <si>
    <t>https://ejscreen.epa.gov/mapper/EJSCREEN_report.aspx?namestr=&amp;geometry={"spatialReference":{"wkid":4326},"x":-97.270114,"y":27.883675}&amp;distance=3&amp;unit=9035&amp;areatype=&amp;areaid=&amp;f=report</t>
  </si>
  <si>
    <t>31.7</t>
  </si>
  <si>
    <t>8.83</t>
  </si>
  <si>
    <t>20</t>
  </si>
  <si>
    <t>8068</t>
  </si>
  <si>
    <t>Commissioning of Train 1 began in 2018; commercial operations at Train 1 began in 2019. Train 2 was copleted in 2019. Train 3 was completed in 2021. https://www.cheniere.com/where-we-work/ccl  [and]  https://www.dropbox.com/home/Emission%20Increases/Texas/Corpus%20Christi%20Liquefaction/Stage%201%20%26%202</t>
  </si>
  <si>
    <t>Company website; Permit Numbers 105710 and GHGPSDTX123M1, Technical Review (issued 11/4/2020)</t>
  </si>
  <si>
    <t>2018/2019/2021</t>
  </si>
  <si>
    <t>https://echo.epa.gov/detailed-facility-report?fid=110064386739</t>
  </si>
  <si>
    <t>RN104104716</t>
  </si>
  <si>
    <t>PSDTX1306 (issued 9/16/2014) and GHGPSDTX123 (issued 2/27/2015); GHGPSDTX123M1 and PSDTX1306M1 (issued 7/20/2018, amended 11/4/2020)</t>
  </si>
  <si>
    <t xml:space="preserve">Construction of a new liquefied natural gas import and export facility that would consist of three liquefaction "trains," each capable of processing 5 million metric tons of LNG per year. </t>
  </si>
  <si>
    <t>Corpus Christi Liquefaction Plant - Stage 1 &amp; 2</t>
  </si>
  <si>
    <t>Corpus Christi Liquefaction, LLC</t>
  </si>
  <si>
    <t>https://www.dropbox.com/home/Pipelines/Corpus%20Christi%20Stage%20III%20Pipeline</t>
  </si>
  <si>
    <t>Stage 3 Project, Environmental Assessment, Docket No. CP18-512</t>
  </si>
  <si>
    <t>GHGPSDTX157 and PSDTX1496 (issued 2/14/2017, extended on 2/28/2018 and 9/22/2020); FERC Docket No. CP18-512</t>
  </si>
  <si>
    <t xml:space="preserve">The Corpus Christi Stage III project would consist of seven ​“midscale” liquefaction trains that would add approximately 10 million metric tons of additional production capacity, bringing the terminal's total liquefaction capacity to approximately 25 million metric tons. </t>
  </si>
  <si>
    <t>Corpus Christi Liquefaction Plant - Stage 3</t>
  </si>
  <si>
    <t>Corpus Christi Liquefaction Stage III, LLC</t>
  </si>
  <si>
    <t>https://ejscreen.epa.gov/mapper/EJSCREEN_report.aspx?namestr=&amp;geometry={"spatialReference":{"wkid":4326},"x":-76.236592,"y":41.654811}&amp;distance=3&amp;unit=9035&amp;areatype=&amp;areaid=&amp;f=report</t>
  </si>
  <si>
    <t>7.49</t>
  </si>
  <si>
    <t>1782</t>
  </si>
  <si>
    <t>https://wnep.com/2019/08/27/natural-gas-plant-coming-to-bradford-county/   [and]   https://www.nasdaq.com/articles/new-fortress-energy-llc-nfe-q4-2019-earnings-call-transcript-2020-03-05</t>
  </si>
  <si>
    <t>News article, New Fortress Energy LLC's Q4 2019 Earnings Call Transcript</t>
  </si>
  <si>
    <t>https://echo.epa.gov/detailed-facility-report?fid=110060317893</t>
  </si>
  <si>
    <t>https://www.ahs.dep.pa.gov/eFACTSWeb/searchResults_singleSite.aspx?SiteID=833372</t>
  </si>
  <si>
    <t>08-00058A (issued 7/24/2019) (pending application for Minor Facility Plan Approval, submitted 8/28/2020)</t>
  </si>
  <si>
    <t>Construction of an LNG production and processing facility with a nominal capacity of approximately 4 million gallons of LNG per day, including a logistics hub for transporting LNG by truck and rail.</t>
  </si>
  <si>
    <t>Marcellus LNG Production Facility I</t>
  </si>
  <si>
    <t>New Fortress Energy LLC/Bradford County Real Estate Partners LLC</t>
  </si>
  <si>
    <t>Bradford</t>
  </si>
  <si>
    <t>https://ejscreen.epa.gov/mapper/EJSCREEN_report.aspx?namestr=&amp;geometry={"spatialReference":{"wkid":4326},"x":-124.258708,"y":43.428671}&amp;distance=3&amp;unit=9035&amp;areatype=&amp;areaid=&amp;f=report</t>
  </si>
  <si>
    <t>5.7E-06</t>
  </si>
  <si>
    <t>30.6</t>
  </si>
  <si>
    <t>13746</t>
  </si>
  <si>
    <t>Peter A. DeFazio, Democrat</t>
  </si>
  <si>
    <t>https://echo.epa.gov/detailed-facility-report?fid=110000601493</t>
  </si>
  <si>
    <t>FERC Docket Nos. CP17-494 and CP17-495; Type B State NSR Permit Application Pending (submitted 9/2017), Standard Air Contaminant Discharge Permit No. 06-0118-ST-01 (issued 6/16/2015 but plant never constructed as permitted, project revised and new application for permit coverage submitted in 2017)</t>
  </si>
  <si>
    <t>Construction of a new LNG terminal with the capacity to export up to 7.8 million tonnes per year of liquefied natural gas.</t>
  </si>
  <si>
    <t>Jordan Cove LNG Terminal</t>
  </si>
  <si>
    <t>Jordan Cove Energy Project, L.P., Jordan Cove Energy, LLC</t>
  </si>
  <si>
    <t>Coos</t>
  </si>
  <si>
    <t>https://ejscreen.epa.gov/mapper/EJSCREEN_report.aspx?namestr=&amp;geometry={"spatialReference":{"wkid":4326},"x":-88.49982,"y":30.32437}&amp;distance=3&amp;unit=9035&amp;areatype=&amp;areaid=&amp;f=report</t>
  </si>
  <si>
    <t>5160</t>
  </si>
  <si>
    <t>Gulf LNG Liquefaction Project, Final Environmental Impact Statement</t>
  </si>
  <si>
    <t>Steven M. Palazzo, Republican</t>
  </si>
  <si>
    <t>https://www.mdeq.ms.gov/ensearch/compliance-inspections/</t>
  </si>
  <si>
    <t>https://www.mdeq.ms.gov/ensearch/agency-interest-search/</t>
  </si>
  <si>
    <t>1280-00132 (application submitted 9/30/2015); FERC Docket No. CP17-41</t>
  </si>
  <si>
    <t xml:space="preserve">Construction of a new liquefied natural gas export terminal, which would be capable of processing 11.5 million tons of LNG per year, next to an existing import terminal. </t>
  </si>
  <si>
    <t>Gulf LNG Terminal Expansion</t>
  </si>
  <si>
    <t>Gulf LNG (Gulf LNG Liquefaction Company, LLC; Gulf LNG Energy, LLC; and Gulf LNG Pipeline, LLC) (Kinder Morgan)</t>
  </si>
  <si>
    <t>MS</t>
  </si>
  <si>
    <t>https://ejscreen.epa.gov/mapper/EJSCREEN_report.aspx?namestr=&amp;geometry={"spatialReference":{"wkid":4326},"x":-76.409404,"y":38.38786}&amp;distance=3&amp;unit=9035&amp;areatype=&amp;areaid=&amp;f=report</t>
  </si>
  <si>
    <t>1.1E-05</t>
  </si>
  <si>
    <t>7.69</t>
  </si>
  <si>
    <t>11417</t>
  </si>
  <si>
    <t>https://www.dominionenergy.com/company/moving-energy/dominion-energy-transmission-inc/facilities-projects-and-programs/cove-point/cove-point-terminal</t>
  </si>
  <si>
    <t>Steny H. Hoyer, Democrat</t>
  </si>
  <si>
    <t>https://echo.epa.gov/detailed-facility-report?fid=110001255150</t>
  </si>
  <si>
    <t>Docket No. 9318 (issued 5/30/2014, revised 2/23/2018)</t>
  </si>
  <si>
    <t>Conversion of LNG import terminal to import/export terminal and construction of a 130 MW electric generating station to support liquefaction needs.</t>
  </si>
  <si>
    <t>Cove Point LNG Project</t>
  </si>
  <si>
    <t>Dominion Energy</t>
  </si>
  <si>
    <t>Calvert</t>
  </si>
  <si>
    <t>MD</t>
  </si>
  <si>
    <t>https://www.regulations.gov/document?D=MARAD-2019-0095-0001</t>
  </si>
  <si>
    <t>US EPA PSD Permit Application</t>
  </si>
  <si>
    <t>Docket no. MARAD-2019-0095 (application submitted 10/16/2019)</t>
  </si>
  <si>
    <t>Construction of a greenfield LNG export terminal, pretreatment plant (Venice Pretreatment Complex), and pipeline. The West Delta LNG Deepwater Port will have the capacity to produce 6.1 million metric tons of LNG per year.</t>
  </si>
  <si>
    <t>West Delta LNG Terminal</t>
  </si>
  <si>
    <t>West Delta LNG, LLC (dba LNG21, LLC)</t>
  </si>
  <si>
    <t>https://ejscreen.epa.gov/mapper/EJSCREEN_report.aspx?namestr=&amp;geometry={"spatialReference":{"wkid":4326},"x":-89.8972,"y":29.594392}&amp;distance=3&amp;unit=9035&amp;areatype=&amp;areaid=&amp;f=report</t>
  </si>
  <si>
    <t>37.1</t>
  </si>
  <si>
    <t>429</t>
  </si>
  <si>
    <t>http://venturegloballng.com/plaquemines-project/#.Xm_ZBOhKg2w  [and]  https://elibrary.ferc.gov/eLibrary/filelist?document_id=14928404&amp;optimized=false</t>
  </si>
  <si>
    <t>https://echo.epa.gov/detailed-facility-report?fid=110070616742</t>
  </si>
  <si>
    <t>PSD-LA-808 (M-2) (draft permit issued 10/16/2020), PSD-LA-808 (M-1) (issued 1/10/2020), PSD-LA-808 (issued 4/25/2019); FERC Docket No. CP17-66</t>
  </si>
  <si>
    <t>Construction of a new liquefied natural gas export terminal, capable of processing up to 24 million tons of LNG per year. The Plaquemines LNG Terminal would receive natural gas from the proposed Gator Express Pipeline system, which would consist of two new pipelines designed to deliver approximately 1.9 billion cubic feet of natural gas per day.</t>
  </si>
  <si>
    <t>Plaquemines LNG Terminal</t>
  </si>
  <si>
    <t>Venture Global Plaquemines LNG, LLC</t>
  </si>
  <si>
    <t>https://ejscreen.epa.gov/mapper/EJSCREEN_report.aspx?namestr=&amp;geometry={"spatialReference":{"wkid":4326},"x":-89.892403,"y":29.600917}&amp;distance=3&amp;unit=9035&amp;areatype=&amp;areaid=&amp;f=report</t>
  </si>
  <si>
    <t>433</t>
  </si>
  <si>
    <t>http://venturegloballng.com/delta-lng/</t>
  </si>
  <si>
    <t>Permit no. 2240-00443-V0 (application submitted 11/19/2019); FERC Docket No. PF19-4</t>
  </si>
  <si>
    <t>Construction of a new liquefied natural gas export terminal next to Venture Global's proposed Plaquemines LNG facility, which would be capable of processing up to 24 million tons of LNG per year. The Delta LNG terminal would receive natural gas from the proposed Delta Express Pipeline System, which would consist of a new 285-mile long pipeline and two new compressor stations.</t>
  </si>
  <si>
    <t>Delta LNG Terminal</t>
  </si>
  <si>
    <t>Venture Global Delta LNG, LLC</t>
  </si>
  <si>
    <t>https://ejscreen.epa.gov/mapper/EJSCREEN_report.aspx?namestr=&amp;geometry={"spatialReference":{"wkid":4326},"x":-93.332487,"y":29.774026}&amp;distance=3&amp;unit=9035&amp;areatype=&amp;areaid=&amp;f=report</t>
  </si>
  <si>
    <t>0.98</t>
  </si>
  <si>
    <t>161</t>
  </si>
  <si>
    <t>https://venturegloballng.com/press/venture-global-announces-final-investment-decision-and-financial-close-for-calcasieu-pass-lng/ [and] https://edms.deq.louisiana.gov/app/doc/view.aspx?doc=12653575&amp;ob=yes&amp;child=yes [and]  https://www.dropbox.com/home/Pipelines/TransCameron%20Pipeline  [and]  https://www.ogj.com/pipelines-transportation/lng/article/14199846/venture-global-lng-set-to-start-calcasieu-pass-operations-late-2021</t>
  </si>
  <si>
    <t>Notice of Anticipated Date of Start-Up (3/31/2021); Letter order granting TransCameron Pipeline, LLC's request to commence service (4/7/2021); Company website</t>
  </si>
  <si>
    <t>https://echo.epa.gov/detailed-facility-report?fid=110070526554</t>
  </si>
  <si>
    <t>PSD-LA-805 (issued 9/21/2018), PSD-LA-805(M1) (issued 8/26/2019), PSD-LA-805 (M-2) (issued 2/5/2020), PSD-LA-805 (M-3) (issued 2/2/2021)</t>
  </si>
  <si>
    <t xml:space="preserve">Construction of a new liquefied natural gas export terminal, capable of processing up to 10 million metric tons of LNG per year.  </t>
  </si>
  <si>
    <t>Calcasieu Pass LNG Terminal</t>
  </si>
  <si>
    <t>Venture Global Calcasieu Pass, LLC</t>
  </si>
  <si>
    <t>https://ejscreen.epa.gov/mapper/EJSCREEN_report.aspx?namestr=&amp;geometry={"spatialReference":{"wkid":4326},"x":-93.867416,"y":29.748915}&amp;distance=3&amp;unit=9035&amp;areatype=&amp;areaid=&amp;f=report</t>
  </si>
  <si>
    <t>291</t>
  </si>
  <si>
    <t>Trains 1 and 2 began operating in 2016; Trains 3 and 4 began operating in 2017; Train 5 began operating in 2019. Train 6 is under construction and is expected to begin operating in 2022 (https://www.cheniere.com/where-we-work/sabine-pass)</t>
  </si>
  <si>
    <t>2016/2017/2019/2022</t>
  </si>
  <si>
    <t>https://echo.epa.gov/detailed-facility-report?fid=110017761322</t>
  </si>
  <si>
    <t>PSD-LA-703(M5) (issued 6/3/2015), PSD-LA-703(M6) (issued 9/20/2017), PSD-LA-703(M7) (issued 9/6/2019), PSD-LA-703(M8) (issued 9/17/2020); FERC Docket No. CP19-11</t>
  </si>
  <si>
    <t xml:space="preserve">Construction of new liquefied natural gas export terminal next to the existing Sabine Pass LNG import terminal. The Sabine Pass Liquefaction Project would consist of six liquefaction trains, each capable of producing 5 million tons per year of LNG for export. </t>
  </si>
  <si>
    <t>Sabine Pass LNG Terminal</t>
  </si>
  <si>
    <t>Sabine Pass LNG LP (dba Cheniere Energy)</t>
  </si>
  <si>
    <t>https://ejscreen.epa.gov/mapper/EJSCREEN_report.aspx?namestr=&amp;geometry={"spatialReference":{"wkid":4326},"x":-93.296869,"y":30.105994}&amp;distance=3&amp;unit=9035&amp;areatype=&amp;areaid=&amp;f=report</t>
  </si>
  <si>
    <t>0.0073</t>
  </si>
  <si>
    <t>2829</t>
  </si>
  <si>
    <t>https://elibrary.ferc.gov/eLibrary/filelist?document_id=14891735&amp;optimized=false  [and]   https://www.ogj.com/pipelines-transportation/lng/article/14185032/magnolia-lng-gets-5year-ferc-permit-extension  [and]   https://www.theadvocate.com/acadiana/news/business/article_e1dd0c02-945c-11ea-882c-9be6e8e1b5d9.html [and] https://www.houstonchronicle.com/business/energy/article/Magnolia-LNG-sold-to-new-buyer-after-second-deal-15315633.php [and] https://www.rigzone.com/news/glenfarne_group_closes_magnolia_lng_deal-10-jun-2020-162348-article/</t>
  </si>
  <si>
    <t>Request for Extension of Time to Place Facilities into Service (submitted to FERC on 9/11/2020), News article, industry website</t>
  </si>
  <si>
    <t>https://echo.epa.gov/detailed-facility-report?fid=110069422958</t>
  </si>
  <si>
    <t>PSD-LA-792(M1) (application submitted 9/15/2020), PSD-LA-792 (issued 3/21/2016; extension to commence construction issued 6/16/2017 and 8/2/2019); FERC Docket No. CP19-19 (approved 6/18/2020; extension to commence construction issued 10/7/2020, until 4/15/2026)</t>
  </si>
  <si>
    <t>Construction of a new 8.8 million metric ton/yr LNG production facility.</t>
  </si>
  <si>
    <t>Magnolia LNG Facility</t>
  </si>
  <si>
    <t>Magnolia LNG, LLC</t>
  </si>
  <si>
    <t>https://ejscreen.epa.gov/mapper/EJSCREEN_report.aspx?namestr=&amp;geometry={"spatialReference":{"wkid":4326},"x":-93.283423,"y":30.109676}&amp;distance=3&amp;unit=9035&amp;areatype=&amp;areaid=&amp;f=report</t>
  </si>
  <si>
    <t>0.0031</t>
  </si>
  <si>
    <t>5712</t>
  </si>
  <si>
    <t>https://www.dropbox.com/home/Emission%20Increases/Louisiana/Lake%20Charles%20LNG%20Export%20Terminal [and] https://www.reuters.com/article/us-usa-lng-shell/shell-delays-u-s-lake-charles-lng-export-project-to-2025-idUSKCN1VP1J8</t>
  </si>
  <si>
    <t>News article; Letter order granting Trunkline Gas Company, LLC's request for an extension of time under CP14-119 et al.</t>
  </si>
  <si>
    <t>https://echo.epa.gov/detailed-facility-report?fid=110070248334</t>
  </si>
  <si>
    <t>3351, 212290</t>
  </si>
  <si>
    <t>PSD-LA-838 (issued 9/3/2020); PSD-LA-785 (issued 5/1/2015); FERC Docket No. CP14-119</t>
  </si>
  <si>
    <t>Construction of a new LNG export terminal next to the existing Lake Charles LNG Receiving Facility.</t>
  </si>
  <si>
    <t>Lake Charles Liquefaction Export Terminal</t>
  </si>
  <si>
    <t>Lake Charles LNG LLC (dba Energy Transfer L.P.)</t>
  </si>
  <si>
    <t>https://ejscreen.epa.gov/mapper/EJSCREEN_report.aspx?namestr=&amp;geometry={"spatialReference":{"wkid":4326},"x":-93.336995,"y":30.103252}&amp;distance=3&amp;unit=9035&amp;areatype=&amp;areaid=&amp;f=report</t>
  </si>
  <si>
    <t>0.072</t>
  </si>
  <si>
    <t>0.93</t>
  </si>
  <si>
    <t>72</t>
  </si>
  <si>
    <t>657</t>
  </si>
  <si>
    <t>http://driftwoodlng.com/ [and] https://www.reuters.com/article/us-global-lng-tellurian/tellurian-aims-for-louisiana-lng-construction-start-this-summer-idUSKBN29K0KM?il=0</t>
  </si>
  <si>
    <t>https://echo.epa.gov/detailed-facility-report?fid=110070507591</t>
  </si>
  <si>
    <t>PSD-LA-824 (issued 7/10/2018); Second extention to commence construction (draft permit issued 12/23/2020); FERC Docket No. CP17-117</t>
  </si>
  <si>
    <t>Construction of a new LNG terminal with 5 liquefaction trains. The terminal will have the capacity to process 26 million metric tons of LNG per year for export.</t>
  </si>
  <si>
    <t>Driftwood LNG Facility</t>
  </si>
  <si>
    <t>Driftwood LNG, LLC (dba Tellurian)</t>
  </si>
  <si>
    <t>https://ejscreen.epa.gov/mapper/EJSCREEN_report.aspx?namestr=&amp;geometry={"spatialReference":{"wkid":4326},"x":-93.6436181383016,"y":29.7613888825718}&amp;distance=3&amp;unit=9035&amp;areatype=&amp;areaid=&amp;f=report</t>
  </si>
  <si>
    <t>https://www.dropbox.com/home/Emission%20Increases/Louisiana/Delfin%20LNG%20-%20Deepwater%20Port%20and%20Onshore%20Facility [and]  https://www.ogj.com/pipelines-transportation/lng/article/14185153/delfin-completes-gulf-of-mexico-flng-feed</t>
  </si>
  <si>
    <t>Operational Status, letter submitted to LDEQ 9/25/2019; Industry website</t>
  </si>
  <si>
    <t>https://echo.epa.gov/detailed-facility-report?fid=110070132557</t>
  </si>
  <si>
    <t>Permit No. 0560-00990-V0 (issued 7/18/2016; extended on 10/24/2018 and 2/5/2020); application for renewal submitted 1/4/2021</t>
  </si>
  <si>
    <t xml:space="preserve">The Delfin Onshore Facility would consist of a new natural gas compressor station and metering stations at an existing facility, connected to an existing onshore pipeline in Cameron Parish, Louisiana. The onshore facility would be connected to an offshore pipeline, which would transport natural gas to a separate offshore liquefaction facility, the Port Delfin Deepwater Port. </t>
  </si>
  <si>
    <t>Delfin LNG Project - Onshore Facility</t>
  </si>
  <si>
    <t>Delfin LNG, LLC (dba Fairwood Peninsula Energy Corporation)</t>
  </si>
  <si>
    <t>https://www.dropbox.com/home/Emission%20Increases/Louisiana/Delfin%20LNG%20-%20Deepwater%20Port%20and%20Onshore%20Facility  [and]  https://www.ogj.com/pipelines-transportation/lng/article/14185153/delfin-completes-gulf-of-mexico-flng-feed</t>
  </si>
  <si>
    <t xml:space="preserve">https://www.regulations.gov/docket/USCG-2015-0472 </t>
  </si>
  <si>
    <t>MARAD Docket ID USCG-2015-0472 (approved on 3/13/2017, license issuance pending)</t>
  </si>
  <si>
    <t>Construction of a new floating LNG terminal in the Gulf of Mexico, which would be capable of exporting up to 13 million metric tons of LNG per year.</t>
  </si>
  <si>
    <t>Delfin LNG Project - Deepwater Port (Port Delfin)</t>
  </si>
  <si>
    <t>https://ejscreen.epa.gov/mapper/EJSCREEN_report.aspx?namestr=&amp;geometry={"spatialReference":{"wkid":4326},"x":-93.333214,"y":29.766675}&amp;distance=3&amp;unit=9035&amp;areatype=&amp;areaid=&amp;f=report</t>
  </si>
  <si>
    <t>108</t>
  </si>
  <si>
    <t>https://commonwealthlng.com/news/  [and]  https://www.permits.performance.gov/permitting-projects/commonwealth-lng-project</t>
  </si>
  <si>
    <t>Project website</t>
  </si>
  <si>
    <t>FERC Docket No. CP19-502 (application submitted 8/20/2019)</t>
  </si>
  <si>
    <t>Awaiting CAA Application, FERC Application Pending</t>
  </si>
  <si>
    <t>Construction of a new liquefied natural gas export terminal, which would be located on the west side of the Calcasieu Ship Channel. The Commonwealth LNG Terminal would consist of six liquefaction trains capable of processing up to 9.5 million metric tons of LNG per year (approximately 441.4 billion cubic feet). The terminal would be connected to a new 3.04-mile long, 30-inch diameter pipeline.</t>
  </si>
  <si>
    <t>Commonwealth LNG Project</t>
  </si>
  <si>
    <t>Commonwealth LNG LLC</t>
  </si>
  <si>
    <t>https://ejscreen.epa.gov/mapper/EJSCREEN_report.aspx?namestr=&amp;geometry={"spatialReference":{"wkid":4326},"x":-93.339263,"y":30.035156}&amp;distance=3&amp;unit=9035&amp;areatype=&amp;areaid=&amp;f=report</t>
  </si>
  <si>
    <t>8.45</t>
  </si>
  <si>
    <t>490</t>
  </si>
  <si>
    <t>Train 1 began operating in August 2019; Train 2 began operating in March 2020; Train 3 began operating in August 2020 (https://cameronlng.com/lng-facility/). Construction on Trains 4 and 5 has not commenced. FID for Trains 4 and 5 is expected in 2021, with commissioning expected in 2026 (https://www.reuters.com/article/us-usa-sempra-cameron-lng/cameron-lng-seeks-more-time-to-build-second-phase-at-louisiana-export-plant-idUSKBN1ZQ23S).</t>
  </si>
  <si>
    <t>Company website, press release, news article</t>
  </si>
  <si>
    <t>https://echo.epa.gov/detailed-facility-report?fid=110029511883</t>
  </si>
  <si>
    <t>PSD-LA-766 (issued 10/1/2013), PSD-LA-766(M1) (issued 6/26/2014), PSD-LA-766(M2) (issued 3/3/2016), PSD-LA-766(M3) (issued 2/17/2017); FERC Docket Nos. CP13-25 (Trains 1-3) and CP15-560 (Trains 4 &amp; 5, approved on 5/5/2016)</t>
  </si>
  <si>
    <t xml:space="preserve">Construction of a new liquefied natural gas export terminal next to the existing Cameron LNG Import Terminal. Phase I of the project would involve the construction of three liquefaction trains (Trains 1, 2, and 3), each capable of processing up to 15 million metric tons of LNG per year. Phase II would involve the construction of two additional liquefaction trains (Trains 4 &amp; 5), expanding Cameron LNG’s total export capacity to nearly 25 million metric tons of LNG per year (approximately 3.53 billion cubic feet per day). </t>
  </si>
  <si>
    <t>Cameron LNG Liquefaction Project: Phase I &amp; II</t>
  </si>
  <si>
    <t>Cameron LNG, LLC (dba Sempra Energy)</t>
  </si>
  <si>
    <t>https://ejscreen.epa.gov/mapper/EJSCREEN_report.aspx?namestr=&amp;geometry={"spatialReference":{"wkid":4326},"x":-81.000989,"y":32.088993}&amp;distance=3&amp;unit=9035&amp;areatype=&amp;areaid=&amp;f=report</t>
  </si>
  <si>
    <t>1475</t>
  </si>
  <si>
    <t>Trains 1-3 began operating in 2019 (https://ir.kindermorgan.com/news/news-details/2019/Kinder-Morgan-Announces-Commercial-in-Service-of-the-First-Unit-at-the-Elba-Island-Liquefaction-Facility/default.aspx) (https://www.naturalgasintel.com/articles/120755-kinder-readies-service-for-fourth-elba-island-lng-train). Train 4 began operating in January 2020 (https://www.naturalgasintel.com/articles/120755-kinder-readies-service-for-fourth-elba-island-lng-train); Train 5 began operating in March 2020 (https://www.kallanishenergy.com/2020/03/09/elba-island-lngs-train-5-to-begin-operations/); Trains 6-10 began operating by August 2020 (https://www.offshore-energy.biz/kinder-morgan-to-launch-another-elba-island-lng-train/) and (https://www.reuters.com/article/us-usa-kinder-morgan-elba-lng/kinder-morgan-says-last-unit-at-georgia-elba-island-lng-plant-ready-idUSKBN25H2HX).</t>
  </si>
  <si>
    <t>https://echo.epa.gov/detailed-facility-report?fid=110007355209</t>
  </si>
  <si>
    <t>4922-051-0263-V-01-0 (issued 6/23/2015)</t>
  </si>
  <si>
    <t>New LNG export facility next to existing facility that would produce 2.5 million tonnes per year of LNG.</t>
  </si>
  <si>
    <t>Elba Liquefaction Terminal</t>
  </si>
  <si>
    <t>Southern Liquefaction Company, LLC (Kinder Morgan)</t>
  </si>
  <si>
    <t>Chatham</t>
  </si>
  <si>
    <t>https://ejscreen.epa.gov/mapper/EJSCREEN_report.aspx?namestr=&amp;geometry={"spatialReference":{"wkid":4326},"x":-85.3111166852813,"y":29.8213831256289}&amp;distance=3&amp;unit=9035&amp;areatype=&amp;areaid=&amp;f=report</t>
  </si>
  <si>
    <t>7.73</t>
  </si>
  <si>
    <t>4409</t>
  </si>
  <si>
    <t>https://www.dropbox.com/home/Emission%20Increases/Florida/Nopetro%20LNG%20Production%20Facility</t>
  </si>
  <si>
    <t>FERC Petition for Declaratory Order (submitted 4/20/2021)</t>
  </si>
  <si>
    <t>FERC Docket No. CP21-179 (Petition for Declaratory Order submitted 4/20/2021)</t>
  </si>
  <si>
    <t xml:space="preserve">Construction of a new small-scale liquefied natural gas (LNG) production facility, which would be capable of processing 3.86 billion cubic feet per year of LNG for export to Central and South America and the Caribbean. Nopetro plans to expand the facility to consist of three natural gas liquefaction trains. </t>
  </si>
  <si>
    <t>Nopetro LNG Production Facility</t>
  </si>
  <si>
    <t>Nopetro LNG, LLC (dba Nopetro-CH4 Holdings)</t>
  </si>
  <si>
    <t>Gulf</t>
  </si>
  <si>
    <t>https://ejscreen.epa.gov/mapper/EJSCREEN_report.aspx?namestr=&amp;geometry={"spatialReference":{"wkid":4326},"x":-81.61551,"y":30.41224}&amp;distance=3&amp;unit=9035&amp;areatype=&amp;areaid=&amp;f=report</t>
  </si>
  <si>
    <t>9.6</t>
  </si>
  <si>
    <t>19477</t>
  </si>
  <si>
    <t>https://www.ogj.com/pipelines-transportation/lng/article/14074679/eagle-lng-lets-contract-for-jacksonville-export-facility</t>
  </si>
  <si>
    <t>Air Permit No. 0310623-001-AC, Section 2, Paragraph 8; FERC Monthly Report No. 2 (2/3/2020); OGJ January 2020</t>
  </si>
  <si>
    <t>2021/2022/2023</t>
  </si>
  <si>
    <t>John H. Rutherford, Republican</t>
  </si>
  <si>
    <t>https://echo.epa.gov/detailed-facility-report?fid=110069481830</t>
  </si>
  <si>
    <t>0310623-001-AC (issued 5/8/2019); FERC Docket No. CP17-41</t>
  </si>
  <si>
    <t>Construction of a new 1.65 million gallon per day liquefied natural gas production, storage, and export facility.</t>
  </si>
  <si>
    <t>Eagle Jacksonville LNG Facility</t>
  </si>
  <si>
    <t>Eagle LNG Partners Jacksonville, LLC</t>
  </si>
  <si>
    <t>Duval</t>
  </si>
  <si>
    <t>https://ejscreen.epa.gov/mapper/EJSCREEN_report.aspx?namestr=&amp;geometry={"spatialReference":{"wkid":4326},"x":-151.3593,"y":60.6655}&amp;distance=3&amp;unit=9035&amp;areatype=&amp;areaid=&amp;f=report</t>
  </si>
  <si>
    <t>2328</t>
  </si>
  <si>
    <t>https://agdc.us/ [and] https://www.offshore-energy.biz/ferc-stops-kenai-lng-environmental-review/ [and] https://www.ferc.gov/media/news-releases/2020/2020-2/05-21-20-C-7.asp#.XuDqiUVKg2w</t>
  </si>
  <si>
    <t>AQ1539CPT01 (draft permit issued 9/11/2020);  FERC Docket No. CP17-178</t>
  </si>
  <si>
    <t>Construction of a new natural gas liquefaction facility capable of producing up to 20 million tons of liquefied natural gas per year. This is part of the state-owned Alaska LNG project.</t>
  </si>
  <si>
    <t>Liquefaction Plant and Marine Terminal</t>
  </si>
  <si>
    <t>https://ejscreen.epa.gov/mapper/EJSCREEN_report.aspx?namestr=&amp;geometry={"spatialReference":{"wkid":4326},"x":-95.066606,"y":29.625159}&amp;distance=3&amp;unit=9035&amp;areatype=&amp;areaid=&amp;f=report</t>
  </si>
  <si>
    <t>21184</t>
  </si>
  <si>
    <t>https://www.linde.com/news-media/press-releases/2020/linde-starts-up-plants-to-supply-celanese-and-other-customers-in-the-u-s-gulf-coast</t>
  </si>
  <si>
    <t>https://echo.epa.gov/detailed-facility-report?fid=110070365314</t>
  </si>
  <si>
    <t>RN109503698</t>
  </si>
  <si>
    <t>GHGPSDTX164 and PSDTX1512 (issued 10/20/2017)</t>
  </si>
  <si>
    <t>Petrochemicals and Plastics</t>
  </si>
  <si>
    <t>Construction of a new hydrogen-carbon monoxide plant within the Celanese Complex. The plant will produce 83 million square feet per day of hydrogen to Praxair's hydrogen pipeline and provide steam and 35 million square feet per day of carbon monoxide to Celanese.</t>
  </si>
  <si>
    <t>Praxair Clear Lake Plant</t>
  </si>
  <si>
    <t>Praxair, Inc. (Linde Inc.)</t>
  </si>
  <si>
    <t>https://ejscreen.epa.gov/mapper/EJSCREEN_report.aspx?namestr=&amp;geometry={"spatialReference":{"wkid":4326},"x":-95.19083,"y":29.71722}&amp;distance=3&amp;unit=9035&amp;areatype=&amp;areaid=&amp;f=report</t>
  </si>
  <si>
    <t>9.7</t>
  </si>
  <si>
    <t>73</t>
  </si>
  <si>
    <t>81083</t>
  </si>
  <si>
    <t>https://www.dropbox.com/home/Emission%20Increases/Texas/Air%20Products%20LLC%20-%20Pasadena%20Facility%20SMR%20Unit</t>
  </si>
  <si>
    <t>https://echo.epa.gov/detailed-facility-report?fid=110043799958</t>
  </si>
  <si>
    <t>RN100221324</t>
  </si>
  <si>
    <t>27773 (issued 12/21/2020)</t>
  </si>
  <si>
    <t xml:space="preserve">Modifications that will increase emission rates of volatile organic compounds and ammonia at the Steam Methane Reformer (SMR) Unit near Pasadena, Texas. </t>
  </si>
  <si>
    <t>Pasadena Facility - Steam Methane Reformer Unit</t>
  </si>
  <si>
    <t>Air Products LLC</t>
  </si>
  <si>
    <t>https://ejscreen.epa.gov/mapper/EJSCREEN_report.aspx?namestr=&amp;geometry={"spatialReference":{"wkid":4326},"x":-95.0458,"y":29.6225}&amp;distance=3&amp;unit=9035&amp;areatype=&amp;areaid=&amp;f=report</t>
  </si>
  <si>
    <t>60</t>
  </si>
  <si>
    <t>150</t>
  </si>
  <si>
    <t>17759</t>
  </si>
  <si>
    <t>https://www.dropbox.com/home/Emission%20Increases/Texas/Air%20Liquide%20Large%20Industries%20-%20Bayport%20Complex%2C%20Steam%20Methane%20Reformer%20Plant</t>
  </si>
  <si>
    <t>https://echo.epa.gov/detailed-facility-report?fid=110046424598</t>
  </si>
  <si>
    <t>RN100233998</t>
  </si>
  <si>
    <t>73110 (issued 2/05/2021)</t>
  </si>
  <si>
    <t>An expansion project to authorize the replacement of the induced draft fan on the SMR furnace during a planned major plant turnaround in 2021. The new fan would allow the SMR furnace to process more natural gas into hydrogen, thus increasing the combustion emissions from the furnace’s existing burners.</t>
  </si>
  <si>
    <t>Air Liquide Bayport Complex - Steam Methane Reformer Plant, SMR Furnace ID Fan Replacement Project</t>
  </si>
  <si>
    <t>https://ejscreen.epa.gov/mapper/EJSCREEN_report.aspx?namestr=&amp;geometry={"spatialReference":{"wkid":4326},"x":-82.551051,"y":36.535381}&amp;distance=3&amp;unit=9035&amp;areatype=&amp;areaid=&amp;f=report</t>
  </si>
  <si>
    <t>44.6</t>
  </si>
  <si>
    <t>34413</t>
  </si>
  <si>
    <t>https://www.tn.gov/environment/about-tdec/tdec-dataviewers.html</t>
  </si>
  <si>
    <t>Plant 6 start-up notice, submitted 3/21/2019</t>
  </si>
  <si>
    <t>Diana Harshbarger, Republican</t>
  </si>
  <si>
    <t>https://echo.epa.gov/detailed-facility-report?fid=110000574423</t>
  </si>
  <si>
    <t>82-0003</t>
  </si>
  <si>
    <t>973589 (issued 1/29/2018)</t>
  </si>
  <si>
    <t>Construction of a sixth hydrogen plant at an existing plastic resins manufacturing complex.</t>
  </si>
  <si>
    <t>Hydrogen Plant No. 6</t>
  </si>
  <si>
    <t>Eastman Chemical Company (dba Praxair, Inc.)</t>
  </si>
  <si>
    <t>Sullivan</t>
  </si>
  <si>
    <t>https://ejscreen.epa.gov/mapper/EJSCREEN_report.aspx?namestr=&amp;geometry={"spatialReference":{"wkid":4326},"x":-90.988806,"y":30.210053}&amp;distance=3&amp;unit=9035&amp;areatype=&amp;areaid=&amp;f=report</t>
  </si>
  <si>
    <t>35.5</t>
  </si>
  <si>
    <t>9.32</t>
  </si>
  <si>
    <t>7739</t>
  </si>
  <si>
    <t>https://www.businesswire.com/news/home/20190218005199/en/Praxair-Starts-New-Syngas-Plant-Geismar-Louisiana</t>
  </si>
  <si>
    <t>https://echo.epa.gov/detailed-facility-report?fid=110046264760</t>
  </si>
  <si>
    <t>PSD-LA-827 (issued 2/15/2018), PSD-LA-827(M-1) (issued 6/4/2019)</t>
  </si>
  <si>
    <t>Construction of a new Syngas Separation Unit within the BASF Geismar chemical manufacturing complex, which would process 84 million square feet per day of acetylene off-gas from the BASF facility and recover 44 million square feet per day of hydrogen and 17 million square feet per day of carbon monoxide.</t>
  </si>
  <si>
    <t>Geismar Syngas Separation Unit</t>
  </si>
  <si>
    <t>Praxair, Inc.</t>
  </si>
  <si>
    <t>https://ejscreen.epa.gov/mapper/EJSCREEN_report.aspx?namestr=&amp;geometry={"spatialReference":{"wkid":4326},"x":-90.642429,"y":30.053883}&amp;distance=3&amp;unit=9035&amp;areatype=&amp;areaid=&amp;f=report</t>
  </si>
  <si>
    <t>8.87</t>
  </si>
  <si>
    <t>4646</t>
  </si>
  <si>
    <t>https://edms.deq.louisiana.gov/app/doc/view.aspx?doc=12172618&amp;ob=yes&amp;child=yes</t>
  </si>
  <si>
    <t>Notification of Initial Startup (4/28/2020)</t>
  </si>
  <si>
    <t>https://echo.epa.gov/detailed-facility-report?fid=110070065690</t>
  </si>
  <si>
    <t>PSD-LA-821 (issued 4/17/2018)</t>
  </si>
  <si>
    <t>Expansion of a facility that stores and distributes a number of petrochemical and chemical products.</t>
  </si>
  <si>
    <t>Mt. Airy Terminal (formerly Pin Oak Terminal)</t>
  </si>
  <si>
    <t>Mt. Airy Terminal LLC</t>
  </si>
  <si>
    <t>https://ejscreen.epa.gov/mapper/EJSCREEN_report.aspx?namestr=&amp;geometry={"spatialReference":{"wkid":4326},"x":-90.351753,"y":29.925399}&amp;distance=3&amp;unit=9035&amp;areatype=&amp;areaid=&amp;f=report</t>
  </si>
  <si>
    <t>8.74</t>
  </si>
  <si>
    <t>23654</t>
  </si>
  <si>
    <t>https://www.theadvocate.com/baton_rouge/news/business/article_3bbe3304-018c-11ea-aea7-3341ec415d7b.html [and] https://www.heraldguide.com/news/bayer-expansion-in-luling-delayed/ [and] https://www.enr.com/articles/41538-975-million-expansion-underway-at-monsantos-luling-plant</t>
  </si>
  <si>
    <t>LPDES Renewal Application (LA0005266, submitted 6/18/20020); News article</t>
  </si>
  <si>
    <t>https://echo.epa.gov/detailed-facility-report?fid=110015670521</t>
  </si>
  <si>
    <t>PSD-LA-809 (issued 1/9/2017)</t>
  </si>
  <si>
    <t>Herbicide Plant</t>
  </si>
  <si>
    <t>Addition of a Dicamba (herbicide) manufacturing plant and modifications to the existing steam plant.</t>
  </si>
  <si>
    <t>Dicamba Manufacturing Project (Pesticides)</t>
  </si>
  <si>
    <t>Bayer CropScience LP (Monsanto)</t>
  </si>
  <si>
    <t>https://ejscreen.epa.gov/mapper/EJSCREEN_report.aspx?namestr=&amp;geometry={"spatialReference":{"wkid":4326},"x":-94.896372,"y":30.009645}&amp;distance=3&amp;unit=9035&amp;areatype=&amp;areaid=&amp;f=report</t>
  </si>
  <si>
    <t>4649</t>
  </si>
  <si>
    <t>https://www.dropbox.com/home/Emission%20Increases/Texas/Brightmark%20Plastics%20to%20Fuel%20Plant</t>
  </si>
  <si>
    <t>TCEQ Form PI-1, General Application</t>
  </si>
  <si>
    <t>RN111048450</t>
  </si>
  <si>
    <t>161511 (issued 4/13/2021)</t>
  </si>
  <si>
    <t>Plastics-to-Fuel Plant</t>
  </si>
  <si>
    <t>Construction of a new plastics renewal plant, which would convert commingled plastics into ultra-low sulfur diesel, naphtha and paraffin wax. Liberty County is currently designated as serious nonattainment for the 2008 8-hour ozone standard and marginal nonattainment for the 2015 8-hour ozone standard.</t>
  </si>
  <si>
    <t>Brightmark Plastics to Fuel Plant</t>
  </si>
  <si>
    <t>Brightmark Plastics Renewal Texas LLC</t>
  </si>
  <si>
    <t>Liberty</t>
  </si>
  <si>
    <t>https://ejscreen.epa.gov/mapper/EJSCREEN_report.aspx?namestr=&amp;geometry={"spatialReference":{"wkid":4326},"x":-85.04942841,"y":41.53042327}&amp;distance=3&amp;unit=9035&amp;areatype=&amp;areaid=&amp;f=report</t>
  </si>
  <si>
    <t>2406</t>
  </si>
  <si>
    <t>https://www.kpcnews.com/heraldrepublican/article_bdc2cd97-f08a-5fb8-84ff-2ef13f9a157e.html</t>
  </si>
  <si>
    <t>Jim Banks, Republican</t>
  </si>
  <si>
    <t>https://echo.epa.gov/detailed-facility-report?fid=110070556026</t>
  </si>
  <si>
    <t>151-00067</t>
  </si>
  <si>
    <t>151-39409-00067 (issued 8/3/2016, revised 6/6/2018)</t>
  </si>
  <si>
    <t>Construction of a plant that will convert plastics into naphtha, wax, and diesel fuel.</t>
  </si>
  <si>
    <t>RES Polyflow (Brightmark Energy)</t>
  </si>
  <si>
    <t>Steuben</t>
  </si>
  <si>
    <t>https://ejscreen.epa.gov/mapper/EJSCREEN_report.aspx?namestr=&amp;geometry={"spatialReference":{"wkid":4326},"x":-81.353048,"y":39.33832}&amp;distance=3&amp;unit=9035&amp;areatype=&amp;areaid=&amp;f=report</t>
  </si>
  <si>
    <t>0.063</t>
  </si>
  <si>
    <t>1766</t>
  </si>
  <si>
    <t>https://www.dropbox.com/home/Emission%20Increases/West%20Virginia/West%20Virginia%20Methanol%20Inc.%20-%20Pleasants%20County%20Methanol%20Plant</t>
  </si>
  <si>
    <t>NSR permit application, Section I (submitted 11/23/2020)</t>
  </si>
  <si>
    <t>073-00040</t>
  </si>
  <si>
    <t>13-3509 (draft permit issued 3/21/2021)</t>
  </si>
  <si>
    <t>Methanol Plant</t>
  </si>
  <si>
    <t>Construction of a new methanol plant, which would consist of 3 nominal 300 metric ton per day methanol units and 7, 4MW reciprocating engines to generate electricity needed to operate the plant. If constructed, the facility would have a maximum nominal production capacity of approximately 396,390 tons of methanol per year.</t>
  </si>
  <si>
    <t>Pleasants County Methanol Plant</t>
  </si>
  <si>
    <t>West Virginia Methanol, Inc. (dba US Methanol)</t>
  </si>
  <si>
    <t>Pleasants</t>
  </si>
  <si>
    <t>https://ejscreen.epa.gov/mapper/EJSCREEN_report.aspx?namestr=&amp;geometry={"spatialReference":{"wkid":4326},"x":-80.833,"y":39.7282}&amp;distance=3&amp;unit=9035&amp;areatype=&amp;areaid=&amp;f=report</t>
  </si>
  <si>
    <t>795</t>
  </si>
  <si>
    <t>https://www.prnewswire.com/news-releases/primus-green-energy-to-finalize-its-first-us-methanol-plant-300727822.html</t>
  </si>
  <si>
    <t>051-00061</t>
  </si>
  <si>
    <t>R13-3343 (issued 3/21/2017)</t>
  </si>
  <si>
    <t>Construction of new methanol production facility (176 tons per day)</t>
  </si>
  <si>
    <t>Marcellus Methanol Plant</t>
  </si>
  <si>
    <t>Primus Green Energy, Inc</t>
  </si>
  <si>
    <t>https://ejscreen.epa.gov/mapper/EJSCREEN_report.aspx?namestr=&amp;geometry={"spatialReference":{"wkid":4326},"x":-122.869193,"y":46.044753}&amp;distance=3&amp;unit=9035&amp;areatype=&amp;areaid=&amp;f=report</t>
  </si>
  <si>
    <t>6.87</t>
  </si>
  <si>
    <t>3712</t>
  </si>
  <si>
    <t>https://ecology.wa.gov/Regulations-Permits/Permits-certifications/Shoreline-permits-enforcement/Northwest-Innovation-Works-Kalama  [and]  https://elibrary.ferc.gov/eLibrary/filelist?document_id=14855170&amp;optimized=false</t>
  </si>
  <si>
    <t>WA Department of Ecology; FERC Order Granting Extension of Time re Northwest Pipeline LLC under CP15-8 (issued 4/27/2020)</t>
  </si>
  <si>
    <t>http://www.swcleanair.org/epages/facility.asp?id=2857</t>
  </si>
  <si>
    <t>http://www.swcleanair.org/permits/permitADPSearch.asp</t>
  </si>
  <si>
    <t>ADP 16-3204 (issued 6/7/2017); WA DEC denied a Shoreline Conditional Use permit for the proposed facility on 1/19/2021</t>
  </si>
  <si>
    <t xml:space="preserve">Construction of a new 10,000 mtd methanol plant and a new marine terminal. The proposed facility would convert natural gas to methanol, which would be stored on site and transported via marine vessel to global markets, primarily in Asia. As part of the project, Northwest Pipeline LLC would construct about 3.1 miles of natural gas transmission pipeline and associated facilities, which would provide about 320 million cubic feet per day of natural gas to the proposed Kalama Manufacturing &amp; Marine Export Facility. </t>
  </si>
  <si>
    <t xml:space="preserve">Kalama Methanol Manufacturing and Marine Export Facility </t>
  </si>
  <si>
    <t>Northwest Innovation Works Kalama, LLC</t>
  </si>
  <si>
    <t>https://ejscreen.epa.gov/mapper/EJSCREEN_report.aspx?namestr=&amp;geometry={"spatialReference":{"wkid":4326},"x":-97.816542,"y":27.572982}&amp;distance=3&amp;unit=9035&amp;areatype=&amp;areaid=&amp;f=report</t>
  </si>
  <si>
    <t>0.00053</t>
  </si>
  <si>
    <t>30.9</t>
  </si>
  <si>
    <t>3656</t>
  </si>
  <si>
    <t>https://www.celanese.com/news-media/2015/April/Celanese-and-Mitsui-Exclusivity-Agreement-for-Potential-Methanol-Unit-at-Bishop-Texas.aspx</t>
  </si>
  <si>
    <t>https://echo.epa.gov/detailed-facility-report?fid=110000599790</t>
  </si>
  <si>
    <t>RN101625721</t>
  </si>
  <si>
    <t>GHGPSDTX109 (issued 11/12/2015), GHGPSDTX107 (issued 11/12/2015), PSDTX1436, PSDTX1438</t>
  </si>
  <si>
    <t>Construction of a new methanol plant at the Bishop facility. Construction of 3 new gas-fired boilers at the Bishop site to provide steam to the new methanol plant and other existing process units.</t>
  </si>
  <si>
    <t>Bishop Plant</t>
  </si>
  <si>
    <t>Ticona Polymers (dba Celanese)</t>
  </si>
  <si>
    <t>https://ejscreen.epa.gov/mapper/EJSCREEN_report.aspx?namestr=&amp;geometry={"spatialReference":{"wkid":4326},"x":-94.02955,"y":30.013686}&amp;distance=3&amp;unit=9035&amp;areatype=&amp;areaid=&amp;f=report</t>
  </si>
  <si>
    <t>9.22</t>
  </si>
  <si>
    <t>15296</t>
  </si>
  <si>
    <t>https://www.ocipartnerslp.com/content.php?page=about-oci-beaumont</t>
  </si>
  <si>
    <t>https://echo.epa.gov/detailed-facility-report?fid=110000743900</t>
  </si>
  <si>
    <t>RN102559291</t>
  </si>
  <si>
    <t>PSD-TX-1334-GHG (issued 5/23/2014)</t>
  </si>
  <si>
    <t>Construction, modification, and optimization of equipment that will increase the plant's methanol production to 1,098,000 metric tons/yr and ammonia production to 322,727 metric tons/yr.</t>
  </si>
  <si>
    <t>Methanol Process Unit</t>
  </si>
  <si>
    <t>OCI Beaumont LLC, Eastman Chemical Company, BMC Holdings Inc., Terra Nitrogen, Pandora Methanol LLC</t>
  </si>
  <si>
    <t>https://ejscreen.epa.gov/mapper/EJSCREEN_report.aspx?namestr=&amp;geometry={"spatialReference":{"wkid":4326},"x":-94.055312,"y":30.030489}&amp;distance=3&amp;unit=9035&amp;areatype=&amp;areaid=&amp;f=report</t>
  </si>
  <si>
    <t>0.00026</t>
  </si>
  <si>
    <t>9.27</t>
  </si>
  <si>
    <t>18987</t>
  </si>
  <si>
    <t>http://www.oci.nl/investor-relations/news/2018/06/25/natgasoline-begins-production/</t>
  </si>
  <si>
    <t>Company website (Natgasoline LLC is owned by OCI and Consolidated Energy Ltd.)</t>
  </si>
  <si>
    <t>https://echo.epa.gov/detailed-facility-report?fid=110064577006</t>
  </si>
  <si>
    <t>RN106586795</t>
  </si>
  <si>
    <t>PSD-TX-1340-GHG (issued 5/16/2014), GHGPSDTX54 (issued 9/29/2014)</t>
  </si>
  <si>
    <t>Construction of a new motor-grade gas facility that converts natural gas into methanol and then into gasoline. The plant would be able to produce 2,478,560 tpy of methanol and 8,030,000 tpy of gasoline.</t>
  </si>
  <si>
    <t>Natural Gas to Gasoline Plant</t>
  </si>
  <si>
    <t>Natgasoline LLC</t>
  </si>
  <si>
    <t>https://ejscreen.epa.gov/mapper/EJSCREEN_report.aspx?namestr=&amp;geometry={"spatialReference":{"wkid":4326},"x":-95.066829,"y":29.621261}&amp;distance=3&amp;unit=9035&amp;areatype=&amp;areaid=&amp;f=report</t>
  </si>
  <si>
    <t>200</t>
  </si>
  <si>
    <t>21967</t>
  </si>
  <si>
    <t>https://www.hydrocarbonprocessing.com/news/2019/04/celanese-expands-methanol-production</t>
  </si>
  <si>
    <t>https://echo.epa.gov/detailed-facility-report?fid=110067040703</t>
  </si>
  <si>
    <t>RN100227016</t>
  </si>
  <si>
    <t>PSD-TX-1296-GHG (issued 12/12/2013), PSDTX1296 (issued 9/16/2013)</t>
  </si>
  <si>
    <t>Construction of a new methanol unit at an existing chemical manufacturing facility. The new unit will produce 1.433 million tons of methanol per year for use as feedstock in other on-site manufacturing processes.</t>
  </si>
  <si>
    <t>Clear Lake Plant</t>
  </si>
  <si>
    <t>Fairway Methanol LLC, Arkema Inc., Celanese Ltd.</t>
  </si>
  <si>
    <t>https://ejscreen.epa.gov/mapper/EJSCREEN_report.aspx?namestr=&amp;geometry={"spatialReference":{"wkid":4326},"x":-95.066812,"y":29.71861}&amp;distance=3&amp;unit=9035&amp;areatype=&amp;areaid=&amp;f=report</t>
  </si>
  <si>
    <t>140</t>
  </si>
  <si>
    <t>8371</t>
  </si>
  <si>
    <t>https://www.lyondellbasell.com/en/news-events/corporate--financial-news/lyondellbasell-restarts-methanol-plant-at-channelview-on-schedule/</t>
  </si>
  <si>
    <t>https://echo.epa.gov/detailed-facility-report?fid=110000463212</t>
  </si>
  <si>
    <t>RN100542281</t>
  </si>
  <si>
    <t>PSD-TX-1280-GHG (issued 2/14/2013), PSDTX1280 (issued 10/23/2012)</t>
  </si>
  <si>
    <t>Restart of a methanol reformer that will produce 273 million gallons of methanol per year. The reformer is located on the northern portion of the Channelview Chemical Complex.</t>
  </si>
  <si>
    <t>Channelview Chemical Complex North - Methanol Reformer Restart</t>
  </si>
  <si>
    <t>Equistar Chemicals LP (dba Lyondell Chemical Company)</t>
  </si>
  <si>
    <t>https://ejscreen.epa.gov/mapper/EJSCREEN_report.aspx?namestr=&amp;geometry={"spatialReference":{"wkid":4326},"x":-90.854388,"y":29.983315}&amp;distance=3&amp;unit=9035&amp;areatype=&amp;areaid=&amp;f=report</t>
  </si>
  <si>
    <t>0.01</t>
  </si>
  <si>
    <t>34.2</t>
  </si>
  <si>
    <t>8.9</t>
  </si>
  <si>
    <t>892</t>
  </si>
  <si>
    <t>https://www.dropbox.com/home/Emission%20Increases/Louisiana/YCI%20Methanol%20One%20Plant</t>
  </si>
  <si>
    <t>Compliance Air Inspection, Field Interview Form (3/24/2021)</t>
  </si>
  <si>
    <t>https://echo.epa.gov/detailed-facility-report?fid=110070051640</t>
  </si>
  <si>
    <t>2560-00295-V0 (issued 5/5/2015), 2560-00295-V1 (issued 6/30/2017), 2560-00295-V2 (issued 12/14/2017), 3169-V0 (issued 12/14/2017), 2560-00295-V3 (issued 12/3/2020)</t>
  </si>
  <si>
    <t>Construction of a new 5,000 metric tons per day methanol plant.</t>
  </si>
  <si>
    <t>YCI Methanol Plant</t>
  </si>
  <si>
    <t>YCI Methanol One, LLC (formerly Yuhuang Chemical Inc.) (dba Koch Methanol Investments, LLC)</t>
  </si>
  <si>
    <t>https://ejscreen.epa.gov/mapper/EJSCREEN_report.aspx?namestr=&amp;geometry={"spatialReference":{"wkid":4326},"x":-90.866582,"y":30.039887}&amp;distance=3&amp;unit=9035&amp;areatype=&amp;areaid=&amp;f=report</t>
  </si>
  <si>
    <t>8.89</t>
  </si>
  <si>
    <t>89%</t>
  </si>
  <si>
    <t>2165</t>
  </si>
  <si>
    <t>https://www.southlouisianamethanol.com/2019/01/13/gov-edwards-south-louisiana-methanol-announce-2-2-billion-project/ [and] https://www.dropbox.com/home/Emission%20Increases/Louisiana/South%20Louisiana%20Methanol%20LP-%20St.%20James%20Methanol%20Plant?preview=Inspection+Report_Issued+9.09.2019.pdf</t>
  </si>
  <si>
    <t>Inspection Report (issued 9/9/2019), Company website</t>
  </si>
  <si>
    <t>https://echo.epa.gov/detailed-facility-report?fid=110070391773</t>
  </si>
  <si>
    <t>PSD-LA-780 (M2) (draft permit issued 10/16/2020), PSD-LA-780 (M1) (issued 6/30/2017), PSD-LA-780 (issued 12/23/2013)</t>
  </si>
  <si>
    <t>Expand methanol production from 5,150 metric tons per day (mtpd) to 5,275 mtpd at a previously-permitted methanol plant, and construction of a new 5,150 mtpd methanol plant. Subsequent permit amendment to add a terminal facility and increase capacity from 5,275 mtpd to 6,000 mtpd.</t>
  </si>
  <si>
    <t>St. James Methanol Plant</t>
  </si>
  <si>
    <t>South Louisiana Methanol, LP</t>
  </si>
  <si>
    <t>https://ejscreen.epa.gov/mapper/EJSCREEN_report.aspx?namestr=&amp;geometry={"spatialReference":{"wkid":4326},"x":-91.020133,"y":30.206521}&amp;distance=3&amp;unit=9035&amp;areatype=&amp;areaid=&amp;f=report</t>
  </si>
  <si>
    <t>1465</t>
  </si>
  <si>
    <t>https://www.methanex.com/news/methanex-starts-one-million-tonne-geismar-2-methanol-plant-louisiana-0</t>
  </si>
  <si>
    <t>https://echo.epa.gov/detailed-facility-report?fid=110046528227</t>
  </si>
  <si>
    <t>PSD-LA-761 (M2) (issued 1/14/2014), PSD-LA-761 (M3) (issued 12/22/2016), PSD-LA-761 (M4) (issued 12/22/2016)</t>
  </si>
  <si>
    <t>Construction of a new 6,000 mtpd methanol plant.</t>
  </si>
  <si>
    <t>Geismar Methanol Plants 1 and 2</t>
  </si>
  <si>
    <t>Methanex USA</t>
  </si>
  <si>
    <t>https://www.dropbox.com/home/Emission%20Increases/Louisiana/Methanex%20USA-%20Geismar%20Methanol%20Plant  [and] https://www.methanex.com/regional-news/usa-%E2%80%93-geismar/methanex-plans-14-billion-methanol-plant-geismar-its-third-there  [and] https://www.methanex.com/news/methanex-defers-geismar-3-project-spending-and-provides-business-update</t>
  </si>
  <si>
    <t>Air 2020 Annual Maintenance Fee (10/5/2020); Company press release</t>
  </si>
  <si>
    <t>PSD-LA-761 (M-5) (issued 4/8/2019), PSD-LA-761 (M-6) (issued 11/6/2019)</t>
  </si>
  <si>
    <t>Addition of a third methanol plant with capacity to produce an additional 5,156 mtpd of methanol from natural gas.</t>
  </si>
  <si>
    <t>Geismar Methanol Plant 3</t>
  </si>
  <si>
    <t>https://ejscreen.epa.gov/mapper/EJSCREEN_report.aspx?namestr=&amp;geometry={"spatialReference":{"wkid":4326},"x":-93.305403,"y":30.187486}&amp;distance=3&amp;unit=9035&amp;areatype=&amp;areaid=&amp;f=report</t>
  </si>
  <si>
    <t>0.83</t>
  </si>
  <si>
    <t>10819</t>
  </si>
  <si>
    <t>https://www.lakecharlesmethanol.com/faqs  [and]  https://edms.deq.louisiana.gov/app/doc/view.aspx?doc=11537773&amp;ob=yes&amp;child=yes</t>
  </si>
  <si>
    <t>Company website; Commencement of construction deadline extension (issued 2/22/2019)</t>
  </si>
  <si>
    <t>https://echo.epa.gov/detailed-facility-report?fid=110070132721</t>
  </si>
  <si>
    <t>PSD-LA-803 (issued 2/24/2016), PSD-LA-803 (M1) (issued 6/30/2016)</t>
  </si>
  <si>
    <t>Construction of a facility that will convert petroleum coke into to methanol, hydrogen, sulfuric acid, carbon dioxide, argon, and electricity.</t>
  </si>
  <si>
    <t>Lake Charles Methanol Facility - Lake Charles Methanol Project</t>
  </si>
  <si>
    <t>Lake Charles Methanol, LLC</t>
  </si>
  <si>
    <t>https://ejscreen.epa.gov/mapper/EJSCREEN_report.aspx?namestr=&amp;geometry={"spatialReference":{"wkid":4326},"x":-89.922128,"y":29.622885}&amp;distance=3&amp;unit=9035&amp;areatype=&amp;areaid=&amp;f=report</t>
  </si>
  <si>
    <t>84%</t>
  </si>
  <si>
    <t>633</t>
  </si>
  <si>
    <t>https://www.prnewswire.com/news-releases/air-permit-issued-for-igp-methanols-gulf-coast-methanol-park-300578582.html  [and]  https://igpmethanol.com/gcmp/</t>
  </si>
  <si>
    <t>Company press release, company website</t>
  </si>
  <si>
    <t>https://echo.epa.gov/detailed-facility-report?fid=110070255960</t>
  </si>
  <si>
    <t>PSD-LA-820 (issued 1/4/2018), PSD-LA-820AA (issued 7/13/2018)</t>
  </si>
  <si>
    <t>Construction of a new 20,000 mtpd methanol manufacturing facility.</t>
  </si>
  <si>
    <t>Gulf Coast Methanol Complex</t>
  </si>
  <si>
    <t>IGP Methanol</t>
  </si>
  <si>
    <t>https://ejscreen.epa.gov/mapper/EJSCREEN_report.aspx?namestr=&amp;geometry={"spatialReference":{"wkid":4326},"x":-93.306783,"y":30.107396}&amp;distance=3&amp;unit=9035&amp;areatype=&amp;areaid=&amp;f=report</t>
  </si>
  <si>
    <t>1574</t>
  </si>
  <si>
    <t>https://www.dropbox.com/home/Emission%20Increases/Louisiana/Big%20Lake%20Fuels%20LLC</t>
  </si>
  <si>
    <t>Permit application, PSD-LA-781-M1; Inspection Report (12/16/2019)</t>
  </si>
  <si>
    <t>https://echo.epa.gov/detailed-facility-report?fid=110064524849</t>
  </si>
  <si>
    <t>PSD-LA-781 (issued 5/23/2014, extended 7/23/2015 and 2/6/2017), PSD-LA-781 (M1) (issued 4/25/2019, extended 10/20/2020)</t>
  </si>
  <si>
    <t>Construction of a new 5,000 mtpd methanol plant.</t>
  </si>
  <si>
    <t>Big Lake Fuels Methanol Plant (formerly G2X Plant)</t>
  </si>
  <si>
    <t>Big Lake Fuels, LLC (G2X Energy)</t>
  </si>
  <si>
    <t>https://ejscreen.epa.gov/mapper/EJSCREEN_report.aspx?namestr=&amp;geometry={"spatialReference":{"wkid":4326},"x":-122.857319,"y":46.021132}&amp;distance=3&amp;unit=9035&amp;areatype=&amp;areaid=&amp;f=report</t>
  </si>
  <si>
    <t>6.94</t>
  </si>
  <si>
    <t>4645</t>
  </si>
  <si>
    <t>https://www.dropbox.com/home/Emission%20Increases/Washington/Emerald%20Kalama%20Chemical%20Plant?preview=2014.09.29_Inspection+Report.pdf</t>
  </si>
  <si>
    <t>2014 Inspection Report</t>
  </si>
  <si>
    <t>https://echo.epa.gov/detailed-facility-report?fid=110000490816</t>
  </si>
  <si>
    <t>http://www.swcleanair.org/epages/facility.asp?id=464</t>
  </si>
  <si>
    <t>13-3041 (issued 4/1/2013)</t>
  </si>
  <si>
    <t>Plastics Plant</t>
  </si>
  <si>
    <t>Construction of a new plasticizer reactor and three new tanks, miscellaneous modifications that will increase storage and throughput of toluene.</t>
  </si>
  <si>
    <t>Plasticizer Plant Expansion</t>
  </si>
  <si>
    <t>Emerald Kalama Chemical, LLC</t>
  </si>
  <si>
    <t>https://ejscreen.epa.gov/mapper/EJSCREEN_report.aspx?namestr=&amp;geometry={"spatialReference":{"wkid":4326},"x":-95.253888,"y":29.699166}&amp;distance=3&amp;unit=9035&amp;areatype=&amp;areaid=&amp;f=report</t>
  </si>
  <si>
    <t>0.11</t>
  </si>
  <si>
    <t>9.83</t>
  </si>
  <si>
    <t>93%</t>
  </si>
  <si>
    <t>129932</t>
  </si>
  <si>
    <t>https://www.dropbox.com/home/Emission%20Increases/Texas/TPC%20Group%2C%20BD%20Expansion%20Project?preview=Application_Submitted+3.5.2020.pdf</t>
  </si>
  <si>
    <t>https://echo.epa.gov/detailed-facility-report?fid=110000461134</t>
  </si>
  <si>
    <t>RN100219526</t>
  </si>
  <si>
    <t>GHGPSDTX201, PSDTX1578, GHGPSDTX202, PSDTX1580, GHGPSDTX203, PSDTX999M1 (draft permit issued 3/18/2021)</t>
  </si>
  <si>
    <t>Modifications to expand the production of butadiene and other light olefin products.</t>
  </si>
  <si>
    <t>BD Expansion Project</t>
  </si>
  <si>
    <t>TPC Group LLC</t>
  </si>
  <si>
    <t>https://ejscreen.epa.gov/mapper/EJSCREEN_report.aspx?namestr=&amp;geometry={"spatialReference":{"wkid":4326},"x":-96.0200454318983,"y":28.8628862373866}&amp;distance=3&amp;unit=9035&amp;areatype=&amp;areaid=&amp;f=report</t>
  </si>
  <si>
    <t>32.3</t>
  </si>
  <si>
    <t>126</t>
  </si>
  <si>
    <t>https://comptroller.texas.gov/economy/local/ch313/agreement-docs-details.php?id=1483</t>
  </si>
  <si>
    <t>TX Comptroller, Chapter 313 School Value Limitation Agreement</t>
  </si>
  <si>
    <t>RN105195655</t>
  </si>
  <si>
    <t>TBD (application for Chapter 313 School Value Limitation Agreement submitted 4/24/2020; finalized 10/8/2020)</t>
  </si>
  <si>
    <t>Roehm America LLC submitted an application to the Bay City Independent School District to construct a greenfield methyl methacrylate (MMA) Plant in Matagorda County, capable of producing 250,000 tons of MMA per year from ethylene and natural gas. Ratification of the final value-limitation agreement was completed in October. Construction is expected to commence in the fourth quarter of 2021, with production planned for 2023.</t>
  </si>
  <si>
    <t>MMA Plant</t>
  </si>
  <si>
    <t>Roehm America LLC</t>
  </si>
  <si>
    <t>Matagorda </t>
  </si>
  <si>
    <t>https://baycitytribune.com/community/article_e8895a2a-c35b-11e8-8daa-1b7a2d16c999.html</t>
  </si>
  <si>
    <t>PSDTX1400 (issued 1/22/2016)</t>
  </si>
  <si>
    <t xml:space="preserve">Construction of a new n-Propanol manufacturing unit (“PrOH-II”) at the Bay City chemicals plant in Matagorda county. The new unit would be capable of producing 330 million pounds per year of n-Propanol from ethylene. </t>
  </si>
  <si>
    <t>Bay City Plant - Propanol II Unit</t>
  </si>
  <si>
    <t>OQ Chemicals (formerly OXEA Corporation)</t>
  </si>
  <si>
    <t>Matagorda</t>
  </si>
  <si>
    <t>https://ejscreen.epa.gov/mapper/EJSCREEN_report.aspx?namestr=&amp;geometry={"spatialReference":{"wkid":4326},"x":-96.953232,"y":28.677429}&amp;distance=3&amp;unit=9035&amp;areatype=&amp;areaid=&amp;f=report</t>
  </si>
  <si>
    <t>33.1</t>
  </si>
  <si>
    <t>489</t>
  </si>
  <si>
    <t>https://www.invista.com/News-Articles/victoria-adn-retrofit-project</t>
  </si>
  <si>
    <t>https://echo.epa.gov/detailed-facility-report?fid=110000464391</t>
  </si>
  <si>
    <t>RN102663671</t>
  </si>
  <si>
    <t>GHGPSDTX145 and PSDTX1079M1 (issued 7/15/2016), GHGPSDTX145M1 and PSDTX1079M2 (issued 7/12/2018)</t>
  </si>
  <si>
    <t>Upgrades to the adiponitrile (ADN) unit and natural gas plant, installation of a new natural gas catalytic cracker, and other equipment upgrades and replacements. ADN is a key ingredient in making nylon 6-6 polymer.</t>
  </si>
  <si>
    <t>Victoria Plant - Adiponitrile Unit Upgrade</t>
  </si>
  <si>
    <t>INVISTA S.a.r.l.</t>
  </si>
  <si>
    <t>Victoria</t>
  </si>
  <si>
    <t>https://records.tceq.texas.gov/cs/idcplg?IdcService=TCEQ_EXTERNAL_SEARCH_GET_FILE&amp;dID=4373024&amp;Rendition=Web [and] https://records.tceq.texas.gov/cs/idcplg?IdcService=TCEQ_EXTERNAL_SEARCH_GET_FILE&amp;dID=4377235&amp;Rendition=Web</t>
  </si>
  <si>
    <t>Notification of Start of Construction for New Source Review (NSR) Permit 810, Adipic Acid (submitted 12/7/2016 and 1/30/2017)</t>
  </si>
  <si>
    <t>GHGPSDTX129 and PSDTX1448 (issued 9/28/2016)</t>
  </si>
  <si>
    <t>Upgrades to the Adipic Acid Unit, replacement of other equipment, and reliability and improvement projects.</t>
  </si>
  <si>
    <t>Victoria Plant - Adipic Acid Unit Upgrade</t>
  </si>
  <si>
    <t>https://ejscreen.epa.gov/mapper/EJSCREEN_report.aspx?namestr=&amp;geometry={"spatialReference":{"wkid":4326},"x":-94.92968,"y":29.35849}&amp;distance=3&amp;unit=9035&amp;areatype=&amp;areaid=&amp;f=report</t>
  </si>
  <si>
    <t>0.0009</t>
  </si>
  <si>
    <t>26525</t>
  </si>
  <si>
    <t>https://www.dropbox.com/home/Emission%20Increases/Texas/INEOS%20Styrolution%20Texas%20City?preview=Styrolution+America+Application.pdf [and] https://www2.tceq.texas.gov/airperm/index.cfm?fuseaction=airpermits.project_report&amp;proj_id=316900&amp;addn_num_txt=148643</t>
  </si>
  <si>
    <t>https://echo.epa.gov/detailed-facility-report?fid=110070371006</t>
  </si>
  <si>
    <t>RN104579487</t>
  </si>
  <si>
    <t>GHGPSDTX206 and PSDTX1592 (application submitted 11/5/2020)</t>
  </si>
  <si>
    <t>Addition of 3 permanent gas-fired boilers and one temporary boiler to provide steam for a production unit that produces ethylbenzene and styrene at the neighboring BP Amoco Texas City Chemical Plant.</t>
  </si>
  <si>
    <t>Texas City Chemical Plant - Boiler Project</t>
  </si>
  <si>
    <t>INEOS Styrolution America LLC</t>
  </si>
  <si>
    <t>https://ejscreen.epa.gov/mapper/EJSCREEN_report.aspx?namestr=&amp;geometry={"spatialReference":{"wkid":4326},"x":-97.309752,"y":27.927344}&amp;distance=3&amp;unit=9035&amp;areatype=&amp;areaid=&amp;f=report</t>
  </si>
  <si>
    <t>9740</t>
  </si>
  <si>
    <t>https://corporate.exxonmobil.com/News/Newsroom/News-releases/2019/0613_ExxonMobil-and-SABIC-to-proceed-with-Gulf-Coast-Growth-Ventures-project  [and]  https://www.dropbox.com/home/Emission%20Increases/Texas/Gulf%20Coast%20Growth%20Ventures%20-%20Plastics%20Manufacturing%20Complex</t>
  </si>
  <si>
    <t>Company website, Start of Construction Notification (6/24/2019)</t>
  </si>
  <si>
    <t>https://echo.epa.gov/detailed-facility-report?fid=110070207316</t>
  </si>
  <si>
    <t>RN109753731</t>
  </si>
  <si>
    <t>GHGPSDTX170 and PSDTX1518 (issued 6/12/2019, amended 2/4/2021)</t>
  </si>
  <si>
    <t>Construction of a new organic chemicals manufacturing complex, which includes: an ethylene plant, a monoethylene glycol plant, two linear low density polyethylene plants, and supporting logistical and utility infrastructure.</t>
  </si>
  <si>
    <t>Petrochemical and Plastics Manufacturing Complex (Ethylene Plant, MEG Plant, PE Plant)</t>
  </si>
  <si>
    <t>Gulf Coast Growth Ventures LLC (ExxonMobil &amp; SABIC)</t>
  </si>
  <si>
    <t>https://ejscreen.epa.gov/mapper/EJSCREEN_report.aspx?namestr=&amp;geometry={"spatialReference":{"wkid":4326},"x":-96.54647825,"y":28.69630979}&amp;distance=3&amp;unit=9035&amp;areatype=&amp;areaid=&amp;f=report</t>
  </si>
  <si>
    <t>8E-06</t>
  </si>
  <si>
    <t>785</t>
  </si>
  <si>
    <t>https://comptroller.texas.gov/economy/local/ch313/agreement-docs-details.php?id=1537</t>
  </si>
  <si>
    <t>RN100218973</t>
  </si>
  <si>
    <t>TBD (application for Chapter 313 School Value Limitation Agreement submitted 11/6/2020, finalized 4/22/2021)</t>
  </si>
  <si>
    <t>Construct an ethylene dichloride/ vinyl chloride monomer (EDC/VCM) reactor unit at the existing Point Comfort Complex.</t>
  </si>
  <si>
    <t>Point Comfort Complex - EDC/VCM Reactor Project</t>
  </si>
  <si>
    <t>Formosa Plastics Corporation, Texas</t>
  </si>
  <si>
    <t>https://ejscreen.epa.gov/mapper/EJSCREEN_report.aspx?namestr=&amp;geometry={"spatialReference":{"wkid":4326},"x":-95.105277,"y":29.820833}&amp;distance=3&amp;unit=9035&amp;areatype=&amp;areaid=&amp;f=report</t>
  </si>
  <si>
    <t>9.82</t>
  </si>
  <si>
    <t>91</t>
  </si>
  <si>
    <t>78%</t>
  </si>
  <si>
    <t>29156</t>
  </si>
  <si>
    <t>https://www.lyondellbasell.com/en/news-events/corporate--financial-news/PO-TBA-project-installs-major-pieces-of-process-equipment/?id=27540 [and] https://www.lyondellbasell.com/en/news-events/corporate--financial-news/lyondellbasell-announces-its-gulf-coast-plant-is-20-percent-complete/?id=26593</t>
  </si>
  <si>
    <t>GHGPSDTX150 and PSDTX1484 (issued 6/29/2017)</t>
  </si>
  <si>
    <t>Construction of a new production unit that will manufacture propylene oxide (PO) and tertiary butyl alcohol (TBA), along with other gaseous and liquid byproducts that will be used by the Channelview Complex as fuel.</t>
  </si>
  <si>
    <t>Channelview Chemical Complex - PO/TBA Unit</t>
  </si>
  <si>
    <t>https://ejscreen.epa.gov/mapper/EJSCREEN_report.aspx?namestr=&amp;geometry={"spatialReference":{"wkid":4326},"x":-94.9151186,"y":29.7458275}&amp;distance=3&amp;unit=9035&amp;areatype=&amp;areaid=&amp;f=report</t>
  </si>
  <si>
    <t>29054</t>
  </si>
  <si>
    <t>https://comptroller.texas.gov/economy/local/ch313/agreement-docs-details.php?id=1565</t>
  </si>
  <si>
    <t>RN100209931</t>
  </si>
  <si>
    <t>TBD (application for Chapter 313 School Value Limitation Agreement submitted 2/12/2021)</t>
  </si>
  <si>
    <t>Covestro LLC submitted an application to the Goose Creek Independent School District on February 12, 2021 to significantly expand manufacturing capacity at the Covestro Industrial Park in Baytown, TX. The company is considering constructing new polymer manufacturing units for polyurethane and polycarbonates. Construction is expected to commence in 2025, with completion in 2028.</t>
  </si>
  <si>
    <t>Covestro Industrial Park - Baytown Plant Expansion</t>
  </si>
  <si>
    <t>Covestro LLC</t>
  </si>
  <si>
    <t>https://ejscreen.epa.gov/mapper/EJSCREEN_report.aspx?namestr=&amp;geometry={"spatialReference":{"wkid":4326},"x":-97.491132,"y":27.832601}&amp;distance=3&amp;unit=9035&amp;areatype=&amp;areaid=&amp;f=report</t>
  </si>
  <si>
    <t>3.2E-05</t>
  </si>
  <si>
    <t>5494</t>
  </si>
  <si>
    <t>https://www.caller.com/story/news/local/2019/02/21/corpus-christi-polymers-set-resume-work-m-g-plant-may/2939476002/</t>
  </si>
  <si>
    <t>https://echo.epa.gov/detailed-facility-report?fid=110064616811</t>
  </si>
  <si>
    <t>RN106631427</t>
  </si>
  <si>
    <t>PSD-TX-1352-GHG (PSDTX1352) and GHGPSDTX57 (issued 12/1/2014), TCEQ Permit No. 108446 (issued 12/1/2014, amended 4/27/2020)</t>
  </si>
  <si>
    <t>Construction of a new polyethylene terephthalate (PET) resins manufacturing complex (PET Plant) that will manufacture PET and terephthalic acid (PTA).</t>
  </si>
  <si>
    <t>M&amp;G PET Plant (Project Jumbo)</t>
  </si>
  <si>
    <t>Corpus Christi Polymers, Inc. (formerly M&amp;G Resins)</t>
  </si>
  <si>
    <t>https://ejscreen.epa.gov/mapper/EJSCREEN_report.aspx?namestr=&amp;geometry={"spatialReference":{"wkid":4326},"x":-94.058096,"y":30.059865}&amp;distance=3&amp;unit=9035&amp;areatype=&amp;areaid=&amp;f=report</t>
  </si>
  <si>
    <t>58</t>
  </si>
  <si>
    <t>61%</t>
  </si>
  <si>
    <t>19532</t>
  </si>
  <si>
    <t>https://www.dropbox.com/home/Emission%20Increases/Texas/Arkema-%20Beaumont%20Plant?preview=2018.7.12_Air+Compliance+Notification_EPN+SULFOX-TO.pdf</t>
  </si>
  <si>
    <t>Air Compliance Notification (7/12/2018)</t>
  </si>
  <si>
    <t>https://echo.epa.gov/detailed-facility-report?fid=110000464168</t>
  </si>
  <si>
    <t>RN100216373</t>
  </si>
  <si>
    <t>GHGPSDTX168 and PSDTX1016M2 (issued 9/11/2018)</t>
  </si>
  <si>
    <t>Replacement and modification of equipment to enable increased production of methyl mercaptain, addition of a third reactor to enable increased production of hydrogen sulfide, addition of a second Sulfox unit, and replacement of a flare at the existing Beaumont Plant.</t>
  </si>
  <si>
    <t>Beaumont Plant</t>
  </si>
  <si>
    <t>Arkema Inc.</t>
  </si>
  <si>
    <t>https://ejscreen.epa.gov/mapper/EJSCREEN_report.aspx?namestr=&amp;geometry={"spatialReference":{"wkid":4326},"x":-84.795462,"y":35.297098}&amp;distance=3&amp;unit=9035&amp;areatype=&amp;areaid=&amp;f=report</t>
  </si>
  <si>
    <t>42.9</t>
  </si>
  <si>
    <t>8.69</t>
  </si>
  <si>
    <t>0.96</t>
  </si>
  <si>
    <t>3057</t>
  </si>
  <si>
    <t>https://www.timesfreepress.com/news/business/aroundregion/story/2015/mar/15/wacker-plant-powers-2015-startsolar-panel-pro/293030/</t>
  </si>
  <si>
    <t>Scott DesJarlais, Republican</t>
  </si>
  <si>
    <t>https://echo.epa.gov/detailed-facility-report?fid=110067049349</t>
  </si>
  <si>
    <t>06-0282</t>
  </si>
  <si>
    <t>67203F (issued 2/13/2014)</t>
  </si>
  <si>
    <t>Construction of three new boilers at an existing polysilicon manufacturing facility.</t>
  </si>
  <si>
    <t>Wacker Polysilicon Manufacturing Facility</t>
  </si>
  <si>
    <t>Wacker Polysilicon North America, LLC</t>
  </si>
  <si>
    <t>Bradley</t>
  </si>
  <si>
    <t>https://ejscreen.epa.gov/mapper/EJSCREEN_report.aspx?namestr=&amp;geometry={"spatialReference":{"wkid":4326},"x":-91.167311,"y":30.272768}&amp;distance=3&amp;unit=9035&amp;areatype=&amp;areaid=&amp;f=report</t>
  </si>
  <si>
    <t>9.52</t>
  </si>
  <si>
    <t>1875</t>
  </si>
  <si>
    <t>https://www.opportunitylouisiana.com/led-news/news-releases/news/2021/01/26/shintech-announces-$1.3-billion-expansion-for-plastics-facilities</t>
  </si>
  <si>
    <t>Expansion projects to increase PVC manufacturing capacity and expand chlor-alkali and vinyl chloride monomer capacity at the Plaquemine Plant in Iberville Parish, which was announced in 2018 and is expected to be completed this year. The company is also proposing to expand PVC packaging and warehouse operations in Addis.</t>
  </si>
  <si>
    <t>Iberville and West Baton Rouge Facilities</t>
  </si>
  <si>
    <t>Shintech Louisiana LLC</t>
  </si>
  <si>
    <t>Iberville/West Baton Rouge</t>
  </si>
  <si>
    <t>https://ejscreen.epa.gov/mapper/EJSCREEN_report.aspx?namestr=&amp;geometry={"spatialReference":{"wkid":4326},"x":-90.997983,"y":30.207114}&amp;distance=3&amp;unit=9035&amp;areatype=&amp;areaid=&amp;f=report</t>
  </si>
  <si>
    <t>5273</t>
  </si>
  <si>
    <t>https://www.opportunitylouisiana.com/led-news/news-releases/news/2020/12/08/mitsubishi-chemical-announces-potential-project-in-louisiana</t>
  </si>
  <si>
    <t>The proposed plant would be the largest of its kind, with ability to produce up to 350,000 tons of methyl methacrylate (MMA) per year by 2025.</t>
  </si>
  <si>
    <t>MMA Manufacturing Facility</t>
  </si>
  <si>
    <t>MCC Methacrylates Americas Inc (Mitsubishi Chemical Corporation/Lucite)</t>
  </si>
  <si>
    <t>https://ejscreen.epa.gov/mapper/EJSCREEN_report.aspx?namestr=&amp;geometry={"spatialReference":{"wkid":4326},"x":-93.28578615,"y":30.82649107}&amp;distance=3&amp;unit=9035&amp;areatype=&amp;areaid=&amp;f=report</t>
  </si>
  <si>
    <t>11437</t>
  </si>
  <si>
    <t>https://www.ingevity.com/news/press-releases/ingevity-to-add-caprolactone-polyol-production-in-deridder-louisiana/</t>
  </si>
  <si>
    <t>The DeRidder upgrades will increase Ingevity’s global polyol production (polyurethane) capacity by 40%.</t>
  </si>
  <si>
    <t>DeRidder Facility - Caprolactone Polyol Expansion</t>
  </si>
  <si>
    <t>Ingevity South Carolina LLC (Ingevity Corporation)</t>
  </si>
  <si>
    <t>https://ejscreen.epa.gov/mapper/EJSCREEN_report.aspx?namestr=&amp;geometry={"spatialReference":{"wkid":4326},"x":-82.0117426390273,"y":33.3683861241316}&amp;distance=3&amp;unit=9035&amp;areatype=&amp;areaid=&amp;f=report</t>
  </si>
  <si>
    <t>38.5</t>
  </si>
  <si>
    <t>9.69</t>
  </si>
  <si>
    <t>70%</t>
  </si>
  <si>
    <t>27138</t>
  </si>
  <si>
    <t>https://www.dropbox.com/home/Emission%20Increases/Georgia/Solvay%20Specialty%20Polymers</t>
  </si>
  <si>
    <t>Application for Permit No. 2821-245-0126-V-05-3</t>
  </si>
  <si>
    <t>Rick W. Allen, Republican</t>
  </si>
  <si>
    <t>https://echo.epa.gov/detailed-facility-report?fid=110000359763</t>
  </si>
  <si>
    <t>2821-245-0126-V-05-3 (issued 4/19/2018)</t>
  </si>
  <si>
    <t>An expansion project that would involve installing additional equipment for the manufacture of industrial polymer (Verian) within the existing Xydar unit at Solvay's specialty polymers plant in August, GA.</t>
  </si>
  <si>
    <t>Solvay Augusta Plant - Verian Expansion Project</t>
  </si>
  <si>
    <t>Solvay Specialty Polymers USA, LLC</t>
  </si>
  <si>
    <t>Richmond</t>
  </si>
  <si>
    <t>https://www.solvay.com/en/press-release/solvay-raises-global-sulfone-polymer-production-new-indian-unit-and-us-expansions</t>
  </si>
  <si>
    <t>2821-245-0126-V-05-2 (issued 6/1/2015)</t>
  </si>
  <si>
    <t>The Sulfone Expansion project would increase production at the Sulfone Monomer Plant; projects PUSH and Jupiter would authorize the installation of new manufacturing units to produce ultra-performance polymers.</t>
  </si>
  <si>
    <t>Solvay Augusta Plant - Sulfone Expansion, Project PUSH, and Project Jupiter</t>
  </si>
  <si>
    <t>https://ejscreen.epa.gov/mapper/EJSCREEN_report.aspx?namestr=&amp;geometry={"spatialReference":{"wkid":4326},"x":-87.142005904572,"y":30.5800685867762}&amp;distance=3&amp;unit=9035&amp;areatype=&amp;areaid=&amp;f=report</t>
  </si>
  <si>
    <t>17931</t>
  </si>
  <si>
    <t>https://www.icis.com/explore/resources/news/2012/05/30/9565248/belgiums-taminco-plans-us-methylamine-capacity-expansion/</t>
  </si>
  <si>
    <t>Matt Gaetz, Republican</t>
  </si>
  <si>
    <t>https://echo.epa.gov/detailed-facility-report?fid=110041158136</t>
  </si>
  <si>
    <t>1130004-020-AC (issued 11/29/2012)</t>
  </si>
  <si>
    <t>A project to expand the existing No. 4 Methylamines (MA) Plant to increase production of monomethylamine (MMA), dimethylamine (DMA), and trimethylamine (TMA)--chemical derivatives produced from methanol and used to manufacture solvents, pesticides, and surface coatings.</t>
  </si>
  <si>
    <t>Taminco Pace Plant - No. 4 Methylamines Plant Expansion</t>
  </si>
  <si>
    <t>Taminco US LLC (dba Eastman Chemical Company)</t>
  </si>
  <si>
    <t>Santa Rosa</t>
  </si>
  <si>
    <t>https://ejscreen.epa.gov/mapper/EJSCREEN_report.aspx?namestr=&amp;geometry={"spatialReference":{"wkid":4326},"x":-87.06,"y":34.64}&amp;distance=3&amp;unit=9035&amp;areatype=&amp;areaid=&amp;f=report</t>
  </si>
  <si>
    <t>40.2</t>
  </si>
  <si>
    <t>8.94</t>
  </si>
  <si>
    <t>0.65</t>
  </si>
  <si>
    <t>1379</t>
  </si>
  <si>
    <t>https://www.dropbox.com/home/Emission%20Increases/Alabama/Indorama%20Ventures%20Xylenes%20%26%20PTA</t>
  </si>
  <si>
    <t>ADEM Revised Permit Application (submitted 1/24/2018 and 12/9/2019)</t>
  </si>
  <si>
    <t>2018/2020</t>
  </si>
  <si>
    <t>Mo Brooks, Republican</t>
  </si>
  <si>
    <t>https://echo.epa.gov/detailed-facility-report?fid=110056961417</t>
  </si>
  <si>
    <t>712-0002-X133 &amp; X134 (issued 3/8/2018), 712-0002-X135 (issued 1/23/2020)</t>
  </si>
  <si>
    <t>Two expansion projects, including: 1) the Unit 4 Upgrade Project, which involves upgrades at the No. 4 Oxidation and No. 4 Terephthalic Acid (PTA) Units (PTA is used to produce polyethylene terephthalate, PET); and 2) the NDC CRU Project, which would apply a new filter technology to improve catalyst recovery yield and reduce operating costs at the Dimethyl Naphthalene Dicarboxylate (NDC) unit.</t>
  </si>
  <si>
    <t>Unit 4 Upgrade Project and NDC CRU Project</t>
  </si>
  <si>
    <t>Indorama Ventures Xylenes &amp; PTA, LLC</t>
  </si>
  <si>
    <t>Morgan</t>
  </si>
  <si>
    <t>https://ejscreen.epa.gov/mapper/EJSCREEN_report.aspx?namestr=&amp;geometry={"spatialReference":{"wkid":4326},"x":-88.029904,"y":30.978994}&amp;distance=3&amp;unit=9035&amp;areatype=&amp;areaid=&amp;f=report</t>
  </si>
  <si>
    <t>804</t>
  </si>
  <si>
    <t>https://www.al.com/business/2019/03/arkema-celebrates-expansion-of-mobile-area-plant.html</t>
  </si>
  <si>
    <t>https://echo.epa.gov/detailed-facility-report?fid=110025376448</t>
  </si>
  <si>
    <t>503-5017-X042 (issued 5/23/2016), 503-5017-X043 (issued 9/7/2016), 503-5017-X044 &amp; X045 (issued 11/30/2017)</t>
  </si>
  <si>
    <t>Two expansion projects. The PEKK Expansion Project will allow the Axis Plant to produce wet and dry PEKK (polyetherketoneketone) polymer. The Latex Production Expansion project will allow the Plant to produce emulsion polymer latex (the emulsion polymer resins produced at the plant are used to manufacture PVC and other plastics products).</t>
  </si>
  <si>
    <t>Axis Plant - PEKK and Latex Production Expansion</t>
  </si>
  <si>
    <t>https://ejscreen.epa.gov/mapper/EJSCREEN_report.aspx?namestr=&amp;geometry={"spatialReference":{"wkid":4326},"x":-102.3292,"y":31.8236}&amp;distance=3&amp;unit=9035&amp;areatype=&amp;areaid=&amp;f=report</t>
  </si>
  <si>
    <t>17733</t>
  </si>
  <si>
    <t>https://www.rextac.com/about-us/news-and-events/</t>
  </si>
  <si>
    <t>https://echo.epa.gov/detailed-facility-report?fid=110039582047</t>
  </si>
  <si>
    <t>RN103719704</t>
  </si>
  <si>
    <t>GHGPSDTX148 and PSDTX1478 (issued 11/22/2016, cancelled); TCEQ Permit No. 16963 (issued 11/22/2016, revised 3/29/2019)</t>
  </si>
  <si>
    <t>Propylene Plant</t>
  </si>
  <si>
    <t>Expansion of an existing amorphous polyalphaolefin materials plant, including the addition of two polypropylene production lines and a new refinery-grade propylene purification unit.</t>
  </si>
  <si>
    <t>Odessa Petrochemical Plant</t>
  </si>
  <si>
    <t>REXtac, LLC</t>
  </si>
  <si>
    <t>https://ejscreen.epa.gov/mapper/EJSCREEN_report.aspx?namestr=&amp;geometry={"spatialReference":{"wkid":4326},"x":-95.195144,"y":29.276442}&amp;distance=3&amp;unit=9035&amp;areatype=&amp;areaid=&amp;f=report</t>
  </si>
  <si>
    <t>0.003</t>
  </si>
  <si>
    <t>254</t>
  </si>
  <si>
    <t>https://petrologistics.com/projects/500-kta-gulf-coast-pdh-project-using-dow-fcdh-technology/</t>
  </si>
  <si>
    <t>RN110931706</t>
  </si>
  <si>
    <t>159695 (draft permit issued 3/30/2021)</t>
  </si>
  <si>
    <t>Construction of a greenfield 500 KTA propane dehydrogenation (PDH) facility.</t>
  </si>
  <si>
    <t>PetroLogistics PDH Plant</t>
  </si>
  <si>
    <t>PetroLogistics PDH, LLC</t>
  </si>
  <si>
    <t>https://fuelfix.com/blog/2017/03/02/occidentals-massive-petrochemical-plant-comes-online-in-texas/</t>
  </si>
  <si>
    <t>https://echo.epa.gov/detailed-facility-report?fid=110000599807</t>
  </si>
  <si>
    <t>RN100211176</t>
  </si>
  <si>
    <t>PSD-TX-1338-GHG (PSDTX1338) and GHGPSDTX40 (issued 5/23/2014); GHGPSDTX40 and PSDTX1338M1 (draft permit issued 6/2/2020)</t>
  </si>
  <si>
    <t>Ethylene Plant</t>
  </si>
  <si>
    <t>Construction of a 1.2 billion lb/yr ethylene plant at an existing chemical manufacturing complex.</t>
  </si>
  <si>
    <t>Oxychem Ingleside Plant</t>
  </si>
  <si>
    <t>Occidental Chemical Corporation</t>
  </si>
  <si>
    <t>https://ejscreen.epa.gov/mapper/EJSCREEN_report.aspx?namestr=&amp;geometry={"spatialReference":{"wkid":4326},"x":-93.950844,"y":29.887951}&amp;distance=3&amp;unit=9035&amp;areatype=&amp;areaid=&amp;f=report</t>
  </si>
  <si>
    <t>29308</t>
  </si>
  <si>
    <t>https://www.reuters.com/article/us-chemicals-motiva-portarthur/motiva-may-finish-port-arthur-tx-chemical-plant-purchase-by-end-october-sources-idUSKBN1WG4DZ</t>
  </si>
  <si>
    <t>https://echo.epa.gov/detailed-facility-report?fid=110000464024</t>
  </si>
  <si>
    <t>RN110498151</t>
  </si>
  <si>
    <t>GHGPSDTX186 and PSDTX1546 (issued 2/6/2020)</t>
  </si>
  <si>
    <t>Ethylene Plant, Plastics Plant</t>
  </si>
  <si>
    <t>Construction of a new ethylene plant next to Motiva's Port Arthur Refinery.</t>
  </si>
  <si>
    <t>Port Arthur Ethane Cracker</t>
  </si>
  <si>
    <t>Motiva Enterprises, LLC (dba Saudi Aramco)</t>
  </si>
  <si>
    <t>https://www.spglobal.com/platts/en/market-insights/latest-news/petrochemicals/092619-motiva-planning-new-polyethylene-aromatics-units-filing  [and]  https://www.reuters.com/article/us-chemicals-motiva-portarthur/motiva-may-finish-port-arthur-tx-chemical-plant-purchase-by-end-october-sources-idUSKBN1WG4DZ</t>
  </si>
  <si>
    <t>S&amp;P Global</t>
  </si>
  <si>
    <t>https://echo.epa.gov/detailed-facility-report?fid=110000861862</t>
  </si>
  <si>
    <t>RN100217389</t>
  </si>
  <si>
    <t>GHGPSDTX195 and PSDTX1564 (issued 9/11/2020)</t>
  </si>
  <si>
    <t>Polyethylene Plant</t>
  </si>
  <si>
    <t>Construction of a new polyethylene manufacturing complex, which will produce both linear low density polyethylene (LLDPE) and high density polyethylene (HDPE).</t>
  </si>
  <si>
    <t>Motiva Enterprises Polyethylene Manufacturing Complex</t>
  </si>
  <si>
    <t>Motiva Chemicals LLC (dba Saudi Aramco)</t>
  </si>
  <si>
    <t>https://ejscreen.epa.gov/mapper/EJSCREEN_report.aspx?namestr=&amp;geometry={"spatialReference":{"wkid":4326},"x":-95.196111,"y":29.231111}&amp;distance=3&amp;unit=9035&amp;areatype=&amp;areaid=&amp;f=report</t>
  </si>
  <si>
    <t>0.00088</t>
  </si>
  <si>
    <t>135</t>
  </si>
  <si>
    <t>https://www.dropbox.com/home/Emission%20Increases/Texas/INEOS%20USA%20LLC%20-%20Chocolate%20Bayou%20Plant/GHGPSDTX135_Chocolate%20Bayou%20Steam%20Generating%20Station?preview=2019.10.22_Application_Permit+No.+123117.pdf</t>
  </si>
  <si>
    <t>TCEQ Air Quality Application Supplement, Table 1F</t>
  </si>
  <si>
    <t>https://echo.epa.gov/detailed-facility-report?fid=110000606933</t>
  </si>
  <si>
    <t>RN100238708</t>
  </si>
  <si>
    <t>GHGPSDTX135 and PSDTX1460 (issued 2/10/2017)</t>
  </si>
  <si>
    <t>Construction of the CBSG Station, a new power plant to provide steam and electricity to the INEOS Chocolate Bayou chemical plant.</t>
  </si>
  <si>
    <t>Chocolate Bayou Steam Generating Station</t>
  </si>
  <si>
    <t>INEOS USA LLC</t>
  </si>
  <si>
    <t>https://ejscreen.epa.gov/mapper/EJSCREEN_report.aspx?namestr=&amp;geometry={"spatialReference":{"wkid":4326},"x":-95.192963,"y":29.226668}&amp;distance=3&amp;unit=9035&amp;areatype=&amp;areaid=&amp;f=report</t>
  </si>
  <si>
    <t>85</t>
  </si>
  <si>
    <t>https://www.dropbox.com/home/Emission%20Increases/Texas/INEOS%20USA%20LLC%20-%20Chocolate%20Bayou%20Plant/PSD-TX-97769-GHG_Issued%2010.5.2012?preview=Startup+Notice_Permit+No.+97769+and+PSD-TX-97769-GHG.pdf</t>
  </si>
  <si>
    <t>Start-up notification, submitted 4/10/2014</t>
  </si>
  <si>
    <t>PSD-TX-97769-GHG (issued 10/5/2012, GHG language rescinded in 2015)</t>
  </si>
  <si>
    <t>Construction of a new cracking furnace and decoke/cyclone drum at the No. 2 Olefins unit. The project expands ethylene capacity by 150 million lbs/yr.</t>
  </si>
  <si>
    <t>Chocolate Bayou Plant</t>
  </si>
  <si>
    <t>https://ejscreen.epa.gov/mapper/EJSCREEN_report.aspx?namestr=&amp;geometry={"spatialReference":{"wkid":4326},"x":-96.544848,"y":28.696798}&amp;distance=3&amp;unit=9035&amp;areatype=&amp;areaid=&amp;f=report</t>
  </si>
  <si>
    <t>https://www.dropbox.com/home/Emission%20Increases/Texas/Formosa%20Plastics-%20Point%20Comfort</t>
  </si>
  <si>
    <t>Compliance Report (stack test notification, 2/4/2021)</t>
  </si>
  <si>
    <t>https://echo.epa.gov/detailed-facility-report?fid=110018925957</t>
  </si>
  <si>
    <t>GHGPSDTX47 (issued 8/1/2014), PSDTX1383 (issued 8/8/2014)</t>
  </si>
  <si>
    <t>Ethylene Plant, Propylene Plant</t>
  </si>
  <si>
    <t>Construction of a third olefins plant and a new PDH unit, consisting of 14 cracking furnaces, 4 PDH reactors, 4 steam boilers, and other associated equipment. The new Olefins 3 plant and associated PDH unit will increase the production capacity of the plant by approximately 1.75 million short tons per year of high purity ethylene product.</t>
  </si>
  <si>
    <t>Point Comfort Plant - Olefins 3 and PDH Plant</t>
  </si>
  <si>
    <t>Formosa Plastics Corporation</t>
  </si>
  <si>
    <t>https://ejscreen.epa.gov/mapper/EJSCREEN_report.aspx?namestr=&amp;geometry={"spatialReference":{"wkid":4326},"x":-96.54722,"y":28.68889}&amp;distance=3&amp;unit=9035&amp;areatype=&amp;areaid=&amp;f=report</t>
  </si>
  <si>
    <t>https://www.dropbox.com/home/Emission%20Increases/Texas/Formosa%20Plastics-%20Point%20Comfort  [and]  https://www.spglobal.com/platts/en/market-insights/latest-news/petrochemicals/012921-formosa-plastics-usa-shuts-point-comfort-ldpe-unit-to-restart-next-week-sources</t>
  </si>
  <si>
    <t>Initial Compliance Report (stack test notification, 12/10/2020); S&amp;P Global, January 2021</t>
  </si>
  <si>
    <t>GHGPSDTX48 (issued 8/1/2014), PSDTX1384 (issued 8/8/2014)</t>
  </si>
  <si>
    <t>Construction of a new 625,500 tpy Low Density Polyethylene (LDPE) plant.</t>
  </si>
  <si>
    <t>Point Comfort Plant - LDPE Plant</t>
  </si>
  <si>
    <t>https://ejscreen.epa.gov/mapper/EJSCREEN_report.aspx?namestr=&amp;geometry={"spatialReference":{"wkid":4326},"x":-95.25106,"y":29.705991}&amp;distance=3&amp;unit=9035&amp;areatype=&amp;areaid=&amp;f=report</t>
  </si>
  <si>
    <t>9.84</t>
  </si>
  <si>
    <t>117798</t>
  </si>
  <si>
    <t>records.tceq.texas.gov</t>
  </si>
  <si>
    <t>GHGPSDTX137, voluntary update (8/23/2018)</t>
  </si>
  <si>
    <t>https://echo.epa.gov/detailed-facility-report?fid=110000461107</t>
  </si>
  <si>
    <t>RN102576063</t>
  </si>
  <si>
    <t>GHGPSDTX137 (issued 6/24/2016)</t>
  </si>
  <si>
    <t>Modifications to the plant's propylene manufacturing unit.</t>
  </si>
  <si>
    <t>Propylene Manufacturing Unit</t>
  </si>
  <si>
    <t>Flint Hills Resources Houston Chemical, LLC</t>
  </si>
  <si>
    <t>https://ejscreen.epa.gov/mapper/EJSCREEN_report.aspx?namestr=&amp;geometry={"spatialReference":{"wkid":4326},"x":-95.009625,"y":29.759067}&amp;distance=3&amp;unit=9035&amp;areatype=&amp;areaid=&amp;f=report</t>
  </si>
  <si>
    <t>9.4</t>
  </si>
  <si>
    <t>56</t>
  </si>
  <si>
    <t>74%</t>
  </si>
  <si>
    <t>41868</t>
  </si>
  <si>
    <t>https://www.rigzone.com/news/exxonmobil_adds_notch_with_baytown_cracker-26-jul-2018-156420-article/</t>
  </si>
  <si>
    <t>https://echo.epa.gov/detailed-facility-report?fid=110000463169</t>
  </si>
  <si>
    <t>RN102212925</t>
  </si>
  <si>
    <t>PSD-TX-102982-GHG (GHGPSDTX24) (issued 11/25/2013) (GHG language rescinded in 2016), TCEQ Permit 102982 (issued 2/19/2014, amended 11/9/2016)</t>
  </si>
  <si>
    <t>Construction of 8 ethylene steam cracking furnaces and associated equipment at an existing petrochemical manufacturing facility.</t>
  </si>
  <si>
    <t>Baytown Olefins Plant</t>
  </si>
  <si>
    <t>Exxon Mobil Corp., Bechtel Oil Gas and Chemicals Inc</t>
  </si>
  <si>
    <t>https://ejscreen.epa.gov/mapper/EJSCREEN_report.aspx?namestr=&amp;geometry={"spatialReference":{"wkid":4326},"x":-94.916054,"y":29.874817}&amp;distance=3&amp;unit=9035&amp;areatype=&amp;areaid=&amp;f=report</t>
  </si>
  <si>
    <t>https://news.exxonmobil.com/press-release/exxonmobil-begins-production-new-polyethylene-line-mont-belvieu-plastics-plant</t>
  </si>
  <si>
    <t>https://echo.epa.gov/detailed-facility-report?fid=110000463702</t>
  </si>
  <si>
    <t>RN102501020</t>
  </si>
  <si>
    <t>PSD-TX-103048-GHG (issued 9/5/2013) (GHG language rescinded in 2016)</t>
  </si>
  <si>
    <t>Construction of a new polyethylene production unit at an existing plastics plant.</t>
  </si>
  <si>
    <t>Mont Belvieu Plastics Plant: Polyethylene Unit</t>
  </si>
  <si>
    <t>Exxon Chemical Co., Chevron Philips Chemical Company LP</t>
  </si>
  <si>
    <t>https://ejscreen.epa.gov/mapper/EJSCREEN_report.aspx?namestr=&amp;geometry={"spatialReference":{"wkid":4326},"x":-97.591388,"y":27.806666}&amp;distance=3&amp;unit=9035&amp;areatype=&amp;areaid=&amp;f=report</t>
  </si>
  <si>
    <t>9.11</t>
  </si>
  <si>
    <t>17218</t>
  </si>
  <si>
    <t>https://comptroller.texas.gov/economy/local/ch313/agreement-docs.php</t>
  </si>
  <si>
    <t>Texas Comptroller, Equistar La Porte ISD no. 305, 2018 Biennial Progress Report 773A</t>
  </si>
  <si>
    <t>https://echo.epa.gov/detailed-facility-report?fid=110000465069</t>
  </si>
  <si>
    <t>RN100221662</t>
  </si>
  <si>
    <t>PSDTX761M3 and GHGPSDTX32 (issued 4/14/2014); PSDTX761M4 and GHGPSDTX32M1 (draft permit issued 5/5/2020)</t>
  </si>
  <si>
    <t xml:space="preserve">Expansion of an existing ethylene plant, which will  increase the nominal capacity of the facility by 810 million  pounds of ethylene per year. </t>
  </si>
  <si>
    <t>Olefins Plant Expansion</t>
  </si>
  <si>
    <t>Equistar Chemicals, LP</t>
  </si>
  <si>
    <t>https://ejscreen.epa.gov/mapper/EJSCREEN_report.aspx?namestr=&amp;geometry={"spatialReference":{"wkid":4326},"x":-95.06111,"y":29.70639}&amp;distance=3&amp;unit=9035&amp;areatype=&amp;areaid=&amp;f=report</t>
  </si>
  <si>
    <t>9.38</t>
  </si>
  <si>
    <t>16089</t>
  </si>
  <si>
    <t>Texas Comptroller, Equistar La Porte ISD no. 262, 2018 Biennial Progress Report 773A</t>
  </si>
  <si>
    <t>https://echo.epa.gov/detailed-facility-report?fid=110034641635</t>
  </si>
  <si>
    <t>RN100210319</t>
  </si>
  <si>
    <t>PSD-TX-752-GHG (issued 3/14/2013), GHGPSDTX12 and PSDTX752M5 (issued 4/26/2019)</t>
  </si>
  <si>
    <t>Addition of two new cracking furnaces and supporting equipment to the plant's existing Olefins unit. The new furnaces will increase the plant's ethylene production capacity by 405,000 tons per year.</t>
  </si>
  <si>
    <t>La Porte Complex</t>
  </si>
  <si>
    <t>Equistar Chemicals LP, LyondellBasell Acetyls LLC</t>
  </si>
  <si>
    <t>Texas Comptroller, Equistar La Porte ISD no. 259, 2018 Biennial Progress Report 773A</t>
  </si>
  <si>
    <t>PSD-TX-1272-GHG (issued 7/19/2013), PSDTX1270, PSDTX1272</t>
  </si>
  <si>
    <t>Addition of a new cracking furnace at the existing Olefins Production units 1 and 2 at the Channelview North Plant. The addition will increase the plant's ethylene production capacity by 750,000 tpy.</t>
  </si>
  <si>
    <t>Channelview Chemical Complex North - Cracking Furnace Expansion</t>
  </si>
  <si>
    <t>https://ejscreen.epa.gov/mapper/EJSCREEN_report.aspx?namestr=&amp;geometry={"spatialReference":{"wkid":4326},"x":-94.912186,"y":29.856441}&amp;distance=3&amp;unit=9035&amp;areatype=&amp;areaid=&amp;f=report</t>
  </si>
  <si>
    <t>2391</t>
  </si>
  <si>
    <t>https://www.businesswire.com/news/home/20200630005216/en/Enterprise-Enters-Into-Long-Term-Agreement-for-PDH-2-Facility  [and]  https://www.businesswire.com/news/home/20190926005256/en/Enterprise-Build-PDH-2-Plant-Supported-Long-term</t>
  </si>
  <si>
    <t>GHGPSDTX193 and PSDTX1558 (issued 1/24/2020)</t>
  </si>
  <si>
    <t>Construction of a second propane dehydrogenation unit (PDH II) at the Mont Belvieu Complex, capable of producing 1.65 billion pounds of propylene per year.</t>
  </si>
  <si>
    <t>Mont Belvieu Complex - PDH II</t>
  </si>
  <si>
    <t>https://www.icis.com/explore/resources/news/2018/01/10/10181425/enterprise-ramping-up-us-pdh-to-full-capacity-in-early-2018/</t>
  </si>
  <si>
    <t>GHGPSDTX33 (issued 4/16/2014), PSDTX1336 (issued 3/13/2014)</t>
  </si>
  <si>
    <t>Construction of a 1.6 billion lb/yr propane dehydrogenation (propylene) unit at the Mont Belvieu Complex.</t>
  </si>
  <si>
    <t>Mont Belvieu Complex - PDH I</t>
  </si>
  <si>
    <t>https://ejscreen.epa.gov/mapper/EJSCREEN_report.aspx?namestr=&amp;geometry={"spatialReference":{"wkid":4326},"x":-94.6880213764961,"y":32.4390755373175}&amp;distance=3&amp;unit=9035&amp;areatype=&amp;areaid=&amp;f=report</t>
  </si>
  <si>
    <t>99</t>
  </si>
  <si>
    <t>7425</t>
  </si>
  <si>
    <t>https://www.chemorbis.com/en/plastics-news/Over-1-million-tons-of-ethylene-capacity-restarts/2015/05/13/625720#reportH</t>
  </si>
  <si>
    <t xml:space="preserve">News article </t>
  </si>
  <si>
    <t>RN100219815</t>
  </si>
  <si>
    <t>8539 (issued 5/16/2012, amended 10/31/2019)</t>
  </si>
  <si>
    <t xml:space="preserve">Construction of a new hydrocarbon cracking furnace to produce ethylene and propylene at Eastman Chemical's manufacturing complex in Longview, TX. </t>
  </si>
  <si>
    <t>Eastman Chemical Texas Operations - Hydrocarbon Cracking Plant No. 4</t>
  </si>
  <si>
    <t xml:space="preserve">Eastman Chemical Company </t>
  </si>
  <si>
    <t>https://ejscreen.epa.gov/mapper/EJSCREEN_report.aspx?namestr=&amp;geometry={"spatialReference":{"wkid":4326},"x":-95.421111,"y":28.995}&amp;distance=3&amp;unit=9035&amp;areatype=&amp;areaid=&amp;f=report</t>
  </si>
  <si>
    <t>8.57</t>
  </si>
  <si>
    <t>23425</t>
  </si>
  <si>
    <t>https://www.dropbox.com/home/Emission%20Increases/Texas/Dow%20Chemical%20Co-%20Dow%20Texas%20Operations%20Freeport/Polyethylene%207</t>
  </si>
  <si>
    <t>https://echo.epa.gov/detailed-facility-report?fid=110008170237</t>
  </si>
  <si>
    <t>RN100225945</t>
  </si>
  <si>
    <t>153106 (issued 9/3/2019; application for permit amendment submitted 4/8/2020, draft permit issued 12/1/2020)</t>
  </si>
  <si>
    <t xml:space="preserve">The Dow Chemical Company is proposing to amend an existing polyethylene manufacturing plant, Polyethylene 7, using a new gas-phase technology. </t>
  </si>
  <si>
    <t>Dow Texas Operations Freeport - Polyethylene 7 Facility</t>
  </si>
  <si>
    <t>Dow Chemical Company</t>
  </si>
  <si>
    <t>https://ejscreen.epa.gov/mapper/EJSCREEN_report.aspx?namestr=&amp;geometry={"spatialReference":{"wkid":4326},"x":-95.349166,"y":28.977777}&amp;distance=3&amp;unit=9035&amp;areatype=&amp;areaid=&amp;f=report</t>
  </si>
  <si>
    <t>5.3</t>
  </si>
  <si>
    <t>33.4</t>
  </si>
  <si>
    <t>13229</t>
  </si>
  <si>
    <t>https://www.fool.com/earnings/call-transcripts/2020/01/29/dow-chemical-co-dow-q4-2019-earnings-call-transcri.aspx</t>
  </si>
  <si>
    <t>Dow Chemical Co. Q4 2019 Earnings Call Transcript; OGJ May 2020 Construction Update</t>
  </si>
  <si>
    <t>GHGPSDTX38M1 (issued 6/13/2018)</t>
  </si>
  <si>
    <t>Addition of two new cracking furnaces and fugitive components to the existing Light Hydrocarbons Unit No. 9 ethylene cracker. This expansion project will add 500,000 tpy of processing capacity. Once fully commissioned, the expanded TX-9 cracker will have a capacity of 2 million tpy, making it the largest ethylene facility in the world.</t>
  </si>
  <si>
    <t>Dow Texas Operations Freeport - Freeport Light Hydrocarbons Plant No. 9 Expansion Project</t>
  </si>
  <si>
    <t>https://www.fluor.com/projects/dow-chemical-gulfstream-epc</t>
  </si>
  <si>
    <t>PSD-TX-1328-GHG (GHGPSDTX38) (issued 5/20/2014, amended 3/17/2017 to account for "as built" changes)</t>
  </si>
  <si>
    <t>Construction of new 1.5 million metric ton per year ethylene plant (Light Hydrocarbons Unit No. 9).</t>
  </si>
  <si>
    <t>Dow Texas Operations Freeport - Freeport Light Hydrocarbons Plant No. 9</t>
  </si>
  <si>
    <t>PSD-TX-1354-GHG (PSDTX1354) and GHGPSDTX58 (issued 12/2/2014), TCEQ Permit No. 108819 (issued 12/2/2014, amended 12/15/2016)</t>
  </si>
  <si>
    <t>Construction of a new combined heat and power (CHP) utility plant to provide power and/or steam to M&amp;G's new collocated PTE Plant.</t>
  </si>
  <si>
    <t>M&amp;G Utilities Plant (Project Jumbo)</t>
  </si>
  <si>
    <t>https://ejscreen.epa.gov/mapper/EJSCREEN_report.aspx?namestr=&amp;geometry={"spatialReference":{"wkid":4326},"x":-94.923369,"y":29.823097}&amp;distance=3&amp;unit=9035&amp;areatype=&amp;areaid=&amp;f=report</t>
  </si>
  <si>
    <t>14072</t>
  </si>
  <si>
    <t>http://baytownedf.org/news-media/article/chevron-phillips-chemical-successfully-starts-new-ethane-cracker-in-baytown</t>
  </si>
  <si>
    <t>https://echo.epa.gov/detailed-facility-report?fid=110007177768</t>
  </si>
  <si>
    <t>RN103919817</t>
  </si>
  <si>
    <t>PSD-TX-748-GHG (GHGPSDTX9) (issued 1/17/2013), PSDTX748M1 (issued 8/6/2013)</t>
  </si>
  <si>
    <t>Addition of a new ethylene production unit (Unit 1594) that will increase ethylene production at the plant by 1.5 million metric tons/yr and also produce fuel gas, mixed C3 and C4 hydrocarbons, and lower-output hydrocarbons.</t>
  </si>
  <si>
    <t>Cedar Bayou Plant, Ethylene Production Expansion</t>
  </si>
  <si>
    <t>Chevron Phillips Chemical Company, LP</t>
  </si>
  <si>
    <t>https://ejscreen.epa.gov/mapper/EJSCREEN_report.aspx?namestr=&amp;geometry={"spatialReference":{"wkid":4326},"x":-95.746643,"y":29.074952}&amp;distance=3&amp;unit=9035&amp;areatype=&amp;areaid=&amp;f=report</t>
  </si>
  <si>
    <t>32.8</t>
  </si>
  <si>
    <t>1406</t>
  </si>
  <si>
    <t>http://www.cpchem.com/en-us/news/Pages/Chevron-Phillips-Chemical-Successfully-Commissions-New-Marlex%C2%AE-Polyethylene-Units-at-Old-Ocean,-Texas.aspx</t>
  </si>
  <si>
    <t>https://echo.epa.gov/detailed-facility-report?fid=110056970568</t>
  </si>
  <si>
    <t>RN100825249</t>
  </si>
  <si>
    <t>GHGPSDTX196 and PSDTX1566 (issued 7/31/2020), TCEQ permit no. 103832 and N166M2</t>
  </si>
  <si>
    <t>Construction of a polyethylene production facility at an existing chemical plant and construction of an isobutane nitrogen recovery unit.</t>
  </si>
  <si>
    <t>Sweeny/Old Ocean Polyethylene Facility</t>
  </si>
  <si>
    <t>Chevron Phillips Chemical Company LP (CPChem)</t>
  </si>
  <si>
    <t>https://www.dropbox.com/home/Emission%20Increases/Texas/Chevron%20Phillips%20Sweeny%20Polyethylene%20Facility</t>
  </si>
  <si>
    <t>TBD (application for Chapter 313 School Value Limitation Agreement submitted 4/6/2021)</t>
  </si>
  <si>
    <t>Construction of a new C3 Splitter, also known as a Propylene Fractionator, capable of processing 1 billion pounds of propylene per year.</t>
  </si>
  <si>
    <t>Sweeny/Old Ocean Polyethylene Facility - C3 Splitter</t>
  </si>
  <si>
    <t>Chevron Phillips Chemical Company LP</t>
  </si>
  <si>
    <t>https://ejscreen.epa.gov/mapper/EJSCREEN_report.aspx?namestr=&amp;geometry={"spatialReference":{"wkid":4326},"x":-93.7811,"y":30.04806}&amp;distance=3&amp;unit=9035&amp;areatype=&amp;areaid=&amp;f=report</t>
  </si>
  <si>
    <t>0.82</t>
  </si>
  <si>
    <t>7079</t>
  </si>
  <si>
    <t>Texas Comptroller, Chevron Phillips Chemical Co. ISD no. 1337, Application</t>
  </si>
  <si>
    <t>https://echo.epa.gov/detailed-facility-report?fid=110034635367</t>
  </si>
  <si>
    <t>RN100215615</t>
  </si>
  <si>
    <t>GHGPSDTX192, PSDTX1556 (issued 4/23/2020)</t>
  </si>
  <si>
    <t>Ethylene Plant, Polyethylene Plant</t>
  </si>
  <si>
    <t>Construction of a new ethylene cracking unit and two polyethylene units adjacent to an existing facility.</t>
  </si>
  <si>
    <t>Chevron Phillips Chemical Orange Polyethylene Plant</t>
  </si>
  <si>
    <t>https://ejscreen.epa.gov/mapper/EJSCREEN_report.aspx?namestr=&amp;geometry={"spatialReference":{"wkid":4326},"x":-95.279436,"y":29.242752}&amp;distance=3&amp;unit=9035&amp;areatype=&amp;areaid=&amp;f=report</t>
  </si>
  <si>
    <t>0.00082</t>
  </si>
  <si>
    <t>717</t>
  </si>
  <si>
    <t>http://analysis.petchem-update.com/supply-chain-logistics/ascend-shelves-pdh-project-polyethylene-market-faces-oversupply</t>
  </si>
  <si>
    <t>https://echo.epa.gov/detailed-facility-report?fid=110000503722</t>
  </si>
  <si>
    <t>RN106592579</t>
  </si>
  <si>
    <t>PSD-TX-1342-GHG (GHGPSDTX42) (issued 6/12/2014)</t>
  </si>
  <si>
    <t>Construction of a new propane dehydrogenation (propylene) plant at an existing petrochemical facility.</t>
  </si>
  <si>
    <t>Chocolate Bayou PDH Plant</t>
  </si>
  <si>
    <t>C3 Petrochemicals (Ascend)</t>
  </si>
  <si>
    <t>https://ejscreen.epa.gov/mapper/EJSCREEN_report.aspx?namestr=&amp;geometry={"spatialReference":{"wkid":4326},"x":-93.887862,"y":29.95801}&amp;distance=3&amp;unit=9035&amp;areatype=&amp;areaid=&amp;f=report</t>
  </si>
  <si>
    <t>19681</t>
  </si>
  <si>
    <t>https://www.reutersevents.com/downstream/supply-chain-logistics/venture-total-omv-owned-borealis-start-texas-cracker-q1-2021-pe-line-q1-2022  [and]  https://www.connectcre.com/texas/groundbreaking-takes-place-1-7b-ethane-cracker/</t>
  </si>
  <si>
    <t>https://echo.epa.gov/detailed-facility-report?fid=110070100251</t>
  </si>
  <si>
    <t>RN109845768</t>
  </si>
  <si>
    <t>GHGPSDTX114 (issued 7/22/2016), PSDTX1426 (issued 1/17/2017)</t>
  </si>
  <si>
    <t>Construction of a new, one-million-tonne per year steam ethane cracker, which would supply feedstock for the existing 400,000 tonne-per-year Bayport polyethylene plant in Pasadena, about 80 miles to the west.</t>
  </si>
  <si>
    <t>Bayport Polymers LLC (Baystar) (formerly TOTAL Petrochemicals &amp; Refining)</t>
  </si>
  <si>
    <t>https://ejscreen.epa.gov/mapper/EJSCREEN_report.aspx?namestr=&amp;geometry={"spatialReference":{"wkid":4326},"x":-93.883961,"y":29.953919}&amp;distance=3&amp;unit=9035&amp;areatype=&amp;areaid=&amp;f=report</t>
  </si>
  <si>
    <t>20725</t>
  </si>
  <si>
    <t>https://www.basf.com/us/en/who-we-are/organization/locations/featured-sites/Port-Arthur.html</t>
  </si>
  <si>
    <t>https://echo.epa.gov/detailed-facility-report?fid=110006134691</t>
  </si>
  <si>
    <t>RN100216977</t>
  </si>
  <si>
    <t>PSD-TX-903-GHG (issued 8/24/2012), PSDTX903M5</t>
  </si>
  <si>
    <t>Addition of a 10th cracking furnace to the existing ethylene plant and modifications to existing equipment to supplement steam supplies. The furnace will be optimized to handle ethane gas. The expansion will increase the plant's ethylene production to 2.87 billion lbs/yr.</t>
  </si>
  <si>
    <t>Olefins Complex, Ethylene Cracker</t>
  </si>
  <si>
    <t>BASF FINA Petrochemicals Ltd., Sabina Petrochemicals LLC, BASF Total Petrochemicals LLC</t>
  </si>
  <si>
    <t>https://www.airliquide.com/united-states-america/air-liquide-completes-major-upgrade-expansion-its-bayport-industrial-complex</t>
  </si>
  <si>
    <t>https://echo.epa.gov/detailed-facility-report?fid=110001867846</t>
  </si>
  <si>
    <t>PSD-TX-612-GHG and GHGPSDTX23 (issued 11/21/2013), PSDTX612M2 (issued 9/5/2013)</t>
  </si>
  <si>
    <t>Replacement of 4 gas-fired turbines and 3 boilers.</t>
  </si>
  <si>
    <t>Bayou Cogeneration Plant, Turbine Replacement Project</t>
  </si>
  <si>
    <t>https://ejscreen.epa.gov/mapper/EJSCREEN_report.aspx?namestr=&amp;geometry={"spatialReference":{"wkid":4326},"x":-80.336211,"y":40.667899}&amp;distance=3&amp;unit=9035&amp;areatype=&amp;areaid=&amp;f=report</t>
  </si>
  <si>
    <t>9.9</t>
  </si>
  <si>
    <t>20658</t>
  </si>
  <si>
    <t>https://www.timesonline.com/story/news/2020/09/29/cracker-plant-70-built/3573027001/   [and]   https://businessjournaldaily.com/mammoth-cracker-plant-presents-huge-opportunity/ [and] https://www.pabusinesscentral.com/articles/shell-appalachia-cracker-plant-construction-continues-in-2019-with-hopes-for-positive-local-economic-impact/</t>
  </si>
  <si>
    <t>Conor Lamb, Democrat</t>
  </si>
  <si>
    <t>https://echo.epa.gov/detailed-facility-report?fid=110060029115</t>
  </si>
  <si>
    <t>https://www.ahs.dep.pa.gov/eFACTSWeb/searchResults_singleSite.aspx?SiteID=102360</t>
  </si>
  <si>
    <t>PA-04-00740A (issued 6/18/2015), PA-04-00740B and PA-04-00740C (issued 2/18/2021)</t>
  </si>
  <si>
    <t>Construction of a new ethane cracker and three polyethylene units.</t>
  </si>
  <si>
    <t>Petrochemicals Complex</t>
  </si>
  <si>
    <t>Shell Chemical Appalachia, LLC</t>
  </si>
  <si>
    <t>Beaver</t>
  </si>
  <si>
    <t>https://ejscreen.epa.gov/mapper/EJSCREEN_report.aspx?namestr=&amp;geometry={"spatialReference":{"wkid":4326},"x":-80.775029,"y":39.918022}&amp;distance=3&amp;unit=9035&amp;areatype=&amp;areaid=&amp;f=report</t>
  </si>
  <si>
    <t>0.03</t>
  </si>
  <si>
    <t>13509</t>
  </si>
  <si>
    <t>https://www.dispatch.com/story/business/2021/02/04/petrochemical-hub-faces-indefinite-delay-market-forces-dont-support-buildout-in-appalachia/4386072001/  [and]  https://www.theintelligencer.net/news/top-headlines/2020/06/ptt-global-chemical-america-cracker-plant-decision-to-be-delayed/ [and] https://www.dispatch.com/business/20200207/jobsohio-puts-20-million-toward-possible-petrochemical-site</t>
  </si>
  <si>
    <t>https://echo.epa.gov/detailed-facility-report?fid=110070031505</t>
  </si>
  <si>
    <t>06-07-13-5004</t>
  </si>
  <si>
    <t>P0124972 (issued 12/21/2018)</t>
  </si>
  <si>
    <t>Construction of a new ethane cracker, two polyethylene units, and supporting infrastructure.</t>
  </si>
  <si>
    <t>US Petrochemical Complex Project</t>
  </si>
  <si>
    <t>PTTCG America LLC</t>
  </si>
  <si>
    <t>Belmont</t>
  </si>
  <si>
    <t>https://ejscreen.epa.gov/mapper/EJSCREEN_report.aspx?namestr=&amp;geometry={"spatialReference":{"wkid":4326},"x":-93.325658,"y":30.202496}&amp;distance=3&amp;unit=9035&amp;areatype=&amp;areaid=&amp;f=report</t>
  </si>
  <si>
    <t>79</t>
  </si>
  <si>
    <t>15526</t>
  </si>
  <si>
    <t>https://westlake.gcs-web.com/static-files/559519d9-e69c-4076-a461-d5c7c900be3a</t>
  </si>
  <si>
    <t>Westlake Chemical Corporation, SEC Form 10-K (February 22, 2013)</t>
  </si>
  <si>
    <t>https://echo.epa.gov/detailed-facility-report?fid=110043973509</t>
  </si>
  <si>
    <t>PSD-LA-595 (M4) (issued 10/31/2013), PSD-LA-595 (M5) (issued 1/6/2016), PSD-LA-595 (M6) (issued 3/28/2016), PSD-LA-595 (M7) (issued 5/25/2017), PSD-LA-595 (M8) (issued 11/27/2018), PSD-LA-595 (M9) (issued 11/6/2019); PSD-LA-554 (M5) (issued 10/31/2013) (GHG language rescinded 5/25/2017), PSD-LA-554 (M6) (issued 5/25/2017), PSD-LA-554 (M7) (issued 2/15/2018), PSD-LA-554 (M8) (issued 11/27/2018), PSD-LA-554 (M9) (issued 11/6/2019)</t>
  </si>
  <si>
    <t>An expansion project to increase ethylene manufacturing capacity.</t>
  </si>
  <si>
    <t>Petro I/II Expansion Project</t>
  </si>
  <si>
    <t>Westlake Polymers</t>
  </si>
  <si>
    <t>https://www.theadvocate.com/baton_rouge/news/business/article_18f19c76-8f64-11e8-b6d8-6f2689b7a73e.html [and] https://edms.deq.louisiana.gov/app/doc/view.aspx?doc=12016995&amp;ob=yes&amp;child=yes</t>
  </si>
  <si>
    <t>News article, Permit application for significant revision to permit no. PSD-LA-817, LDEQ TEMPO Activity Numbers PER20200003 and PER20200004</t>
  </si>
  <si>
    <t>2021/2024</t>
  </si>
  <si>
    <t>https://echo.epa.gov/detailed-facility-report?fid=110000572675</t>
  </si>
  <si>
    <t>PSD-LA-709(M-3) and PSD-LA-817 (issued 5/2/2018); PSD-LA-817(M1) (issued 1/19/2021), PSD-LA-709(M-4) (draft permit issued 12/23/2020)</t>
  </si>
  <si>
    <t xml:space="preserve">Several expansion projects at co-located Plants 1 and 3 at the Shintech Plaquemine Plant (SPP) Complex, including: 1) Construction of a vertically-integrated vinyl chloride monomer (VCM-3) manufacturing unit that also produces chlorine, caustic soda, ethylene dichloride, and hydrochloric acid; 2) Expansion project to increase the production rate at an existing PVC unit (PVC-1) from 1,400 million lbs/yr to 2,215 million lbs/yr; and 3) construction of a second PVC unit (PVC-2). </t>
  </si>
  <si>
    <t>SPP-3 Expansion Project</t>
  </si>
  <si>
    <t>Shintech Louisiana, LLC</t>
  </si>
  <si>
    <t>https://www.shinetsu.co.jp/en/news/news-release/shintech-decides-to-expand-its-production-capacities-of-caustic-soda-vcm-and-pvc/</t>
  </si>
  <si>
    <t>PSD-LA-777 (issued 9/4/2013, terminated 6/14/2018), PSD-LA-709 (M-2) and PSD-LA-731 (M1) (issued 9/25/2013), PSD-LA-731(M2) (issued 3/19/2020)</t>
  </si>
  <si>
    <t>Plaquemine Plant Expansion Project will increase vinyl chloride monomer production rate by 20% and add a new 35% HCl production line.</t>
  </si>
  <si>
    <t>Plaquemine Plant 1, 2, and Hydrochloric Acid Production Furnace 3</t>
  </si>
  <si>
    <t>https://kemicalinfo.com/shintech-commissions-louisiana-ethylene-plant/</t>
  </si>
  <si>
    <t>PSD-LA-788 (issued 12/4/2014), PSD-LA-788 (M1) (issued 6/20/2016), PSD-LA-788 (M2) (issued 2/28/2018), PSD-LA-788 (M3) (issued 12/12/2019)</t>
  </si>
  <si>
    <t>Construction of a new 1.102 billion lb/day ethylene plant at an existing petrochemical and plastic resin manufacturing facility, and subsequent expansion project to increase ethylene production from 1.102 billion lbs/yr to 1.477 billion lbs/yr.</t>
  </si>
  <si>
    <t>Plaquemine Ethylene Plant 1 (PEP-1)</t>
  </si>
  <si>
    <t>https://ejscreen.epa.gov/mapper/EJSCREEN_report.aspx?namestr=&amp;geometry={"spatialReference":{"wkid":4326},"x":-90.995614,"y":30.182235}&amp;distance=3&amp;unit=9035&amp;areatype=&amp;areaid=&amp;f=report</t>
  </si>
  <si>
    <t>0.083</t>
  </si>
  <si>
    <t>35.3</t>
  </si>
  <si>
    <t>1159</t>
  </si>
  <si>
    <t>https://www.dropbox.com/home/Emission%20Increases/Louisiana/Shell%20Chemical%20LP%20-%20Geismar%20Plant</t>
  </si>
  <si>
    <t>Initial permit application (submitted Feb. 2019, pg. 30), News article</t>
  </si>
  <si>
    <t>https://echo.epa.gov/detailed-facility-report?fid=110000743394</t>
  </si>
  <si>
    <t>PSD-LA-832 (issued 12/12/2019)</t>
  </si>
  <si>
    <t>Installation of an additional ethylene oxide/ethylene glycol unit (EOEG-5), which would add 1,200 thousand tons per year of monoethylene glycol (MEG) capacity.</t>
  </si>
  <si>
    <t>Geismar Plant</t>
  </si>
  <si>
    <t>Shell Chemical LP</t>
  </si>
  <si>
    <t>https://ejscreen.epa.gov/mapper/EJSCREEN_report.aspx?namestr=&amp;geometry={"spatialReference":{"wkid":4326},"x":-93.276049,"y":30.245239}&amp;distance=3&amp;unit=9035&amp;areatype=&amp;areaid=&amp;f=report</t>
  </si>
  <si>
    <t>10641</t>
  </si>
  <si>
    <t>https://edms.deq.louisiana.gov/app/doc/view.aspx?doc=12672542&amp;ob=yes&amp;child=yes</t>
  </si>
  <si>
    <t>Periodic Stack Test for GUR Unit TO 4001 &amp; 4002 (submitted 4/20/2021)</t>
  </si>
  <si>
    <t>https://echo.epa.gov/detailed-facility-report?fid=110017418061</t>
  </si>
  <si>
    <t>3117-V1 (issued 1/10/2019), 3117-V2 (issued 11/7/2019), 3117-V3 (issued 7/28/2020)</t>
  </si>
  <si>
    <t>Construction of the Guerbet Alcohols (GUR) Unit, a discrete and separate operation within the LCCC facility that is part of the facility-wide expansion known as the Lake Charles Chemicals Project.</t>
  </si>
  <si>
    <t>Lake Charles Chemical Complex - Guerbet Alcohols Unit</t>
  </si>
  <si>
    <t>Sasol North America, Inc.</t>
  </si>
  <si>
    <t>https://edms.deq.louisiana.gov/app/doc/view.aspx?doc=10320751&amp;ob=yes&amp;child=yes</t>
  </si>
  <si>
    <t>PSD-LA-814 (issued 9/1/2016), PSD-LA-814 (M1) (issued 10/20/2016), PSD-LA-814 (M2) (application submitted 2/24/2021)</t>
  </si>
  <si>
    <t>Construction and modifications of the Comonomer-1 Unit, which would convert ethylene into 1-hexene and 1-octene, and creates plastic resin as a byproduct.</t>
  </si>
  <si>
    <t>Lake Charles Chemical Complex - Comonomer Unit 1</t>
  </si>
  <si>
    <t>https://ejscreen.epa.gov/mapper/EJSCREEN_report.aspx?namestr=&amp;geometry={"spatialReference":{"wkid":4326},"x":-91.052854,"y":30.235351}&amp;distance=3&amp;unit=9035&amp;areatype=&amp;areaid=&amp;f=report</t>
  </si>
  <si>
    <t>0.9</t>
  </si>
  <si>
    <t>4757</t>
  </si>
  <si>
    <t>https://edms.deq.louisiana.gov/app/doc/view.aspx?doc=9584818&amp;ob=yes&amp;child=yes [and] https://www.theadvocate.com/baton_rouge/news/business/article_da18c718-236c-11e7-9789-7f892b840432.html</t>
  </si>
  <si>
    <t>Notification of Construction Completion and Estimated Plant Startup (submitted 12/8/2014); News article</t>
  </si>
  <si>
    <t>https://echo.epa.gov/detailed-facility-report?fid=110000746337</t>
  </si>
  <si>
    <t>PSD-LA-759 (issued 4/11/2012)</t>
  </si>
  <si>
    <t>Expansion will increase plant production from 1.4 to 1.95 billion pounds of ethylene per year.</t>
  </si>
  <si>
    <t>Geismar Ethylene Plant</t>
  </si>
  <si>
    <t>NOVA Chemicals (formerly Williams Olefins)</t>
  </si>
  <si>
    <t>http://sasolnorthamerica.com/projectupdate</t>
  </si>
  <si>
    <t>PSD-LA-TBD (issued 3/18/2021); this permit will incorporate the following PSD-LA-779 (issued 5/23/2014), PSD-LA-779-M1 (issued 8/28/2015), PSD-LA-779-M2 (issued 12/4/2015), PSD-LA-779-M3 (issued 12/18/2015), PSD-LA-779-M4 (issued 2/15/2016), PSD-LA-779-M5 (issued 12/18/2016), PSD-LA-779-M6 (issued 1/10/2019), PSD-LA-779-M7 (issued 11/7/2019), PSD-LA-779-M8 (issued 7/28/2020), PSD-LA-779-M9 (issued 10/12/2020), PSD-LA-779-M10 (issued 12/9/2020),  PSD-LA-779-M11 (1/5/2021)</t>
  </si>
  <si>
    <t>LyondellBasell and Sasol have entered into an agreement to form a 50/50 joint venture (JV) company through which Lyondell Basell will acquire 50 percent of Sasol's Lake Charles Chemical Complex (LCCC) 1.5 million ton ethane cracker, 0.9 million ton low and linear low-density polyethylene plants and all associated infrastructure. Sasol permitted these units through an expansion to the LCCC initially authorized on May 23, 2014 under Permit No. PSD-LA-779. The join venture is proposing to incorporate the following units and their corresponding emission sources to a new stand-alone PSD permit: Ethylene 2 (ETH2), Low Density Polyethylene (LDPE), LinearLow Density Polyethylene (LLDPE), Steam 2 (STM2), Wastewater Treatment Plant 2 (WWTP2), and Utilities, Offsites, and Infrastructure (UO&amp;I).</t>
  </si>
  <si>
    <t>Lake Charles Chemical Complex - Lake Charles Chemicals Project</t>
  </si>
  <si>
    <t>Louisiana Integrated Polyethylene JV LLC (Sasol Chemicals USA LLC and LyondellBasell; dba Equistar Chemicals, LP)</t>
  </si>
  <si>
    <t>https://ejscreen.epa.gov/mapper/EJSCREEN_report.aspx?namestr=&amp;geometry={"spatialReference":{"wkid":4326},"x":-93.286337,"y":30.230265}&amp;distance=3&amp;unit=9035&amp;areatype=&amp;areaid=&amp;f=report</t>
  </si>
  <si>
    <t>10278</t>
  </si>
  <si>
    <t>https://www.chemicals-technology.com/news/lcusa-ethane-lotte-titan/</t>
  </si>
  <si>
    <t>https://echo.epa.gov/detailed-facility-report?fid=110000494894</t>
  </si>
  <si>
    <t>1255, 195519, 203831</t>
  </si>
  <si>
    <t>PSD-LA-801 (issued 12/14/2015), PSD-LA-800 (issued 12/14/2015; application for permit modification submitted 6/8/2020), PSD-LA-801(M1) (issued 5/31/2019; application for permit modification submitted 6/10/2020)</t>
  </si>
  <si>
    <t>Construction of a new 1 million metric ton per year ethylene plant and a 700,000 metric ton per year monoethylene glycol plant at an existing facility.</t>
  </si>
  <si>
    <t>Ethylene and Monoethylene Glycol Plants</t>
  </si>
  <si>
    <t>LACC LLC (formerly Eagle US 2 LLC, Lotte Chemical Louisiana LLC)</t>
  </si>
  <si>
    <t>https://ejscreen.epa.gov/mapper/EJSCREEN_report.aspx?namestr=&amp;geometry={"spatialReference":{"wkid":4326},"x":-93.325946,"y":30.191196}&amp;distance=3&amp;unit=9035&amp;areatype=&amp;areaid=&amp;f=report</t>
  </si>
  <si>
    <t>0.045</t>
  </si>
  <si>
    <t>76</t>
  </si>
  <si>
    <t>11794</t>
  </si>
  <si>
    <t>https://edms.deq.louisiana.gov/app/doc/view.aspx?doc=12176079&amp;ob=yes&amp;child=yes [and] https://www.ogj.com/refining-processing/article/14092894/indorama-ventures-commissions-louisiana-ethane-cracker</t>
  </si>
  <si>
    <t>Notification of Date of Construction Completion (submitted 1/7/2020); News article</t>
  </si>
  <si>
    <t>2018/2020/2021</t>
  </si>
  <si>
    <t>https://echo.epa.gov/detailed-facility-report?fid=110000748040</t>
  </si>
  <si>
    <t>PSD-LA-813 (issued 8/3/2016), PSD-LA-813(M1) (issued 2/2/2018), PSD-LA-813(M2) (issued 11/15/2018), PSD-LA-813(M3) (application for significant revision submitted 9/24/2020)</t>
  </si>
  <si>
    <t>Modification and restart of a steam cracker to produce propylene and 1,009 million pounds a year of ethylene.</t>
  </si>
  <si>
    <t>Lake Charles Facility</t>
  </si>
  <si>
    <t>Indorama Ventures Olefins LLC</t>
  </si>
  <si>
    <t>https://ejscreen.epa.gov/mapper/EJSCREEN_report.aspx?namestr=&amp;geometry={"spatialReference":{"wkid":4326},"x":-90.861858,"y":29.971853}&amp;distance=3&amp;unit=9035&amp;areatype=&amp;areaid=&amp;f=report</t>
  </si>
  <si>
    <t>33.9</t>
  </si>
  <si>
    <t>65</t>
  </si>
  <si>
    <t>Representative Grijalva, Chair of the House Natural Resources Committee, wrote a letter asking the Biden Administration to permanently revoke Formosa's Army Corps permits (https://www.dropbox.com/home/Emission%20Increases/Louisiana/FG%20LA%20LLC-%20Ethylene%20and%20Propylene%20Plants). See also: http://www.sunshineprojectla.com/proposed-project  [and]  https://www.theadvocate.com/baton_rouge/news/article_3895ae9c-4f69-11eb-afcd-e78c03d643a4.html</t>
  </si>
  <si>
    <t>Notification of Construction Activity (submitted 7/30/2020); 2020 Semiannual Title V Monitoring Report (submitted 2/18/2021)</t>
  </si>
  <si>
    <t>2024/2029</t>
  </si>
  <si>
    <t>https://echo.epa.gov/detailed-facility-report?fid=110000597444</t>
  </si>
  <si>
    <t>PSD-LA-812 (issued 1/6/2020)</t>
  </si>
  <si>
    <t>Construction of a new chemical complex that will manufacture ethylene, propylene, high density polyethylene, low density polyethylene, linear low density polyethylene, polypropylene, and ethylene glycol.</t>
  </si>
  <si>
    <t>FG LA Complex</t>
  </si>
  <si>
    <t>FG LA, LLC (Formosa Plastics)</t>
  </si>
  <si>
    <t>https://corporate.exxonmobil.com/News/Newsroom/News-releases/2019/0301_ExxonMobil-to-fund-polypropylene-unit-to-expand-Baton-Rouge-operations</t>
  </si>
  <si>
    <t>https://echo.epa.gov/detailed-facility-report?fid=110000450011</t>
  </si>
  <si>
    <t>0840-00003-V7 (issued 3/21/2018); 0840-00003-V8 (issued 3/8/2019); 0840-00003-V9 (Issued 11/14/2019)</t>
  </si>
  <si>
    <t>Polypropylene Plant</t>
  </si>
  <si>
    <t>Construction of a second polypropylene line, which will increase polypropylene capacity by 450,000 tons per year.</t>
  </si>
  <si>
    <t>Baton Rouge Polyolefins Plant</t>
  </si>
  <si>
    <t>ExxonMobil Chemical Company</t>
  </si>
  <si>
    <t>https://ejscreen.epa.gov/mapper/EJSCREEN_report.aspx?namestr=&amp;geometry={"spatialReference":{"wkid":4326},"x":-88.330191,"y":37.048656}&amp;distance=3&amp;unit=9035&amp;areatype=&amp;areaid=&amp;f=report</t>
  </si>
  <si>
    <t>2.4</t>
  </si>
  <si>
    <t>3095</t>
  </si>
  <si>
    <t>https://www.ogj.com/refining-processing/article/17250895/westlake-chemical-begins-restart-of-kentucky-complex</t>
  </si>
  <si>
    <t>OGJ, July 2016</t>
  </si>
  <si>
    <t>https://echo.epa.gov/detailed-facility-report?fid=110069998753</t>
  </si>
  <si>
    <t>http://dep.gateway.ky.gov/eSearch/Search_AI_Detail.aspx?AgencyID=122899</t>
  </si>
  <si>
    <t>V-14-022 R1 (issued 8/2/2016), V-14-022 (issued 11/10/2015)</t>
  </si>
  <si>
    <t>Projects to increase annual ethylene production from approximately 570 million pounds per year (lb/yr) to 755 million lb/yr.</t>
  </si>
  <si>
    <t>Westlake Chemical OpCo, LP</t>
  </si>
  <si>
    <t>https://www.dropbox.com/home/Emission%20Increases/Kentucky/Westlake%20Chemical%20Corporation</t>
  </si>
  <si>
    <t>Application for Significant Revision to Title V Operating Permit No. V-14-022 R1</t>
  </si>
  <si>
    <t>Westlake Chemical OpCo (https://echo.epa.gov/detailed-facility-report?fid=110069998753), Westlake Vinyls (https://echo.epa.gov/detailed-facility-report?fid=110027373072), Westlake Vinyls (https://echo.epa.gov/detailed-facility-report?fid=110000552599)</t>
  </si>
  <si>
    <t>http://dep.gateway.ky.gov/eSearch/Search_Pending_Approvals.aspx</t>
  </si>
  <si>
    <t>AI 122899, Westlake Chemical OpCo, LP (the Ethylene Plant); AI 2966, Westlake Vinyls, Inc. (the Vinyls Plant); AI 2967, Westlake Vinyls, Inc. – PVC Plant (the PVC Plant)</t>
  </si>
  <si>
    <t>V-20-022 (issued 3/17/2021); V-14-022 R2 (issued 9/23/2020 for the Ethylene Plant), V-15-009 R4 (issued 11/13/2020 for the PVC Plant), and V-19-016 (issued 11/13/2020 for the Vinyls Plant)</t>
  </si>
  <si>
    <t xml:space="preserve">The 2020 Expansion Project would allow Westlake Chemical to increase ethylene production by 30 million pounds per year (a 24 increase); vinyl production by 542 million pounds per year (a 40 percent increase); and PVC production by 670 million pounds per year (a 50 percent increase) at three co-located facilities in Calvert City, Kentucky. </t>
  </si>
  <si>
    <t>Vinyls Plant, PVC Plant, and Ethylene Plant</t>
  </si>
  <si>
    <t>Westlake Chemical Corporation</t>
  </si>
  <si>
    <t>Link to EJSCREEN Report</t>
  </si>
  <si>
    <t>Wastewater Discharge Indicator</t>
  </si>
  <si>
    <t>O3 (ppb)</t>
  </si>
  <si>
    <t>PM2.5 (ug/m3)</t>
  </si>
  <si>
    <t>Respiratory Hazard Index</t>
  </si>
  <si>
    <t>Cancer Risk</t>
  </si>
  <si>
    <t>Percent Over Age 64</t>
  </si>
  <si>
    <t>Percent Under Age 5</t>
  </si>
  <si>
    <t>Percent Low Income</t>
  </si>
  <si>
    <t>Percent People of Color</t>
  </si>
  <si>
    <t>Estimated Population Within 3 Miles</t>
  </si>
  <si>
    <t>Operating Status Last Updated by EIP Staff</t>
  </si>
  <si>
    <t>Operational Status Links</t>
  </si>
  <si>
    <t>Operational Status Sources</t>
  </si>
  <si>
    <t>Year Operating or Expected Completion Date</t>
  </si>
  <si>
    <t>Operational Status</t>
  </si>
  <si>
    <t>Permit Status Last Updated by EIP Staff</t>
  </si>
  <si>
    <t>Congressional Representative, Political Party</t>
  </si>
  <si>
    <t>EPA Compliance Report</t>
  </si>
  <si>
    <t>Link to State Enforcement Records</t>
  </si>
  <si>
    <t>Link to State Permitting Website</t>
  </si>
  <si>
    <t>State Facility ID(s)</t>
  </si>
  <si>
    <t>Permit Documents</t>
  </si>
  <si>
    <t>Longitude</t>
  </si>
  <si>
    <t>Latitude</t>
  </si>
  <si>
    <t>Permit History (permit no., type, issue date)</t>
  </si>
  <si>
    <t>GHG Permit Status</t>
  </si>
  <si>
    <t>Facility CAA NSR Classification (Permit Type/Source)</t>
  </si>
  <si>
    <t>HAPs</t>
  </si>
  <si>
    <t>CO tpy</t>
  </si>
  <si>
    <t>SO2 tpy</t>
  </si>
  <si>
    <t>VOC tpy</t>
  </si>
  <si>
    <t>NOx tpy</t>
  </si>
  <si>
    <t>PM2.5 tpy</t>
  </si>
  <si>
    <t>PM10 tpy</t>
  </si>
  <si>
    <t>CO2e tpy</t>
  </si>
  <si>
    <t>Type(s)</t>
  </si>
  <si>
    <t>Sector</t>
  </si>
  <si>
    <t>Description</t>
  </si>
  <si>
    <t>Classification</t>
  </si>
  <si>
    <t>Plant or Project</t>
  </si>
  <si>
    <t>Company</t>
  </si>
  <si>
    <t>County/Parish</t>
  </si>
  <si>
    <t>State</t>
  </si>
  <si>
    <t>Link to Permit Documents</t>
  </si>
  <si>
    <t>Date when EIP staff last updated the operational status.</t>
  </si>
  <si>
    <t xml:space="preserve">Link to the source document, news article, or company website that provides information on the project's operating year or expected completion date. </t>
  </si>
  <si>
    <t xml:space="preserve">Name of the source document which provides information on the project's operating year or expected completion date. Source documents include news articles, company websites, industry websites, and/or permit documents.  </t>
  </si>
  <si>
    <t xml:space="preserve">The year when the project was put in service or is expected to be put in service. </t>
  </si>
  <si>
    <t xml:space="preserve">Unknown </t>
  </si>
  <si>
    <t xml:space="preserve">A facility that has has been partially constructed, but is planning to expand. Many facilities, like natural gas processing plants or LNG terminals, add processing capacity incrementally. </t>
  </si>
  <si>
    <t xml:space="preserve">A facility or project that has been constructed and is operational. </t>
  </si>
  <si>
    <t xml:space="preserve">Operating </t>
  </si>
  <si>
    <t>https://www.law.cornell.edu/cfr/text/40/52.21</t>
  </si>
  <si>
    <t xml:space="preserve">A facility that has begun actual construction. Under New Source Review, the term "begin actual construction” is defined broadly as the "initiation of physical on-site construction activities on an emissions unit which are of a permanent nature." </t>
  </si>
  <si>
    <t xml:space="preserve">A facility that has not begun actual construction. Under New Source Review, the term "begin actual construction” is defined broadly as the "initiation of physical on-site construction activities on an emissions unit which are of a permanent nature." </t>
  </si>
  <si>
    <t>Date when EIP staff last updated the permit or application status.</t>
  </si>
  <si>
    <t>Links to EPA's Enforcement and Compliance History Online (ECHO) facility reports (where applicable).</t>
  </si>
  <si>
    <t xml:space="preserve">Links to state enforcement documents, such as emissions inventories, emissions events, inspection documents, and compliance reports (where applicable). </t>
  </si>
  <si>
    <t xml:space="preserve">Link to State Enforcement Records </t>
  </si>
  <si>
    <t xml:space="preserve">Links to state-specific Clean Air Act permitting portals, which oftentimes feature permit applications and other permitting related documents (where applicable). </t>
  </si>
  <si>
    <t xml:space="preserve">The state-issued identifier(s) assigned to a project or facility (where applicable). </t>
  </si>
  <si>
    <t xml:space="preserve">A link to final and draft permits, permit applications, and other relevant permit documents. </t>
  </si>
  <si>
    <t xml:space="preserve">Geographic coordinates, expressed in decimal degrees. </t>
  </si>
  <si>
    <t>Permit or application identification numbers and their issue or submittal date. Some facilities or projects have applied for or received multiple permits or permit modifications.</t>
  </si>
  <si>
    <t>Permit History</t>
  </si>
  <si>
    <t xml:space="preserve">https://www.epa.gov/nsr/clean-air-act-permitting-greenhouse-gases </t>
  </si>
  <si>
    <t xml:space="preserve">Projects that were issued or applied for GHG PSD permits that have been rescinded following a 2014 Supreme Court decision. For more information, see: https://www.epa.gov/nsr/clean-air-act-permitting-greenhouse-gases. </t>
  </si>
  <si>
    <t>Final/Exempt</t>
  </si>
  <si>
    <t xml:space="preserve">Projects that have yet to submit permit applications to state permitting authorities. These usually include projects that have been issued final or draft Federal Energy Regulatory Commission (FERC) environmental assessments or environmental impact statements, or have submitted deepwater port license applications to the Maritime Administration (MARAD). </t>
  </si>
  <si>
    <t>Awaiting Application</t>
  </si>
  <si>
    <t>Projects that have submitted permit applications that are currently under review by state or federal permitting authorities.</t>
  </si>
  <si>
    <t xml:space="preserve">Application Pending </t>
  </si>
  <si>
    <t>https://www.epa.gov/sites/production/files/2015-07/documents/ghgguid.pdf</t>
  </si>
  <si>
    <t>https://www.epa.gov/nsr/new-source-review-policy-and-guidance-document-index</t>
  </si>
  <si>
    <t>Projects that have been issued draft permits. Draft permits are generally published with a notice to inform the public of the public comment period (usually 30 days), and the deadline for requesting a public hearing on the draft permit.</t>
  </si>
  <si>
    <t xml:space="preserve">Projects that have been issued final Clean Air Act New Source Review or Prevention of Significant Deterioration permits. </t>
  </si>
  <si>
    <t>https://www.epa.gov/co-pollution/basic-information-about-carbon-monoxide-co-outdoor-air-pollution#What%20is%20CO</t>
  </si>
  <si>
    <t>Potential emission increases of carbon monoxide, in tons per year of CO, according to the facility's permit documents. Carbon monoxide is a, a colorless, odorless gas that reduces the amount of oxygen that can be transported in the blood stream. Carbon monoxide can be fatal at high concentrations.</t>
  </si>
  <si>
    <t>https://www.epa.gov/so2-pollution/sulfur-dioxide-basics#what%20is%20so2</t>
  </si>
  <si>
    <t>Potential emission increases of sulfur dioxide, in tons per year of SO2, according the facility's permit documents. SO2 and NOx react with water and other compounds to form acid rain, and short-term exposures to SO2 can harm the human respiratory system.</t>
  </si>
  <si>
    <t xml:space="preserve">https://www.law.cornell.edu/cfr/text/40/51.100#s </t>
  </si>
  <si>
    <t>https://www.epa.gov/air-emissions-inventories/what-definition-voc</t>
  </si>
  <si>
    <t>Potential emission increases of volatile organic compounds, in tons of VOCs per year, according to the facility's permit documents. A volatile organic compound is defined as any compound of carbon (excluding carbon monoxide, carbon dioxide, carbonic acid, metallic carbides or carbonates, and ammonium carbonate) which participates in atmospheric photochemical reactions. Ozone forms in the troposphere as a result of chemical reactions of VOCs, NOx, and oxygen in the presence of sunlight.</t>
  </si>
  <si>
    <t>https://www.epa.gov/no2-pollution</t>
  </si>
  <si>
    <t>https://www.epa.gov/no2-pollution/basic-information-about-no2#What%20is%20NO2</t>
  </si>
  <si>
    <t>Potential emission increases of nitrogen oxides, in tons per year of NOx according to the facility's permit documents. NOx consists of nitric oxide (NO), nitrogen dioxide (NO2), and other oxides of nitrogen. NOx in the atmosphere contributes to nutrient pollution in coastal waters, and can interact with other compounds to form ozone and acid rain.</t>
  </si>
  <si>
    <t>https://www.epa.gov/pm-pollution/particulate-matter-pm-basics#PM</t>
  </si>
  <si>
    <t>Potential emission increases of fine particulates, in tons per year of PM2.5 according to the facility's permit documents. PM2.5 describes inhalable particles, with diameters of 2.5 micrometers or less, that are known to pose the greatest risk to human health.</t>
  </si>
  <si>
    <t>Potential emission increases of particulates, in tons per year of particulate matter according to the facility's permit documents. PM10 describes inhalable particles, with diameters of ten micrometers or less.</t>
  </si>
  <si>
    <t>Potential emission increases of greenhouse gases, in tons per year of carbon dioxide equivalent according to the facility's permit documents. CO2e emissions are defined as the sum of the mass amount of emissions of the following six greenhouse gases, adjusted for global warming potential: carbon dioxide (CO2), nitrous oxide (N2O), methane (CH4), hydrofluorocarbons (HFCs), perfluorocarbons (PFCs), and sulfur hexafluoride (SF6).</t>
  </si>
  <si>
    <t>Import or export terminals, not including liquefied natural gas.</t>
  </si>
  <si>
    <t>A facility that treats contaminated water that comes from oil and gas wellheads.</t>
  </si>
  <si>
    <t>https://www.epa.gov/gasoline-standards/gasoline-reid-vapor-pressure</t>
  </si>
  <si>
    <t>RVP is an abbreviation for "Reid vapor pressure," a common measure of and generic term for gasoline volatility. During colder months, oil from well production facilities has a higher RVP than during warmer months. The warmer ambient conditions assist with volatilizing the oil, reducing the RVP to levels required for interstate transportation. RVP Stations are designed to heat the oil to a high enough temperature to effectively reduce the RVP of the oil to meet interstate transportation requirements during cooler months.</t>
  </si>
  <si>
    <t>https://www.epa.gov/sites/production/files/2019-10/documents/petroleum_refineries_industrial_profile_9_25_2019.pdf</t>
  </si>
  <si>
    <t>Facilities that refine crude oil to produce gasoline, gasoline blending stocks, naphtha, kerosene, distillate fuel oils, residual fuel oils, lubricants, or bitumen.</t>
  </si>
  <si>
    <t>https://www.americanchemistry.com/GBC2019.pdf</t>
  </si>
  <si>
    <t>A facility that exclusively manufactures propylene.</t>
  </si>
  <si>
    <t>A facility that manufactures plastic resins, including polyethylene, polypropylene, polystyrene, PET, or other types of resins. Some of these facilities are co-located with ethylene crackers or petroleum refineries.</t>
  </si>
  <si>
    <t xml:space="preserve">Plastic Resin Manufacturing Plant </t>
  </si>
  <si>
    <t>A facility that manufactures methanol (an alcohol). Methanol is a bulk petrochemical used as a feedstock in the production of acetic acid, formaldehyde, and other chemicals.</t>
  </si>
  <si>
    <t>https://www.eia.gov/energyexplained/natural-gas/liquefied-natural-gas.php</t>
  </si>
  <si>
    <t>Facilities that liquefy natural gas, primarily for export.</t>
  </si>
  <si>
    <t>A facility that manufactures chemicals that kill certain kinds of plants.</t>
  </si>
  <si>
    <t xml:space="preserve">Herbicide Plant </t>
  </si>
  <si>
    <t>https://globalchange.mit.edu/news-media/jp-news-outreach/there-future-gas-liquids-technology</t>
  </si>
  <si>
    <t>Gas-to-liquids (GTL) is a process that converts natural gas to liquid fuels such as gasoline, jet fuel, and diesel.</t>
  </si>
  <si>
    <t>https://www.epa.gov/sites/production/files/2019-10/documents/subpart_w_2018_industrial_profile.pdf</t>
  </si>
  <si>
    <t>Natural gas processing plants separate natural gas liquids from dry natural gas. Some natural gas processing plants also fractionate natural gas liquids into one or more components. </t>
  </si>
  <si>
    <t>https://www.eia.gov/dnav/pet/TblDefs/pet_sum_snd_tbldef2.asp</t>
  </si>
  <si>
    <t>A facility that separates bulk natural gas liquids into constituent products (i.e., ethane, propane, butane, isobutene, or pentanes plus) or mixtures of products.</t>
  </si>
  <si>
    <t>https://www.epa.gov/sites/production/files/2019-10/documents/non-fluorinated_chemicals_industrial_profile_9_27_2019.pdf</t>
  </si>
  <si>
    <t>A facility that manufactures fertilizers.</t>
  </si>
  <si>
    <t xml:space="preserve">Fertilizer Plant </t>
  </si>
  <si>
    <t>https://www.mckinseyenergyinsights.com/resources/refinery-reference-desk/steam-cracker/</t>
  </si>
  <si>
    <t>A petrochemical plant that "cracks" light hydrocarbons such as ethane, propane, or light naphtha to produce ethylene.</t>
  </si>
  <si>
    <t xml:space="preserve">Ethylene Plant </t>
  </si>
  <si>
    <t>https://www.epa.gov/ghgreporting/ghgrp-and-oil-and-gas-industry</t>
  </si>
  <si>
    <t xml:space="preserve">A co-located power plant that provides electricity and/or steam for the production of oil, gas, and petrochemical products. These facilities are potentially significant sources of greenhouse gases and criteria air pollutants, which are oftentimes excluded from facility-wide emissions totals. </t>
  </si>
  <si>
    <t>https://www.mckinseyenergyinsights.com/resources/refinery-reference-desk/condensate-splitter/</t>
  </si>
  <si>
    <t>Stand-alone basic distillation units designed to separate condensate into its components.</t>
  </si>
  <si>
    <t>Condensate splitter</t>
  </si>
  <si>
    <t>Compressors that help move natural gas through pipelines.</t>
  </si>
  <si>
    <t xml:space="preserve">Chemicals plants include facilities that manufacture a wide range of inorganic and industrial chemicals, including facilities that manufacture industrial gasses, namely hydrogen, nitrogen, oxygen, and argon. These plants are usually associated with NAICS code 325120 (industrial gas manufacturing). </t>
  </si>
  <si>
    <t xml:space="preserve">A more detailed descriptor for the major industrial processes and/or installations being proposed. </t>
  </si>
  <si>
    <t>Petrochemical and plastics production includes facilities that manufacture benzene, toluene, and xylene (also called aromatics), ethylene, propylene, and butadiene (known as olefins), and methanol. They also manufacture plastic resins, including but not limited to polyethylene, polypropylene, polystyrene.</t>
  </si>
  <si>
    <t>Petrochemical and Plastics Manufacturing</t>
  </si>
  <si>
    <t xml:space="preserve">The nitrogen sector includes facilities that manufacture nitrogen fertilizers and explosives from ammonia and nitric acid. </t>
  </si>
  <si>
    <t>The oil sector includes facilities that process crude oil by the distillation of petroleum or the re-distillation, cracking, or reforming of unfinished petroleum derivatives.</t>
  </si>
  <si>
    <t>The industrial sector or grouping that classifies the primary facility or project operations.</t>
  </si>
  <si>
    <t>Description of the project(s).</t>
  </si>
  <si>
    <t xml:space="preserve">A major modification at an existing facility that requires New Source Review or Prevention of Significant Deterioration (PSD) permit(s) be obtained prior to the commencement of construction. </t>
  </si>
  <si>
    <t>A newly constructed facility, which has obtained or is seeking a major “New Source Review” permit under the Clean Air Act.</t>
  </si>
  <si>
    <t>Name of the new facility or expansion project according to government authorization documents.</t>
  </si>
  <si>
    <t xml:space="preserve">Name of the company or companies that applied for or received government authorization for the project.  </t>
  </si>
  <si>
    <t xml:space="preserve">Name of the county or parish where the facility is or will be located. </t>
  </si>
  <si>
    <t xml:space="preserve">Abbreviation of the state where the facility is or will be located. </t>
  </si>
  <si>
    <t>Source</t>
  </si>
  <si>
    <t>Definition</t>
  </si>
  <si>
    <t>Category</t>
  </si>
  <si>
    <t>Field</t>
  </si>
  <si>
    <t xml:space="preserve">EIP Emissions Increase Database: Glossary of Terms </t>
  </si>
  <si>
    <t>Project Details</t>
  </si>
  <si>
    <t>Potential Emissions Increases (tons per year)</t>
  </si>
  <si>
    <t>Demographic Indicators</t>
  </si>
  <si>
    <t>Permitting History</t>
  </si>
  <si>
    <t>Links and Resources</t>
  </si>
  <si>
    <t>CO2e</t>
  </si>
  <si>
    <t>PM10</t>
  </si>
  <si>
    <t>PM2.5</t>
  </si>
  <si>
    <t>NOx</t>
  </si>
  <si>
    <t>VOC</t>
  </si>
  <si>
    <t>SO2</t>
  </si>
  <si>
    <t>Operating Status Details</t>
  </si>
  <si>
    <t>Estimated population within 3 miles</t>
  </si>
  <si>
    <t>Approximate population within 3 miles</t>
  </si>
  <si>
    <t>Percent of approximate population that are people of color</t>
  </si>
  <si>
    <t>Percent of approximate population that are low income</t>
  </si>
  <si>
    <t>Percent under Age 5</t>
  </si>
  <si>
    <t>Percent of approximate population that are under 5 years old</t>
  </si>
  <si>
    <t>Percent over Age 64</t>
  </si>
  <si>
    <t>Percent of approximate population that are over 64 years old</t>
  </si>
  <si>
    <t>Air Toxics Cancer Risk from EPA's 2014 National Air Toxics Assessment (NATA), additional cancer risk per million people</t>
  </si>
  <si>
    <t>Air Toxics Respiratory Hazard Index from EPA's 2014 National Air Toxics Assessment (NATA)</t>
  </si>
  <si>
    <t>PM2.5 in ug/m3</t>
  </si>
  <si>
    <t>Ozone concentration in ppb</t>
  </si>
  <si>
    <t>EJSCREEN wastewater discharge indicator, toxicity-weighted concentration of wastewater discharges/distance from site in meters</t>
  </si>
  <si>
    <t>A facility or project for which operational status and expected completion date could not be determined.</t>
  </si>
  <si>
    <t xml:space="preserve">Mid- and downstream natural gas facilities that perform a wide range of operations to bring natural gas from the wellhead to end users. It includes facilities like liquefied natural gas import and export terminals, compressor stations, gas processing plants, natural gas liquids fractionators, and storage facilities. </t>
  </si>
  <si>
    <t>Potential emission increases of hazardour air pollutants, in tons per year. The U.S. EPA has identified 187 toxic air pollutants that are known or suspected to cause cancer and other serious health effects, like benzene (which is found in gasoline) and ethylene dichloride (which is found in plastics).</t>
  </si>
  <si>
    <t>https://www.epa.gov/haps/initial-list-hazardous-air-pollutants-modifications</t>
  </si>
  <si>
    <t>https://www.dropbox.com/sh/88mrpe9c9mbzjq5/AABe-CZauu4jZJEMiO9nf5tla?dl=0</t>
  </si>
  <si>
    <t>http://www.enbridgepipelines.com/projects-and-infrastructure/projects/middlesex-extension-project</t>
  </si>
  <si>
    <t>FERC issued its Order Issuing Certificate and Approving Abandonment in the above-referenced docket authorizing Texas Eastern to construct, own, operate, and maintain the Project On October 15, 2020.</t>
  </si>
  <si>
    <t>16,20</t>
  </si>
  <si>
    <t>NJ</t>
  </si>
  <si>
    <t>CP20-30</t>
  </si>
  <si>
    <t>This project would provide 264 million cubic feet per day of natural gas transportation to the 725-Megawatt natural gas-fueled combined-cycle Woodbridge Energy Center in Woodbridge Township, New Jersey. Texas Eastern would construct a 20-inch-diameter natural gas pipeline connecting Texas Eastern’s existing Line 20 to the proposed Transco M&amp;R facility. Additionally, Texas Eastern would construct 16-inch diameter connecting piping from the outlet of the proposed Transco M&amp;R to the proposed tie-in locations with the Woodbridge Lateral and the Transco Mainline E.</t>
  </si>
  <si>
    <t>Texas Eastern Transmission, LP (dba Enbridge Inc.)</t>
  </si>
  <si>
    <t>Middlesex Extension Project</t>
  </si>
  <si>
    <t>LA,OK</t>
  </si>
  <si>
    <t>Dehli Compressor, Byars Lake Compressor, White River Compressor, Amber Junction Compressor, Beirne Compressor</t>
  </si>
  <si>
    <t>https://www.enablemidstream.com/company/operations/projects/</t>
  </si>
  <si>
    <t>The new pipeline would traverse from its existing Delhi Compressor Station to a new interconnect point with Enable Gas Transmission's Line CP in Richland Parish, Louisiana. Modifications at the Delhi Compressor Station would include abandonment in-place of two existing compressor units and installation of a new gas-fired unit. Anticipated in-service date of March 2021. 3/21/2021, Site cleanup will continue during the next reporting period, and final grade will be initiated (Weekly Report 3/15/2021 - 3/21/2021).</t>
  </si>
  <si>
    <t>CP20-482</t>
  </si>
  <si>
    <t>The MASS project would deliver gas from the Anadarko and Arkoma basins to delivery points with access to emerging Gulf Coast markets and growing demand markets in the Southeast. The project involves construction of approximately 1.5 miles of new 24-inch-diameter pipeline, a new meter station, interconnects, and modifications and/or abandonment of facilities at five existing compressor stations and one existing receiver site. The new pipeline, Line FM-63-A, would traverse from its existing Delhi Compressor Station to a new interconnect point with Line CP in Richland Parish, Louisiana. The project is scheduled to be placed into service in the second quarter of 2021.</t>
  </si>
  <si>
    <t>Enable Gas Transmission, LLC (dba Energy Transfer)</t>
  </si>
  <si>
    <t>MASS Project</t>
  </si>
  <si>
    <t>Texas Eastern identified nine waterbodies within the vicinity of the pipeline right-of-way. Of the waterbodies identified, four are perennial, two are intermittent, and three are ephemeral. Six of the waterbodies would be directly affected by the Project activities.</t>
  </si>
  <si>
    <t>26,30</t>
  </si>
  <si>
    <t>CP19-509</t>
  </si>
  <si>
    <t>This project would authorize Texas Eastern to excavate, elevate, and replace certain segments of its pipelines that traverse the Marshall County Coal Company’s Mine Panels 19E and 20E, located in Marshall County, West Virginia.</t>
  </si>
  <si>
    <t>Upgrade</t>
  </si>
  <si>
    <t>Marshall County Mine Panels 19E and 20E Projects</t>
  </si>
  <si>
    <t>New interconnect on MVP to deliver 1 Bcf/d to Columbia Gas Transmission KA System. Less than a mile of piping added (30 feet of new 24-inch-diameter inlet pipeline; 340 feet of new 30-inch-diameter outlet). Due to the absence of waterbodies within the Project area, no impacts are anticipated.</t>
  </si>
  <si>
    <t>24,30</t>
  </si>
  <si>
    <t>CP19-477</t>
  </si>
  <si>
    <t>Mountain Valley is proposing to construct the Project at approximately milepost 180.5 along the Mountain Valley Pipeline in Monroe County, West Virginia. The Project is designed to deliver approximately 1 billion cubic feet per day of natural gas from MVP H-600 to Columbia Gas Transmission, LLC’s KA transmission system. The proposed new facilities for the Project include: a new metering and regulating station located directly adjacent to the existing MVP H-600 right-of-way, one 24-inch steel inlet pipeline to connect the 42-inch MVP H-600 line to the M&amp;R station, one 30-inch steel outlet pipeline located adjacent to the MVP H-600 right-of-way for a distance of approximately 340 feet, and a new tap site located adjacent to Columbia’s right-of-way, for the connection to Columbia’s KA System.</t>
  </si>
  <si>
    <t>Mountain Valley Pipeline, LLC (dba EQM Midstream Partners, LP; NextEra Capital Holdings, Inc.; Con Edison Transmission, Inc.; WGL Midstream; and RGC Midstream, LLC)</t>
  </si>
  <si>
    <t>Greene Interconnect Project</t>
  </si>
  <si>
    <t>Bluewater Compressor Station</t>
  </si>
  <si>
    <t>http://www.bluewatergasstorage.com/projects/index.htm</t>
  </si>
  <si>
    <t>Project is located in a nonattainment/maintenance area for ozone.</t>
  </si>
  <si>
    <t>MI,WI</t>
  </si>
  <si>
    <t>CP19-471</t>
  </si>
  <si>
    <t>The Bluewater Compression Project would restore the originally authorized 500,000 million cubic feet per day of firm delivery capacity of natural gas at an interconnect with Vector Pipeline L.P. through the construction of a compressor station and auxiliary equipment in Ray Township, Macomb County, Michigan. The Project also includes abandonment in place of 420 feet of existing 20-inch-diameter pipeline.</t>
  </si>
  <si>
    <t>Bluewater Gas Storage, LLC (dba WEC Energy Group)</t>
  </si>
  <si>
    <t>Bluewater Compression Project</t>
  </si>
  <si>
    <t>Bernville Compressor Station Project</t>
  </si>
  <si>
    <t>Replace 2 compressor stations to comply with new PA environmental rules; compressors installed in 1958 and 1968. Costs updated (Resource Reports pg 646).</t>
  </si>
  <si>
    <t>CP19-191</t>
  </si>
  <si>
    <t>This project proposes to abandon, construct, and operate certain natural gas facilities at its existing Bernville Compressor Station in North Heidelberg Township with a small portion in Jefferson Township, Berks County, Pennsylvania. This project was expected to be completed in 2020, but was delayed due to the COVID-19 pandemic.</t>
  </si>
  <si>
    <t>Takeaway capacity out of Haynesville to serve Sabine Pass. No new pipeline will be constructed as part of this project (piping modifications and expansion of CS 760 only, EA pg 14). This project is associated with the Louisiana XPress Project.</t>
  </si>
  <si>
    <t>24,48</t>
  </si>
  <si>
    <t>CP19-484</t>
  </si>
  <si>
    <t>The Acadiana Project would increase firm north-to-south transportation capacity on Kinder Morgan's pipeline system by 894 million cubic feet per day (94 MMcf/d is not subscribed by Sabine Pass Liquefaction) from the existing pipeline interconnects to the existing delivery point with Sabine Pass Liquefaction, LLC at the Sabine Pass Liquefaction Export Terminal. This pipeline is associated with the Louisiana XPress Project.</t>
  </si>
  <si>
    <t>Kinder Morgan Louisiana Pipeline LLC and Columbia Gulf Transmission, LLC (TC Energy)</t>
  </si>
  <si>
    <t>Acadiana Project</t>
  </si>
  <si>
    <t>https://www.kernrivergas.com/Projects/Delta-Lateral-Project</t>
  </si>
  <si>
    <t>Kern River would use its existing mainline capacity from Opal, Wyoming, to the location where Kern River’s existing interstate natural gas pipeline system interconnects with the Project. Kern River proposes to construct the Project to meet the Intermountain Power Agency firm forward-haul transportation requirements.</t>
  </si>
  <si>
    <t>PF20-4</t>
  </si>
  <si>
    <t>Pre-applied</t>
  </si>
  <si>
    <t>The Delta Lateral Project would consist of an approximately 35.84-mile-long pipeline, a new meter station located near Delta, Utah, and supporting facilities. The project would provide 140 million cubic feet per day of natural gas from Opal, Wyoming, to the Intermountain Power Project.</t>
  </si>
  <si>
    <t>Lateral</t>
  </si>
  <si>
    <t>Kern River Gas Transmission Company (dba Berkshire Hathaway Energy)</t>
  </si>
  <si>
    <t>Delta Lateral Project</t>
  </si>
  <si>
    <t>Installation of Temporary By-Pass Facilities completed 7/8/2019. Construction activities are expected to resume in the first half of 2021 due to delays related to the COVID-19 pandemic.</t>
  </si>
  <si>
    <t>CP19-13</t>
  </si>
  <si>
    <t>Part Completed</t>
  </si>
  <si>
    <t>The Yorktown Meter Station Upgrade would allow for increased capacity and reliability to Consolidated Edison, Inc., an existing shipper on the Algonquin system. The Project would increase the capacity of the Yorktown M&amp;R Station from about 9.5 million standard cubic feet to approximately 31.2 million standard cubic feet of natural gas per day. Algonquin states that the Project would respond to Con Edison’s request for additional capacity at the Yorktown M&amp;R Station.</t>
  </si>
  <si>
    <t>Algonquin Gas Transmission, LLC (dba Enbridge Inc.)</t>
  </si>
  <si>
    <t>Yorktown Meter Station Upgrade</t>
  </si>
  <si>
    <t>Eunice, Mermentau, Grand Chenier</t>
  </si>
  <si>
    <t>https://www.tcenergy.com/operations/natural-gas/grand-chenier-xpress/</t>
  </si>
  <si>
    <t>Additional compression on ANR system to increase deliverability in Cameron Parish, LA. No new pipeline associated with this project (only piping additions to Mermentau CS and modifications to Eunice Compressor Station). Project involves abandoning compressor unit 101A at the Eunice CS. Request to place Eunice Compressor Stations into service submitted April 16, 2021.</t>
  </si>
  <si>
    <t>CP20-8</t>
  </si>
  <si>
    <t>The Grand Chenier XPress Project would provide open access firm transportation service of 400 million cubic feet per day of incremental capacity from ANR’s Southeast Head station in Acadia Parish, Louisiana to the Mermentau River GCX Meter Station in Cameron Parish, Louisiana, that interconnects with the Trans Cameron Pipeline that is currently under construction. The Project would provide feed gas for Venture Global’s Calcasieu Pass LNG Export Terminal.</t>
  </si>
  <si>
    <t>Grand Chenier XPress Project</t>
  </si>
  <si>
    <t>Pipeline to increase takeaway capacity out of Marcellus. Notice of commencement of service submitted 11/30/2020.</t>
  </si>
  <si>
    <t>CP20-10</t>
  </si>
  <si>
    <t>Completed</t>
  </si>
  <si>
    <t>The Wick Meter &amp; Regulator Station Project involves construction of a new meter and regulating station and appurtenant facilities in Tyler County, West Virginia, in order to receive up to 300 million standard cubic feet per day of pipeline quality natural gas from an interconnect with the gathering pipeline facilities of Eureka Midstream LLC.</t>
  </si>
  <si>
    <t>Rover Pipeline LLC (dba Energy Transfer)</t>
  </si>
  <si>
    <t>Wick Meter &amp; Regulator Station Project</t>
  </si>
  <si>
    <t>Rock Springs Compressor Station, Roberson Compressor Station</t>
  </si>
  <si>
    <t>https://www.questarpipeline.com/indexOTP.php</t>
  </si>
  <si>
    <t>12,24</t>
  </si>
  <si>
    <t>CP20-448</t>
  </si>
  <si>
    <t xml:space="preserve">The Wamsutter West Expansion consists of piping and valve modifications at the Wamsutter Delivery Point and Meter Station, Rock Springs Compressor Station, and Granger Meter Station located in Sweetwater County, Wyoming, as well as the Roberson  Compressor Station located in Lincoln County, Wyoming. The project would provide 120 million cubic feet per day of new firm natural gas transportation capacity from the existing Rockies Express Pipeline-Wamsutter interconnect located in Sweetwater County to the existing Hams Fork interconnect with Kern River Gas Transportation at Opal, located in Lincoln County.   </t>
  </si>
  <si>
    <t>Dominion Energy Overthrust Pipeline, LLC (dba Dominion Energy Transmission, Inc.)</t>
  </si>
  <si>
    <t>Wamsutter West Expansion</t>
  </si>
  <si>
    <t>The new compressor station would enable Southern Star to deliver additional natural gas volumes received from a developing Permian Basin in West Texas, that connects to Southern Star’s TL Line in Hemphill County, Texas.</t>
  </si>
  <si>
    <t>16,26</t>
  </si>
  <si>
    <t>CP20-71</t>
  </si>
  <si>
    <t>The Tougaloo Project includes the construction of one new 3,750 horsepower compressor station, permanent access road, and auxiliary appurtenant facilities in Grant County, Oklahoma. The new compressor station would enable Southern Star to deliver additional natural gas volumes received from a developing Permian Basin in West Texas, that connects to Southern Star’s TL Line in Hemphill County, Texas.</t>
  </si>
  <si>
    <t xml:space="preserve">Southern Star Central Gas Pipeline, Inc. </t>
  </si>
  <si>
    <t>Tougaloo Project</t>
  </si>
  <si>
    <t>NM,AZ</t>
  </si>
  <si>
    <t>Red Mountain Compressor Station, Dragoon Compressor Station</t>
  </si>
  <si>
    <t>Commencement of construction date reflects the estimated start date of construction on the Red Mountain and Dragoon CS. Construction of the Loop Line expected to begin 1/2020 (FERC EA, pg. 23, Table 1). In-service notification for the project submitted 7/9/2020.</t>
  </si>
  <si>
    <t>TX,NM,AZ,CA,MX</t>
  </si>
  <si>
    <t>CP18-332</t>
  </si>
  <si>
    <t>The South Mainline Expansion Project involves the construction of two new natural gas compressor stations on its existing South Mainline pipeline system in Luna County, New Mexico and Cochise County, Arizona; and a 17-mile-long, 30-inch-diameter pipeline loop in El Paso and Hudspeth Counties, Texas. The proposed facilities would allow EPNG to transport an incremental 337.95 million cubic feet per day to Arizona and Mexico delivery points.</t>
  </si>
  <si>
    <t>El Paso Natural Gas (dba Kinder Morgan)</t>
  </si>
  <si>
    <t>South Mainline Expansion Project</t>
  </si>
  <si>
    <t>https://www.kindermorgan.com/pages/business/gas_pipelines/west/sierrita/default.aspx</t>
  </si>
  <si>
    <t>Increase deliverability of US exports into northwest Mexico. In-service notification for the project submitted 4/14/2020.</t>
  </si>
  <si>
    <t>30,36</t>
  </si>
  <si>
    <t>AZ,MX</t>
  </si>
  <si>
    <t>CP18-37, CP18-38</t>
  </si>
  <si>
    <t>The Sierrita Pima Expansion involves the construction of a new 15,900 horsepower natural gas compressor station on its existing Line No. 2177 pipeline system in Pima County, Arizona and modifications of other auxiliary appurtenant facilities. The Project would expand the delivery capability of the existing Sierrita natural gas pipeline 3 by an additional 430.5 million cubic feet per day (total of 627 MMcf/d).</t>
  </si>
  <si>
    <t>Sierrita Gas Pipeline LLC (dba Kinder Morgan)</t>
  </si>
  <si>
    <t>Sierrita Pima Expansion</t>
  </si>
  <si>
    <t>http://www.senderomidstream.com/operations</t>
  </si>
  <si>
    <t>Transport residue gas from processing plant in Carlsbad, NM to Waha hub via Agua Blanca pipeline.</t>
  </si>
  <si>
    <t>NM,TX</t>
  </si>
  <si>
    <t>CP18-538</t>
  </si>
  <si>
    <t>The Sendero Carlsbad Gateway Project involves the construction and installation of approximately 23 miles of 24-inch-diameter natural gas transmission pipeline in Eddy County, New Mexico and Culberson County, Texas, and modifications of other auxiliary appurtenant facilities. The Project would provide about 400 million standard cubic feet of natural gas per day from Gateway’s newly expanded Carlsbad cryogenic gas processing plant to the Agua Blanca intrastate pipeline owned by White Water Midstream, LLC.</t>
  </si>
  <si>
    <t>New Pipeline</t>
  </si>
  <si>
    <t>Sendero Carlsbad Gateway LLC</t>
  </si>
  <si>
    <t>Sendero Carlsbad Gateway Project</t>
  </si>
  <si>
    <t>ME</t>
  </si>
  <si>
    <t xml:space="preserve">Eliot CS, Westbrook CS </t>
  </si>
  <si>
    <t>http://www.pngts.com/expansion/</t>
  </si>
  <si>
    <t xml:space="preserve">Additional compressor station and capacity. Project costs taken from application, pg 33. </t>
  </si>
  <si>
    <t>NH,ME</t>
  </si>
  <si>
    <t>CP18-506</t>
  </si>
  <si>
    <t>The Portland Xpress Project Phase 3 involves the modification of two compressor stations in Cumberland and York Counties, ME, including the addition of one new compressor unit, and modifications to the Dracut meter station in Middlesex County, MA. The Project is designed to provide 24.375 million cubic feet per day to PNGTS owned facilities, and 22.339 million cubic feet per day on PNGTS and Maritimes &amp; Northeast Pipeline, LLC jointly owned facilities. PNGTS also requests approval to abandon 7.185 million cubic feet per day of existing interim capacity from Maritimes.</t>
  </si>
  <si>
    <t>Portland Natural Gas Transmission System (dba TC Energy)</t>
  </si>
  <si>
    <t>Portland Xpress Project Phase 3</t>
  </si>
  <si>
    <t>Keystone Compressor Station, Wink Compressor Station</t>
  </si>
  <si>
    <t>Expand takeaway capacity from Delaware Basin. Construction was completed March 2020; began March 1, 2019. Page 598 of Resource Report 9 states that "This project is modifying existing piping and control units at the Keystone Compressor Station and Wink Compressor Station and will add a valve to each station. A “modification” to a compressor station as defined in Subpart OOOOa consists of either adding an additional compressor to an existing compressor station, or replacing a compressor at a compressor station with a compressor of greater total horsepower than the compressor unit being replaced. Adding a fugitive emissions component to a compressor station does not constitute a modification, per Subpart OOOOa. This project will not cause either compressor station to be subject to this Subpart."</t>
  </si>
  <si>
    <t>CP19-28</t>
  </si>
  <si>
    <t>The Northern Delaware Basin Extension Pipeline involves the construction of an approximate 14.4-mile-long, 24-inch-diameter loop line of its existing Line No. 3162 in Winkler County, Texas. EPNG also proposes to hydrotest 51 miles of its existing Line No. 1105 and make minor facility modifications at existing compressor stations and mainline valves in Winkler, Crane, Ector, and Upton Counties, Texas. The project is designed to provide firm transportation service capacity of up to 320 million cubic feet per day from receipt points in the Permian Basin to delivery points elsewhere in the Permian Basin.</t>
  </si>
  <si>
    <t>Northern Delaware Basin Expansion Project</t>
  </si>
  <si>
    <t>CS 300, CS 301, CS 303, CS 304, CS 394</t>
  </si>
  <si>
    <t>https://www.kindermorgan.com/Operations/Projects/NGPL-Gulf-Coast-Southbound-Expansion-Project</t>
  </si>
  <si>
    <t>All compressor stations placed into service on 3/1/2021 (3/8/2021 Commencement of Service).</t>
  </si>
  <si>
    <t>IL,MO,AR,TX</t>
  </si>
  <si>
    <t>CP19-99</t>
  </si>
  <si>
    <t>The NGPL Gulf Coast Southbound Project (Phase II) involves modifications to existing compressor stations in Victoria, Wharton, Harrison, Angelina, and Cass counties, Texas. The new facilities would provide incremental firm capacity to Corpus Christi Liquefaction, to transport an incremental 300,000 million cubic feet per day to an existing delivery point with Cheniere Corpus Christi Pipeline, L.P. in San Patricio County, Texas. In addition to the firm transportation capacity subscribed by Corpus Christi Liquefaction, the new compressor units to be installed for the Project would create 28 MMcf/d of incremental firm transportation capacity on Segment 26 of Natural’s system.</t>
  </si>
  <si>
    <t>Reversal</t>
  </si>
  <si>
    <t>NGPL Gulf Coast Southbound Project</t>
  </si>
  <si>
    <t>McComb Compressor Station</t>
  </si>
  <si>
    <t>Less than one mile of piping constructed for the compressor station with various diameters. Project involves abandoning-in-place a compressor unit for McComb CS; Placed into service on 3/1/21 (Final Weekly Construction Report)</t>
  </si>
  <si>
    <t>2,3,4,8,12,20,24,26</t>
  </si>
  <si>
    <t>CP20-32</t>
  </si>
  <si>
    <t xml:space="preserve">The McComb Compressor Station Reliability Project would involve modifying the existing McComb Compressor Station in Walthall County, Mississippi. </t>
  </si>
  <si>
    <t>Gulf South Pipeline Company, LP (dba Boardwalk Pipelines LP)</t>
  </si>
  <si>
    <t>McComb Compressor Station Reliability Project</t>
  </si>
  <si>
    <t>Bring additional Permian production to Waha hub; delivery to gold mine in AK.</t>
  </si>
  <si>
    <t>CP19-52</t>
  </si>
  <si>
    <t>The Lockridge Extension Pipeline involves the construction and installation of 16.84-miles of new 30-inch-diameter pipeline starting in Ward County, Texas and crossing into Reeves County, Texas before it interconnects with the existing TPP header at the Waha Hub. Appurtenant work proposed for the Project includes the installation of ancillary piping and valves to interconnect the new pipeline extension, and the relocation of a pig receiver 2 to the southern terminus of the Lockridge Pipeline. Natural would also install a new bidirectional interconnect at the southern terminus of the proposed pipeline extension. The Project will directly connect Natural to the Waha Hub and to transport up to 500 million cubic feet per day of natural gas to the Trans Pecos Pipeline header at the Waha Hub.</t>
  </si>
  <si>
    <t>Lockridge Extension Pipeline</t>
  </si>
  <si>
    <t xml:space="preserve">Incremental capacity on WBI system on Line 22 between Elk Basin and Billings, MT. Project was initially expected to be placed into into service by October 2019, delayed. Requested an extension until May 10, 2021 to complete construction. Clearing/removal of existing facilities began 10/24/2019 (Weekly Report 21). All construction activities associated with the projects were completed by November 8, 2020, except for minor fence repairs and installations at the above ground facility sites as well as erosion and sediment control installation on the pipeline right-of-way (see: Weekly Construction Progress Report No. 76). </t>
  </si>
  <si>
    <t>CP19-105</t>
  </si>
  <si>
    <t>WBI Energy Transmission, Inc. proposes to replace approximately 9.5 miles of its existing Line Section 22 Elk Basin-Billings pipeline, including five mainline sections and seven road crossings between the existing Fromberg Regulator Station and the proposed Billings-Allendale Town Border Station in Carbon and Yellowstone Counties, Montana. The project would deliver 22.5 million cubic feet per day of incremental gas supply.</t>
  </si>
  <si>
    <t>WBI Energy Transmission</t>
  </si>
  <si>
    <t>Line Section 22 Project</t>
  </si>
  <si>
    <t>Compressor Station 303</t>
  </si>
  <si>
    <t>https://www.williams.com/expansion-project/gateway-expansion-project/</t>
  </si>
  <si>
    <t>Page 25 of the FERC EA states that "Transco designed the Project’s limits of disturbance to be outside of wetlands to avoid direct impacts on wetlands.  Based on NJDEP wetland data, the Whippany Yard has the potential to impact 0.52 acres of PEM wetlands.  However, if wetlands are found at the site once surveyed, the workspace would be modified to avoid any direct impacts."</t>
  </si>
  <si>
    <t>CP18-18</t>
  </si>
  <si>
    <t>The Gateway Expansion Project includes the modification of Compressor Station 303 in Essex County, NJ, including the installation of a new compressor unit and ancillary equipment, and modifications to meter stations in Essex and Passaic counties. The Project is intended to provide an additional capacity of 65 million cubic feet per day.</t>
  </si>
  <si>
    <t>Gateway Expansion Project</t>
  </si>
  <si>
    <t>Florida Gas Boling Compressor Station (CS 4)</t>
  </si>
  <si>
    <t xml:space="preserve">The Galveston Lateral, Attwater Lateral and Attwater M&amp;R station, and CS 4 facilities were placed in-service on February 1, 2021 (see: Weekly Environmental Status Report No. 18). </t>
  </si>
  <si>
    <t>12,20</t>
  </si>
  <si>
    <t>CP20-505</t>
  </si>
  <si>
    <t>The Galveston County Project would involve the construction of two lateral pipelines, a metering station, and modifications to an existing compressor station in Galveston and Matagorda Counties, Texas. The project would enable Florida Gas to deliver up to 107 million cubic feet per day of natural gas to the Topaz Generating station in Galveston County TX.</t>
  </si>
  <si>
    <t>Florida Gas Transmission Company, LLC (dba Kinder Morgan; Energy Transfer)</t>
  </si>
  <si>
    <t>Galveston County Project</t>
  </si>
  <si>
    <t>NY,PA</t>
  </si>
  <si>
    <t>Farmington Compressor Station, Jackson Compressor Station</t>
  </si>
  <si>
    <t>https://pipelineandstorage.natfuel.com/current-projects/empire-north-project/</t>
  </si>
  <si>
    <t>Operational emissions from the Farmington Compressor Station are considered minor and FERC only considers construction emissions from this compressor in their Environmental Assessment. Potential operating emissions  reflect totals for the Jackson Compressor in Tioga, PA.</t>
  </si>
  <si>
    <t>PA,NY,ON</t>
  </si>
  <si>
    <t>CP18-89</t>
  </si>
  <si>
    <t>The Empire North Expansion Project includes the construction of two new compressor stations in Tioga County, PA and Ontario County, NY respectively, and modifications of other auxiliary appurtenant facilities. The Project is intended to provide 205 million cubic feet per day of incremental firm transportation capacity.</t>
  </si>
  <si>
    <t>Empire North Expansion Project</t>
  </si>
  <si>
    <t xml:space="preserve">This project does not involve the addition of compression equipment, LNG facilities, or the installation of pipe using horizontal directional drills. Therefore, the requirements under 18 CFR Section 380.12(k), which require applicants to list short-term construction emissions impacts, are not applicable. </t>
  </si>
  <si>
    <t>AL,MS,LA</t>
  </si>
  <si>
    <t>CP19-12</t>
  </si>
  <si>
    <t xml:space="preserve">The East Louisiana Project would consist of modifications to Compressor Station 10 in Perry County, Mississippi, including the installation of approximately 1,000 feet of new pipelines and modifications of other auxiliary facilities. The project would be designed to increase transportation capacity on the pipeline system by up to 75 million cubic feet per day for delivery to a new Entergy-Washington Delivery point in Washington Parish, Louisiana.  </t>
  </si>
  <si>
    <t>East Louisiana Project</t>
  </si>
  <si>
    <t>https://www.cheniere.com/terminals/corpus-christi-project/liquefaction-facilities-midscale-trains/</t>
  </si>
  <si>
    <t>CP18-513</t>
  </si>
  <si>
    <t>The Corpus Christi Stage III Pipeline would include construction of a new bi-directional interstate natural gas pipeline and associated facilities (Stage 3 Pipeline) that will deliver feed gas to the Corpus Christi LNG Stage 3 Facilities. The Stage 3 Pipeline would include a new 21-mile-long, 42-inch-diameter pipeline that would be collocated with the existing Corpus Christi Pipeline. The Project would provide an additional 1.5 billion cubic feet per day of natural gas capacity.</t>
  </si>
  <si>
    <t>Cheniere Energy, Inc.</t>
  </si>
  <si>
    <t>Corpus Christi Stage III Pipeline</t>
  </si>
  <si>
    <t>Cheyenne Hub Booster Compressor Station</t>
  </si>
  <si>
    <t>https://www.tallgrassenergy.com/Projects.aspx</t>
  </si>
  <si>
    <t>The Cheyenne Connector commenced service on July 26, 2020. The Hub Enhancement commenced service on December 17, 2020. Projects costs are the sum of total actual and projected costs for both pipeline projects (submitted 12/3/2020)</t>
  </si>
  <si>
    <t>24,36</t>
  </si>
  <si>
    <t>CO,WY,NE,KS,MO,IL</t>
  </si>
  <si>
    <t>CP18-102, CP18-103</t>
  </si>
  <si>
    <t>Tallgrass Energy's Cheyenne Connector Pipeline Project would consist of approximately 71 miles of 36-inch-diameter pipeline, five meter and regulatory stations, and an approximately 0.25-mile-long, 24-inch-diameter lateral pipeline connecting one of the five meter and regulatory stations stations to the Cheyenne Connector pipeline. The project would provide an additional 600 million cubic feet per day in capacity. Rockies Express Pipeline's Cheyenne Hub Enhancement Project consists of enhancements to modify the existing Cheyenne Hub interconnect facilities and construction of one new compressor station (Cheyenne Hub Booster Compressor Station). The project would provide an additional 1,000 million cubic feet per day in capacity.</t>
  </si>
  <si>
    <t>Tallgrass Energy Partners LP and Rockies Express Pipeline LLC (dba Phillips 66 and Tallgrass Energy Partners LP)</t>
  </si>
  <si>
    <t>Cheyenne Connector Pipeline and Cheyenne Hub Enhancement Project</t>
  </si>
  <si>
    <t>Eunice Compressor Station</t>
  </si>
  <si>
    <t xml:space="preserve">No estimated changes to operating emissions from compressor station modifications. </t>
  </si>
  <si>
    <t>CP20-483</t>
  </si>
  <si>
    <t xml:space="preserve">The Carlsbad South Project would consist of about 17.1 miles of new 16-inch-diameter pipeline loop of El Paso’s existing Line 3191 in Eddy County, and valve modifications at El Paso’s existing Eunice Compressor Station in Lea County. Construction would take place in Eddy and Lea Counties, New Mexico and allow El Paso to transport an additional 159 million cubic feet per day of natural gas from its existing receipt point on Line 3191 to the Keystone Transfer delivery point. </t>
  </si>
  <si>
    <t>Carlsbad South Project</t>
  </si>
  <si>
    <t>Decatur Compression Station</t>
  </si>
  <si>
    <t>Increase compression on AlaTenn pipeline and increase deliveries to growing demand in Alabama; flow through compressor will increase from 59 MMcf/d to 97 MMcf/d. Emissions reductions from abandonment in place not accounted for in PTE totals in FERC EIS. Expected to enter service in November 2019, delayed to 2020.</t>
  </si>
  <si>
    <t>MS,AL</t>
  </si>
  <si>
    <t>CP19-476</t>
  </si>
  <si>
    <t>The Alabama Compressor Station Upgrade project includes the abandonment of four existing compressors, with a combined rating of 1,455 horsepower, and installation of two new compressors and associated piping within a new compressor building, with a combined rating of 3,550 horsepower, in the existing Decatur Compression Station fence line. The Project will be constructed in Limestone County, Alabama.</t>
  </si>
  <si>
    <t>AlaTenn Pipeline (dba American Midstream, LLC)</t>
  </si>
  <si>
    <t>Alabama Compressor Station Upgrade</t>
  </si>
  <si>
    <t>The Project became necessary as the result of the termination of a lease agreement between Natural and The Peoples Gas Light and Coke Company for use of a lateral that traverses 134th Street. Weekly Status Report No. 20 indicates project was placed into service 12/21/2020.</t>
  </si>
  <si>
    <t>IL,IN</t>
  </si>
  <si>
    <t>CP20-14</t>
  </si>
  <si>
    <t>The 134th Street Lateral Project includes a 1.4-mile-long 12-inch-diameter pipeline and appurtenant facilities in Cook County, Illinois and Lake County, Indiana. The appurtenant facilities include a pig launcher and assembly and associated piping and fittings. The Project would allow for continued 70 million cubic feet per day of contracted firm transportation of natural gas to NIPSCO. Natural anticipates construction will begin in April 2020 and that the Project would be in service by November 1, 2020.</t>
  </si>
  <si>
    <t>134th Street Lateral Project</t>
  </si>
  <si>
    <t>https://www.williams.com/expansion-project/kalama-lateral-project/</t>
  </si>
  <si>
    <t xml:space="preserve">Order Granting two year extension of time (until 4/11/2022) due to issues obtaining permits for the associated methanol plant, issued 4/17/2020. </t>
  </si>
  <si>
    <t>CP15-8</t>
  </si>
  <si>
    <t>Approved/On Hold</t>
  </si>
  <si>
    <t>The Kalama Lateral Project would consist of about 3.1 miles of 24-inch-diameter natural gas transmission pipeline and associated facilities, including a new tap and isolation valve, new pipeline pigging facilities, and a new meter station. The Project would provide about 320 million cubic feet per day of natural gas to the Northwest Innovation Works’ proposed Kalama Manufacturing &amp; Marine Export Facility, a methanol production facility that would be located at the Port of Kalama, also in Cowlitz County.</t>
  </si>
  <si>
    <t>Northwest Pipeline LLC (dba Williams)</t>
  </si>
  <si>
    <t>Kalama Lateral Project</t>
  </si>
  <si>
    <t>https://www.tcenergy.com/operations/natural-gas/eastern-panhandle-expansion-project/#documents</t>
  </si>
  <si>
    <t>The Project would cross a segment of the Potomac River that is considered sensitive, as well as the adjacent Chesapeake and Ohio Canal Historic Park. Operation of the Project would result in fugitive emissions estimated at 1.27 - 2.09  tpy of CO2e. Maryland rejected easement for project in January 2019. FERC granted a 3 year construction extension, until 7/19/2023, on 8/25/2020.</t>
  </si>
  <si>
    <t>PA,MD,WV</t>
  </si>
  <si>
    <t>CP17-80</t>
  </si>
  <si>
    <t>The Eastern Panhandle Expansion Project would involve the construction of approximately 3.4 miles of 8-inch-diameter pipeline and associated appurtenant facilities. The Project would provide an additional 46.6 million cubic feet per day of capacity for firm transportation service to markets in West Virginia through Mountaineer Gas Company’s gathering system. The project was initially expected to be placed into service in November 2018, but has been delayed due to a decision by the Maryland Board of Public Works to deny a permit for a right-of-way easement.</t>
  </si>
  <si>
    <t>Eastern Panhandle Expansion Project</t>
  </si>
  <si>
    <t xml:space="preserve">Grabham Compressor Station </t>
  </si>
  <si>
    <t>https://www.southernstar.com/southern-star-announces-an-open-season-for-the-midwest-market-access-and-southeast-expansion-to-ngpl-projects/</t>
  </si>
  <si>
    <t xml:space="preserve">Air emissions from operation of the modified Grabham Compressor Station are not expected to increase over current levels. According to the EA, due to the minimal area of ground disturbance (approximately 0.43 acre for construction and 4.2 acres for equipment laydown) and brief construction period, air quality impacts attributable to the Project would be negligible. </t>
  </si>
  <si>
    <t>CP20-11</t>
  </si>
  <si>
    <t>Approved</t>
  </si>
  <si>
    <t>Southern Star is proposing to make modifications to the Grabham Compressor Station, which would allow Unit #13 to discharge natural gas into the southern trunk loop in Montgomery County, Kansas. This would provide an additional capacity of 40 million cubic feet per day of natural gas deliverability.</t>
  </si>
  <si>
    <t>Midwest Market Access Project</t>
  </si>
  <si>
    <t>The Project is located within one source water protection area: Mount Sterling Water Works (SWPA ID 0870298). However, no surface water intakes were identified within five miles of the Project area. Slate Creek, which is located within 0.2 mile south of Project is included on the state list of impaired waters with an unknown impairment. On July 7, 2020, Columbia Gulf Transmission filed a request to permit an additional one-year extension of time, until November 15, 2021, to place the facilities into service.</t>
  </si>
  <si>
    <t>CP19-193</t>
  </si>
  <si>
    <t>Columbia Gulf Transmission, LLC is proposing the abandonment and replacement of approximately 0.50 mile of pipeline associated in Montgomery and Menifee Counties, Kentucky. The new replacement pipelines would retain the maximum allowable operating pressure of 935 pounds per square inch gauge for Mainline 100 and 1,007 psig for Mainline 200, which the existing pipelines to be abandoned currently operate.</t>
  </si>
  <si>
    <t>Mainline 100 and Mainline 200 Replacement Project</t>
  </si>
  <si>
    <t>http://venturegloballng.com/plaquemines-project/plaquemines-pipeline/#.XUHmUppKiJA</t>
  </si>
  <si>
    <t>Delivers additional feedgas to Plaquemines LNG from interconnection with TETCO (Southwest Lateral TETLP). Costs and wetland impacts associated with this project are grouped with Phase I to avoid double counting. Preparations for terminal construction have begun; pipeline Phase II to be completed in year 4.</t>
  </si>
  <si>
    <t>CP17-67</t>
  </si>
  <si>
    <t>The Gator Express Pipeline Project would be constructed to support the Plaquemines LNG Terminal and includes two new pipelines, six mainline valves, three pig launchers, two pig receivers, and two metering and regulation stations. The Plaquemines LNG Terminal would be able to produce up to 24 million metric tons of LNG per year. Phase 2 would involve construction of the 11.7-mile-long Southwest Lateral Pipeline, which would consist of a 42-inch-diameter natural gas pipeline with aboveground appurtenant facilities. Each pipeline segment will be designed to deliver approximately 1.9 billion cubic feet of natural gas per day.</t>
  </si>
  <si>
    <t>Venture Global Gator Express LLC (dba Venture Global LNG)</t>
  </si>
  <si>
    <t>Gator Express Pipeline (Phase 2)</t>
  </si>
  <si>
    <t>NV</t>
  </si>
  <si>
    <t>Wadsworth Compressor Station</t>
  </si>
  <si>
    <t>https://www.tcenergy.com/operations/natural-gas/tuscarora-xpress-project/</t>
  </si>
  <si>
    <t>The Tuscarora Gas Transmission System begins at an interconnection with Gas Transmission Northwest LLC’s pipeline system near Malin and extends 229 miles southeasterly to its terminus in Storey County, Nevada, at NV Energy’s Frank A. Tracy Generating Station.</t>
  </si>
  <si>
    <t>OR,CA,NV</t>
  </si>
  <si>
    <t>CP20-486</t>
  </si>
  <si>
    <t>Applied</t>
  </si>
  <si>
    <t>The Tuscarora Xpress Project involves the upgrading and replacement of an existing reciprocating compressor unit and construct a new skid-mounted compressor unit at the same location within the existing Wadsworth Compressor Station in Washoe County, Nevada.  Additionally, Tuscarora would upgrade appurtenant facilities. The Project would provide 15 million cubic feet per day of incremental firm transportation capacity on Tuscarora’s interstate natural gas pipeline system from its interconnection with Gas Transmission Northwest LLC’s pipeline system in Malin, Oregon to an existing interconnection with Paiute Pipeline Company’s pipeline system in Washoe County, Nevada.</t>
  </si>
  <si>
    <t>Tuscarora Gas Transmission Company (dba TC Energy)</t>
  </si>
  <si>
    <t>Tuscarora Xpress Project</t>
  </si>
  <si>
    <t>Perulack Compressor Station</t>
  </si>
  <si>
    <t>Abandoning of four existing compressor units and related facilities at the station and replace with two new units; the Project will result in a reduction in both overall emissions and ambient air quality impacts from the Station.</t>
  </si>
  <si>
    <t>CP21-31</t>
  </si>
  <si>
    <t xml:space="preserve">The Perulack Compressor Units Replacement Project would consist of abandoning the four existing compressor units and related facilities at its Perulack Compressor Station, located in Lack Township, Juniata County, Pennsylvania, and replace them with two new compressor units. These four existing units and related facilities will be replaced with two new, more efficient natural gas fired turbine units and associated facilities to comply with air emission reduction requirements of the Commonwealth of Pennsylvania on this portion of Texas Eastern’s system. The delivery capacity on Texas Eastern’s system will remain substantially the same. </t>
  </si>
  <si>
    <t>Perulack Compressor Units Replacement Project</t>
  </si>
  <si>
    <t>Elkhorn Creek, Tioga</t>
  </si>
  <si>
    <t>https://www.wbienergy.com/docs/default-source/north-bakken-expansion-project/north-bakken-handout.pdf?sfvrsn=0</t>
  </si>
  <si>
    <t xml:space="preserve">WBI Energy states that because all wetlands affected by operation of the Project are emergent, no permanent operational impacts on wetlands will occur. The Project would cross one impaired waterbody, Lake Sakakawea. Request for expedited action by 4/15/21, submitted 3/19/21. </t>
  </si>
  <si>
    <t>CP20-52</t>
  </si>
  <si>
    <t>The North Bakken Expansion Project would provide 250,000 million cubic feet per day of natural gas transportation capacity from natural gas processing plants in northwestern North Dakota to a proposed interconnect with Northern Border’s existing mainline for transit to Midwestern markets. WBI Energy states that this project is necessary to reduce gas flaring in the region.</t>
  </si>
  <si>
    <t>MDU Resources Group/WBI Energy Transmission Inc.</t>
  </si>
  <si>
    <t>North Bakken Expansion Project</t>
  </si>
  <si>
    <t>Ehrenberg Compressor Station</t>
  </si>
  <si>
    <t>https://www.tcenergy.com/operations/natural-gas/north-baja-xpress-project/</t>
  </si>
  <si>
    <t>Expansion on entire North Baja line; designed to deliver feedstock to Energia Costa Azul LNG export plant. Interconnects with Infrastructure Energetica Nova’s (IEnova) Gasoducto Rosarito Pipeline. North Baja has requested a Certificate by December 31, 2020, to begin construction as early as October 2021 to meet an in-service date of November 2022. No wetlands exist at any of the Project sites (EA, pg. 29).</t>
  </si>
  <si>
    <t>AZ,CA,MX</t>
  </si>
  <si>
    <t>CP20-27</t>
  </si>
  <si>
    <t>The North Baja XPress Project would expand one compressor station and modify two meter stations on the North Baja Pipeline System in Arizona and California. The proposed project would increase transportation capacity by 495 million cubic feet per day. Construction is expected to start in October 2021 for an anticipated in-service date of November 2022.</t>
  </si>
  <si>
    <t>TC Energy</t>
  </si>
  <si>
    <t>North Baja XPress Project</t>
  </si>
  <si>
    <t>NY,CT</t>
  </si>
  <si>
    <t>Athens, Brookfield, Dover</t>
  </si>
  <si>
    <t>https://www.iroquois.com/operations/projects/exc-project/</t>
  </si>
  <si>
    <t>Increase deliverability on Iroquois system from Waddington, NY. Project will consist of upgrades to existing compressor stations located in Athens, New York, Dover, NY, Brookfield, Connecticut, and Milford, CT. No new pipeline construction. The Project would not result in new combustion air emissions at Milford Compressor Station because it does not include any emission unit upgrades or the installation of any fuel-burning equipment (EA, pg. 100). Construction and operation of the Project facilities are not anticipated to impact surface waters or wetlands.</t>
  </si>
  <si>
    <t>CP20-48</t>
  </si>
  <si>
    <t>Iroquois Gas Transmission System, LP is proposing a compression only enhancement of its existing system to receive an additional 125 million cubic feet per day of natural gas at Iroquois’ interconnect with the TC Energy Canadian mainline in Waddington, NY for redelivery to New York utilities. No new pipeline is proposed as part of this project.</t>
  </si>
  <si>
    <t>Iroquois Gas Transmission System, L.P. (dba TC PipeLines, LP; TransCanada PipeLines USA Ltd.; Berkshire Hathaway Energy)</t>
  </si>
  <si>
    <t>Iroquois Enhancement by Compression Project</t>
  </si>
  <si>
    <t>PA,NJ</t>
  </si>
  <si>
    <t>CS 321, CS 325, CS 327</t>
  </si>
  <si>
    <t>https://www.kindermorgan.com/Operations/Projects/East-300-Upgrade-Project</t>
  </si>
  <si>
    <t>Modifications at existing Compressor Station 321 in Susquehanna County, Pennsylvania, including the installation of one Solar Taurus 70 turbine with an International Organization for Standardization (ISO) rating of 11,107 horsepower and auxiliary facilities; modifications at existing Compressor Station 325 in Sussex County, New Jersey, including installation of one Solar Titan 130 turbine with an ISO rating of 20,500 horsepower and auxiliary facilities; and one new 19,000-horsepower electric-driven Compressor Station 327 and associated auxiliary facilities in Passaic County, New Jersey.</t>
  </si>
  <si>
    <t>0-2</t>
  </si>
  <si>
    <t>NJ,PA</t>
  </si>
  <si>
    <t>CP20-493</t>
  </si>
  <si>
    <t>The East 300 Upgrade Project would consist of modifications to two existing compressor stations in Susquehanna County, Pennsylvania and Sussex County, New Jersey, as well as the construction of one new compressor station in Passaic County, New Jersey. The Project would create 115 million cubic feet per day of firm transportation capacity.</t>
  </si>
  <si>
    <t>Tennessee Gas Pipeline Company, LLC (dba Kinder Morgan)</t>
  </si>
  <si>
    <t>East 300 Upgrade Project</t>
  </si>
  <si>
    <t>Turkey Creek Compressor</t>
  </si>
  <si>
    <t>https://www.tcenergy.com/operations/natural-gas/alberta-xpress-project/</t>
  </si>
  <si>
    <t>Delivers Canadian gas into Great Lakes pipeline, then to ANR system.</t>
  </si>
  <si>
    <t>16,36</t>
  </si>
  <si>
    <t>MI,IN,OH,IN,KY,TN,MS,AR,LA</t>
  </si>
  <si>
    <t>CP20-484</t>
  </si>
  <si>
    <t>The Alberta Xpress Project would consist of one new compressor station (Turkey Creek Compressor Station) and modifications to an existing mainline valve in Evangeline Parish, Louisiana. The project was supposed to deliver 140 million cubic feet per day of natural gas to the Sabine Pass LNG Terminal; however, Sabine Pass Liquefaction terminated their agreement with ANR on February 2, 2021. As a result of the termination, the Alberta Xpress Project may be reduced in scope after a new open season is held (25 million cubic feet per day of the pipeline's capacity is still contracted to Tourmaline Oil Marketing).</t>
  </si>
  <si>
    <t>Alberta Xpress Project</t>
  </si>
  <si>
    <t>https://www.tcenergy.com/operations/natural-gas/line-8000-replacement-project/</t>
  </si>
  <si>
    <t>The new pipes will include cathodic protection and alternating current mitigation to provide additional safety measures. On 1/7/2021, Columbia stated that due to unforeseen delays in reaching an agreement with the Maryland Department of Natural Resources for land rights across state-owned lands, additional time is required to complete Sections 1 and 2 of the Project and requested a two year extension until 1/17/2023;  FERC authorized the extension on 1/28/2021.</t>
  </si>
  <si>
    <t>4,12</t>
  </si>
  <si>
    <t>WV,MD</t>
  </si>
  <si>
    <t>CP18-13</t>
  </si>
  <si>
    <t>The Line 8000 Replacement Project includes 14.32 miles total of new 4-inch and 12-inch-diameter pipeline lateral, installation of two new launcher and receiver facilities, and modifications/abandonment of other auxiliary appurtenant facilities, all located in Mineral County, West Virginia and Allegany County, Maryland. Sections 3-5 began operating in 2019. Sections 1 and 2 have been delayed by two years and are currently under construction.</t>
  </si>
  <si>
    <t>Columbia Gas Transmission, LLC (dba TC Energy and TransCanada)</t>
  </si>
  <si>
    <t>Line 8000 Replacement Project</t>
  </si>
  <si>
    <t>The purpose of the proposed Project is to realign and increase the current maximum daily delivery obligations of natural gas between various points of delivery on the Columbia system in southeastern Virginia.</t>
  </si>
  <si>
    <t>CP19-51</t>
  </si>
  <si>
    <t>The VNG Suffolk No. 3 Meter Station Expansion Project involves the abandonment of its existing facilities at the current VNG Suffolk No. 3 Meter Station and construction and operation of new appurtenant facilities in Suffolk, Virginia. The Project would increase the current maximum daily delivery obligations of natural gas from 3.73 million cubic feet per day to 12 million cubic feet per day between various points of delivery on the Columbia system in southeastern Virginia.</t>
  </si>
  <si>
    <t>VNG Suffolk No. 3 Meter Station Expansion Project</t>
  </si>
  <si>
    <t>Compressor Station 201, Compressor Station 505, Compressor Station 515</t>
  </si>
  <si>
    <t>Q3 2022</t>
  </si>
  <si>
    <t>https://www.williams.com/expansion-project/regional-energy-access/</t>
  </si>
  <si>
    <t>Operation of the project would result in fugitive emissions estimated at 0.18 tpy of VOCs, 0.03 tpy of HAPs, and 817.24 tpy of CO2e. modifications to Compressor Station 195, Compressor Station 200, and Compressor Station 207 only include uprating existing electric motor-driven compression capacity, abandonment of existing gas-fired reciprocating driven compressors, or piping and valve modifications; therefore, Transco anticipates these facilities will have insignificant operational emissions or will be exempt from NSR permitting procedures and are not reflected in the potential operating emissions totals.</t>
  </si>
  <si>
    <t>30,42</t>
  </si>
  <si>
    <t>PA,NJ,MD</t>
  </si>
  <si>
    <t>CP21-94</t>
  </si>
  <si>
    <t>The Project would be an expansion of Transco’s existing natural gas transmission system that would enable Transco to provide an incremental 829,400 million cubic feet per year of firm transportation capacity from the Marcellus Shale production area in northeastern Pennsylvania to multiple delivery points in PA, New Jersey, Maryland. The Project would consist of the following components: Installation of approximately 22.3 miles of 30-inch-diameter pipeline in Luzerne County, PA (Regional Energy Lateral) and approximately 13.8 miles of 42-inch-diameter pipeline in Monroe County, PA (Effort Loop); a new compressor station, identified as Compressor Station 201, in Gloucester County, NJ; modifications to two existing stations ( Compressor Station 505 in Somerset County, NJ and Compressor Station 515 in Luzerne County, PA) that include the addition of compressor units, and modifications to 3 other existing compressor stations that will not result in any changes in emissions; and modifications to 4 existing meter stations, and other facilities.</t>
  </si>
  <si>
    <t>Regional Energy Access (REAE) Project</t>
  </si>
  <si>
    <t>Newark Compressor Station</t>
  </si>
  <si>
    <t>https://cdn-dominionenergy-prd-001.azureedge.net/-/media/pdfs/global/natural-gas/tri-west-project-overview.pdf?rev=39d283d7c19c44b390944d7bff633d2b&amp;hash=35266970E052AFDD0375F822D06365DC</t>
  </si>
  <si>
    <t>Upgrading Newark Compressor Station and new lateral in order to bring gas from PA to Midwest markets (deliver into Tennessee Gas Pipeline)(only construction in OH).</t>
  </si>
  <si>
    <t>PA,OH</t>
  </si>
  <si>
    <t>CP20-23</t>
  </si>
  <si>
    <t>The Tri-West Project involves the construction of approximately 1.7 miles of 20-inch-diameter pipeline and modifications of other auxiliary appurtenant facilities. The Project would allow Dominion to provide 120 million cubic feet per day of firm natural gas transportation service from Pennsylvania to Ohio for delivery to Tennessee Gas Pipeline Company.</t>
  </si>
  <si>
    <t>Dominion Energy Transmission, Inc. (dba Berkshire Hathaway Energy)</t>
  </si>
  <si>
    <t>Tri-West Project</t>
  </si>
  <si>
    <t>Spring Green Compressor Station</t>
  </si>
  <si>
    <t>Spring 2020</t>
  </si>
  <si>
    <t>Two (out of the eleven) waterbodies (mileposts [MP] 2.67 and 3.73) crossed by the pipeline are considered sensitive under sections 305(b) and 303(d) of the Clean Water Act, and are not impaired. However, two other waterbodies, at MPs 4.7 and 5.75, are classified as impaired due to turbidity impairment and phosphorous impairment, respectively.</t>
  </si>
  <si>
    <t>CP20-17</t>
  </si>
  <si>
    <t>This project involves constructing approximately 7.4 miles of 8-inch-diameter pipeline loop as well as compression and related facilities in Juneau and Sauk Counties, Wisconsin in order to provide up to 15.2 million cubic feet per day of firm natural gas capacity to the Wisconsin Power and Light Company.</t>
  </si>
  <si>
    <t>Northern Natural Gas Company (dba Berkshire Hathaway Energy)</t>
  </si>
  <si>
    <t>New Lisbon 2020 Expansion Project</t>
  </si>
  <si>
    <t>Marcus Hook, Quakertown</t>
  </si>
  <si>
    <t>https://adelphiagateway.com/</t>
  </si>
  <si>
    <t>Emissions are for 2019 (project was expected to be completed in the 4th quarter of 2019 and construction was to last 8 months). Adelphia did not estimate construction emissions for the tap valves so EA conservatively applied emissions based on emissions reported for MLV 1 as a proxy. Adelphia’s estimated emissions include the Ridge Lateral, which per its June 18, 2018 filing, was subsequently incorporated into the Tilghman Lateral. Therefore, we combined the estimated emissions for the Ridge and Tilghman Laterals to provide a conservative analysis. Adelphia states that the facilities will be placed into service in two phases. The Zone North facilities were placed into service on January 13, 2020. The Zone South facilities will be placed in service following the conversion of those facilities. The anticipated in-service timing for the Project is November 2021. (see: Construction Inspection Report, 2/17/2021). Request to proceed with the construction of the remaining Project facilities by the earliest date predictable submitted 3/30/2021.</t>
  </si>
  <si>
    <t>18,20</t>
  </si>
  <si>
    <t>0-10</t>
  </si>
  <si>
    <t>CP18-46</t>
  </si>
  <si>
    <t>The Adelphia Gateway project would convert the remaining 50 miles of an existing 84-mile pipeline in southeastern Pennsylvania from oil to natural gas. The project would increase natural gas delivery to markets in southeastern Pennsylvania, including the Marcus Hook Industrial Complex along the Delaware River between Philadelphia and Wilmington. It was initially expected to enter service in the fourth quarter of 2019.</t>
  </si>
  <si>
    <t>Conversion</t>
  </si>
  <si>
    <t>Adelphia Gateway, LLC (dba NJR Midstream)</t>
  </si>
  <si>
    <t>Adelphia Gateway Project</t>
  </si>
  <si>
    <t>Bennington Compressor, Calumet Compressor, Tatums Compressor, Sholem Booster Station</t>
  </si>
  <si>
    <t>https://www.cheniere.com/where-we-work/midship-pipeline</t>
  </si>
  <si>
    <t xml:space="preserve">New pipeline in OK to bring supply from Oklahoma production basins to existing pipeline infrastructure; amended FERC docket on 9/6/19 decreased capacity from 1.4 Bcf/d to 1.1 Bcf/d. Midship received FERC authorization on April 16, 2020 to commence service. </t>
  </si>
  <si>
    <t>16,30,36</t>
  </si>
  <si>
    <t>CP17-458, CP19-17</t>
  </si>
  <si>
    <t>This nearly 200-mile, 36-inch diameter natural gas pipeline connects gas production from the STACK and SCOOP plays in Oklahoma’s Anadarko Basin to Cheniere LNG facilities on the Gulf Coast. It includes a new-build mainline pipeline and four compressor stations, seven receipt meter stations, two lateral pipelines with a booster station and associated facilities. The pipeline begins in Kingfisher County, Oklahoma and terminates and interconnects with existing natural gas pipelines near Bennington, Oklahoma.</t>
  </si>
  <si>
    <t>Midship Pipeline Company, LLC (dba Cheniere Energy, Inc.)</t>
  </si>
  <si>
    <t>Midcontinent Supply Header Interstate Pipeline Project</t>
  </si>
  <si>
    <t>CT,NY,MA</t>
  </si>
  <si>
    <t>Chaplin, Oxford, Stony Point, and Weymouth</t>
  </si>
  <si>
    <t>https://www.enbridge.com/projects-and-infrastructure/projects/atlantic-bridge</t>
  </si>
  <si>
    <t>Incremental capacity increase into New England. Modifications to the Stony Point Compressor (in Rockland, NY) include uprating an existing Mars 100 compressor unit to use an additional 3.300 hp of constructed but uncertified horsepower capacity (FERC EA, pg. 22). No physical construction will be required. Emissions calculations not included in FERC EA and Stony Point CS excluded from compressor analysis. Part of project allows for additional deliveries on Maritimes pipeline system. Project is fully in service as of 1/25/2021 (In-Service Approval).</t>
  </si>
  <si>
    <t>NJ,NY,CT,RI,MA,NH,ME,NB</t>
  </si>
  <si>
    <t>CP16-9</t>
  </si>
  <si>
    <t>The Atlantic Bridge Project is designed to provide 93 million cubic feet per day of additional capacity on our Algonquin Gas Transmission and Maritimes &amp; Northeast Pipeline systems to move reliable, economical natural gas into New England and to specific end use markets in the Canadian Maritime provinces. The first phase of Atlantic Bridge began operating in November 2017.</t>
  </si>
  <si>
    <t>Algonquin Gas Transmission, LLC and Maritimes &amp; Northeast Pipeline, LLC (dba Enbridge Inc.)</t>
  </si>
  <si>
    <t>Atlantic Bridge Project Phase 2</t>
  </si>
  <si>
    <t>On 8/8/2019, Clarksville filed a motion asking the Commission to vacate the authorization granted in the October 2014 Order, stating that due to the increased cost of the project, it no longer intends to pursue the pipeline project; request to vacate granted 10/3/2019 (FERC Vacating Certificate).</t>
  </si>
  <si>
    <t>KY,TN</t>
  </si>
  <si>
    <t>CP14-101</t>
  </si>
  <si>
    <t>Cancelled</t>
  </si>
  <si>
    <t>The Clarksville City Interconnect Pipeline Project would include the installation of approximately 24.0 miles of 12-inch-diameter natural gas pipeline and associated appurtenances in Todd County, Kentucky and Montgomery County, Tennessee. The proposed Project would be designed to deliver approximately 52 thousand cubic feet per day of natural gas</t>
  </si>
  <si>
    <t>City of Clarksville Gas &amp; Water Department</t>
  </si>
  <si>
    <t>Clarksville Natural Gas Interconnect Pipeline Project</t>
  </si>
  <si>
    <t>Q2 2021</t>
  </si>
  <si>
    <t>Additional looping on segment in PA (Westmoreland, Berks, Fayette counties). Construction duration taken from Updated Construction Schedule Sheet (4/1/2021). Notice of Commencement of Construction submitted 4/23/21 indicates construction started 4/19/21.</t>
  </si>
  <si>
    <t>CP20-436</t>
  </si>
  <si>
    <t>The Appalachia to Market Project would involve the construction of 0.8 miles of new 30-inch-diameter pipeline lateral in Westmoreland, Berks, and Fayette Counties, Pennsylvania. The project would deliver up to 18 million cubic feet of natural gas per day.</t>
  </si>
  <si>
    <t>Appalachia to Market Project</t>
  </si>
  <si>
    <t>Carver, Faribault, Owatonna</t>
  </si>
  <si>
    <t>Spring 2019</t>
  </si>
  <si>
    <t>http://www.northernnaturalgas.com/expansionprojects/Pages/NorthernLights2019-Rochester.aspx</t>
  </si>
  <si>
    <t xml:space="preserve">The Northern Lights 2019 Expansion would cross the Crow River, which is listed as impaired for turbidity and fecal coliform. Notice of in-service submitted 11/7/2019. </t>
  </si>
  <si>
    <t>8,16,24,36</t>
  </si>
  <si>
    <t>CP18-534</t>
  </si>
  <si>
    <t xml:space="preserve">The Northern Lights 2019 Expansion and Rochester Projects are two discrete projects that would be built at the same time. The Northern Lights 2019 segment of the project involves: constructing 9.9 miles of 24-inch-diameter greenfield pipeline; 8.9 miles of branch line and mainline loops/extensions ranging in size from 6-inch- to 36-inch-diameter pipeline; additional compression at Northern’s existing Faribault and Owatonna compressor stations; and a new compressor station located near Carver, Minnesota. The proposed facilities for the Rochester project include: construction of 12.3 miles of 16-inch-diameter greenfield branch line; an increase in the maximum allowable operating pressure of an 8-mile segment of the La Crosse branch line; and a new Rochester town border station. The Northern Lights segment was placed into service on October 18, 2019. </t>
  </si>
  <si>
    <t>Northern Lights 2019 Expansion and Rochester Projects</t>
  </si>
  <si>
    <t>Westbrook Compressor Station</t>
  </si>
  <si>
    <t>https://www.tcenergy.com/operations/natural-gas/westbook-xpress-project/</t>
  </si>
  <si>
    <t>Phase I was placed into service on November 1, 2019. There are no environmental impacts associated with Phase III of the project. Total permanently affected wetlands acreage includes 0.1 acres of forested wetland that would be converted to palustrine emergent wetland. Notice to Proceed with mobilization of equipment to the existing Westbrook Compressor Station site issued 1/6/2021.</t>
  </si>
  <si>
    <t>2021/2022</t>
  </si>
  <si>
    <t>CP20-16</t>
  </si>
  <si>
    <t>The Westbrook XPress Phase II and III Projects would increase the capacity on Portland Natural Gas Transmission System's Northern Facilities by about 81 MMcf/d (Phase II) and increase PNGTS’s capacity on the system it jointly owns with Maritimes &amp; Northeast Pipeline, LLC by about 50 MMcf/d (Phase III). The Projects would provide access to additional natural gas supplies from North American supply basins via TransCanada PipeLines Limited’s Canadian Mainline and Trans-Quebec &amp; Maritimes Pipeline.</t>
  </si>
  <si>
    <t>Westbrook Xpress Project Phase 2 and 3</t>
  </si>
  <si>
    <t>Beaver Compressor Station</t>
  </si>
  <si>
    <t>https://www.dominionenergy.com/projects-and-facilities/natural-gas-projects/west-loop-project</t>
  </si>
  <si>
    <t xml:space="preserve">Deliver gas from PA to 1 GW combined cycle power plant in Columbiana County, OH. "The Carroll Compressor Station and Beaver Compressor Station are existing Title V major source and operates under a Title V Operating Permit. </t>
  </si>
  <si>
    <t>CP19-26</t>
  </si>
  <si>
    <t>The West Loop Project would provide 150 million cubic feet per day of firm capacity– enough to heat more than 136,000 households for a single winter day. It would include adding 5 miles of pipeline in an existing right of way, modifying one existing compressor station, adding regulation at another station and automation at an existing metering and regulation facility. The project is expected to be in-service in the third quarter of 2021.</t>
  </si>
  <si>
    <t>West Loop Project</t>
  </si>
  <si>
    <t>CS 605, CS 607, CS 610, CS 620</t>
  </si>
  <si>
    <t>https://www.williams.com/expansion-project/leidy-south-expansion-project/</t>
  </si>
  <si>
    <t>Expand deliverability to Cove Point LNG terminal on Transco system. This project is associated with the FM 100 project. Construction for the remainder of the project commenced 3/1/21 (Weekly Status Report 3/11/2021).</t>
  </si>
  <si>
    <t>36,42</t>
  </si>
  <si>
    <t>PA,MD,DE</t>
  </si>
  <si>
    <t>CP19-494</t>
  </si>
  <si>
    <t xml:space="preserve">The Leidy South Project involves replacement of 6.3 miles of existing pipeline; construction of a 2.4 mile 36-inch pipeline loop in Clinton County, PA and a 3.5 mile 42-inch pipeline loop in Lycoming County, PA. This expansion is associated with the FM100 Project and would provide an additional 582.4 million cubic feet of natural gas supply per day to the Transco pipeline system – enough natural gas to meet the daily needs of approximately 2.5 million homes. </t>
  </si>
  <si>
    <t>Leidy South Project</t>
  </si>
  <si>
    <t>http://www.doubleepipeline.com/</t>
  </si>
  <si>
    <t>Takeaway of associated gas from Delaware Basin to Waha Hub; 117 mile 42 inch trunkline from Lane Processing Plant in Eddy county, NM, to Waha and a 17 mile 30 inch lateral from Loving processing plants to trunkline.</t>
  </si>
  <si>
    <t>CP19-495</t>
  </si>
  <si>
    <t>The Double E Pipeline System would provide 1.35 billion cubic feet per day of interstate natural gas transportation service from certain receipt points within the Delaware Basin to delivery points at the Waha Hub in Reeves and Pecos Counties, Texas.</t>
  </si>
  <si>
    <t>Double E Pipeline LLC (dba Summit Midstream Partners)</t>
  </si>
  <si>
    <t>Double E Pipeline</t>
  </si>
  <si>
    <t>Compressor Station 760</t>
  </si>
  <si>
    <t>Project has been delayed by five years; FERC granted an extension to construct the facilities until April 15, 2026.</t>
  </si>
  <si>
    <t>CP14-511</t>
  </si>
  <si>
    <t>The Lake Charles Expansion Project would involve reconfiguration of Kinder Morgan’s existing pipeline system in order to accommodate the proposed Magnolia LNG terminal site, including a new compressor station (Compressor Station 760), new low and high pressure natural gas header pipelines, and modifications at six existing meter stations.</t>
  </si>
  <si>
    <t>Kinder Morgan Louisiana Pipeline LLC (dba Kinder Morgan)</t>
  </si>
  <si>
    <t>Lake Charles Expansion (Magnolia LNG)</t>
  </si>
  <si>
    <t>Hinckley, Pierz</t>
  </si>
  <si>
    <t>Spring 2021</t>
  </si>
  <si>
    <t>https://www.northernnaturalgas.com/expansionprojects/Pages/NorthernLights2021.aspx</t>
  </si>
  <si>
    <t>New looping, extension of existing lines, and new compressor station/modification to existing compressor. CPCN requested by March 2021.</t>
  </si>
  <si>
    <t>6,12,24</t>
  </si>
  <si>
    <t>CP20-503</t>
  </si>
  <si>
    <t xml:space="preserve">The Northern Lights 2021 Expansion Project would involve a pipeline loop and pipeline extension totaling 1.43 miles; one new compressor station; the replacement of 0.08 mile of 8-inch-diameter pipeline with 12-inch-diameter pipeline; modifications, including additional compression and an expansion of the station yard, at an existing compressor station; and modifications at an interconnect; all located in Minnesota. </t>
  </si>
  <si>
    <t>Northern Lights 2021 Expansion</t>
  </si>
  <si>
    <t>https://www.bwpipelines.com/about-us/subsidiaries/gulf-south-pipeline-company-lp/expansions/current-projects/index-99/default.aspx</t>
  </si>
  <si>
    <t xml:space="preserve">Gulf South estimates that the project facilities, including operation of the pig launchers and receivers, would result in approximately 74.1 tons per year and 22.4 tons per year of fugitive methane releases from project equipment leaks and pig launcher/receiver operations, respectively. </t>
  </si>
  <si>
    <t>LA,TX</t>
  </si>
  <si>
    <t>CP19-125</t>
  </si>
  <si>
    <t>The Index 99 Expansion Project would accommodate growing natural gas production in the Haynesville and Bossier areas of East Texas, and provide new transportation outlets for natural gas to be distributed by local distribution companies or used as fuel in power generation for industrial facilities.</t>
  </si>
  <si>
    <t>Gulf South Pipeline Company, LP (dba Boardwalk Pipeline Partners, LP)</t>
  </si>
  <si>
    <t>Index 99 Expansion Project</t>
  </si>
  <si>
    <t>CS 261</t>
  </si>
  <si>
    <t>https://www.kindermorgan.com/pages/business/gas_pipelines/east/tgp/261_upgrade.aspx</t>
  </si>
  <si>
    <t>Additional capacity into New England market. The Project’s aboveground facilities would consist of modifications at CS 261 that include abandoning two existing turbine compressor units and replacing with one new compressor unit within the existing compressor station and a new auxiliary building housing a new emergency generator unit. (FERC EA, pg. 56) Litigation may slow construction of project (https://theberkshireedge.com/news-briefs-lawsuit-challenges-fossil-fuel-approvals-local-climate-advocates-join-virtual-earth-day-event/); Construction for Looping Project completed, work for CS 261 modifications has resumed (Weekly Report 4/18/21 - 4/30/21).</t>
  </si>
  <si>
    <t>MA,CT</t>
  </si>
  <si>
    <t>CP19-7</t>
  </si>
  <si>
    <t>The 261 Upgrade Projects would deliver 72.4 million cubic feet of additional transportation capacity to the existing Tennessee Gas Pipeline system. The 261 Upgrade Projects are both located in Agawam, Massachusetts and include the Looping Project and the Horsepower Replacement Project. The Looping Project involves the installation of 2.1 miles of a 12-inch diameter pipeline loop that will run parallel and adjacent to an existing TGP pipeline. The company will also remove an inactive 6-inch diameter pipeline and replace it with the new 12-inch diameter pipeline loop upgrade in certain locations. The Horsepower Replacement Project involves the replacement of two existing turbine compressor units with one new, cleaner-burning turbine compressor unit, as well as the installation of auxiliary facilities at TGP’s existing Compressor Station 261. The Looping Project was placed in service in November 2020, and the HP Replacement Project is expected to be placed in service in November 2021.</t>
  </si>
  <si>
    <t>261 Upgrade Projects</t>
  </si>
  <si>
    <t>http://info.esng.com/delmar</t>
  </si>
  <si>
    <t>The South Prong Wicomico River that would be crossed by the Somerset Extension via HDD, is listed as a Tier II waterbody, which represents high quality waters. Operation of the Project would result in fugitive emissions of 0.01 ton per year (tpy) of VOCs, 1,598 tpy of CO2e, and 0.5 tpy of total HAPs (EA, pg 72). The Woodside Loop Segment (in DE) is in service and East Sussex Extension is under construction (scheduled to be ready for commissioning 5/7/21); MD portion commenced construction 1/18/21.</t>
  </si>
  <si>
    <t>8,10,16</t>
  </si>
  <si>
    <t>MD,DE</t>
  </si>
  <si>
    <t>CP18-548</t>
  </si>
  <si>
    <t>The Del-Mar Energy Pathway Project involves constructing new natural gas pipelines and delivery meter and regulator stations in Kent and Sussex Counties, Delaware, and Wicomico and Somerset Counties, Maryland. The project would provide would provide about 11.8 million cubic feet per day of additional natural gas firm transportation service and 2.5 million cubic feet of off-peak transportation service to three local distribution companies (Chesapeake Utilities Corporation – Delaware Division; Chesapeake Utilities Corporation – Maryland Division; and Sandpiper Energy).</t>
  </si>
  <si>
    <t>Eastern Shore Natural Gas Company</t>
  </si>
  <si>
    <t>Del-Mar Energy Pathway Project</t>
  </si>
  <si>
    <t>CS 165, CS 175</t>
  </si>
  <si>
    <t>https://www.williams.com/expansion-project/southeastern-trail-expansion/</t>
  </si>
  <si>
    <t xml:space="preserve">Project initially scheduled to be placed into service November 2020; delayed. Additional bidirectional capacity on Transco; additional supplies to LDCs in Southeast. Pipeline diameter updated (EA - pg 11); costs updated (application pg 10). Additional emissions of 380.2 tpy CO2e and 0.13 tpy VOC would result from flow reversal at compressor stations 65, 115, 130, and 140. Additional emissions of 169.6 tpy CO2e would also result from the operation of the Manassas Loop bidirectional pig launches/receivers. </t>
  </si>
  <si>
    <t>VA,NC,SC,GA,AL,MS,LA</t>
  </si>
  <si>
    <t>CP18-186</t>
  </si>
  <si>
    <t>The Southeastern Trail Expansion Project includes installation of 7.7 miles of new 42-inch-diameter pipeline in Virginia, compressor station modifications at three existing facilities in Virginia, reversal and/or deodorization modifications at eight existing facilities in South Carolina, Georgia, and Louisiana, and modifications at 13 existing mainline valve sites in South Carolina and Georgia.</t>
  </si>
  <si>
    <t>Southeastern Trail Expansion Project</t>
  </si>
  <si>
    <t>Compressor Station 18</t>
  </si>
  <si>
    <t xml:space="preserve">Letter order approving Florida Gas Transmission Company LLC's 01/28/2021 request to begin construction activities for the Putnam Expansion Project under CP19-474 issued 2/2/2021. Of the 8 waterbodies identified within the vicinity of Project facilities, three are perennial waterbodies, four are ephemeral, and one is a pond. All of the waterbodies crossed by the Project are classified by the State of Florida as Class III waterbodies, which are designated to support recreation, fish, and wildlife. </t>
  </si>
  <si>
    <t>CP19-474</t>
  </si>
  <si>
    <t>The Putnam Expansion Project would upgrade pipeline and existing compressor station facilities to provide 169 million cubic feet per day of firm natural gas transportation on behalf of Seminole Electric Cooperative, Inc. to a delivery point with SeaCoast Gas Transmission, LLC in Putnam County, Florida. The Project volumes would serve a new gas-fired combined-cycle generating unit that Seminole Electric plans to construct at its existing Seminole Generation Site near the City of Palatka, in Putnam County.</t>
  </si>
  <si>
    <t>Putnam Expansion Project</t>
  </si>
  <si>
    <t>https://www.bwpipelines.com/about-us/subsidiaries/gulf-south-pipeline-company-lp/expansions/current-projects/willis-lateral-project/default.aspx</t>
  </si>
  <si>
    <t>Supply 1 GW Willis combined Cycle power plant. Request for Authorization to Place In-Service submitted on 5/12/2020 (in-service date requested = 6/1/2020)</t>
  </si>
  <si>
    <t>CP18-525</t>
  </si>
  <si>
    <t>The Willis Lateral Project involves the construction of about 19 miles of 24-inch-diameter pipeline in Montgomery and San Jacinto Counties, modifications to the existing Goodrich Compressor Station in Polk County, TX, and modifications of other auxiliary appurtenant facilities. The Project would allow Gulf South to provide about 200 million cubic feet of natural gas per day to Entergy Texas, Inc.’s Montgomery County Power Station Project near Willis, Texas.</t>
  </si>
  <si>
    <t>Willis Lateral Project</t>
  </si>
  <si>
    <t>Chicot, Red Mountain, Shelburn</t>
  </si>
  <si>
    <t>https://www.tcenergy.com/operations/natural-gas/louisiana-xpress-project/</t>
  </si>
  <si>
    <t>Expansion from TCO pool to LA; new and utilization of existing capacity to total 850 MMcf/d. This project is associated with Acadiana Project. Project will not include new pipeline construction (construction is limited to building compressor stations)</t>
  </si>
  <si>
    <t>30,36,42,48</t>
  </si>
  <si>
    <t>KY,TN,MS,LA</t>
  </si>
  <si>
    <t>CP19-488</t>
  </si>
  <si>
    <t>The Louisiana XPress Project would consist of the construction of three new greenfield compressor stations, modifications at one existing compressor station, and related facilities, to provide 493 million cubic feet per day of additional of transportation on Columbia Gulf’s pipeline system. This pipeline is associated with the Acadiana Project.</t>
  </si>
  <si>
    <t>Louisiana XPress Project</t>
  </si>
  <si>
    <t>https://www.northernnaturalgas.com/expansionprojects/Pages/SouthSiouxCity.aspx</t>
  </si>
  <si>
    <t>Although no compressors are being constructed, Northern would construct 17 aboveground facilities for the Project. From the perspective of operational emissions, the aboveground pipeline facilities for the Project would include a connection from the A-line, two regulators running in parallel, a relief for overpressure protection, and a connection to a branch line. The existing A-line transports 36 million cubic feet per day of natural gas. The proposed A-line would transport the same volume of gas following construction.</t>
  </si>
  <si>
    <t>NE,SD</t>
  </si>
  <si>
    <t>CP20-487</t>
  </si>
  <si>
    <t>The South Sioux City to Sioux Falls A-line Replacement Project would allow Northern to abandon in-place approximately 79 miles of its 14-inch-diameter M561A branch line and, to replace the lost capacity, install 84.15 miles of 12-inch-diameter A-line between South Sioux City, Nebraska, and Sioux Falls, South Dakota. In addition to the A-line replacement, Northern proposes to replace its Ponca branch line. The 0.2-mile-long 2-inch-diameter Ponca branch line, which currently ties into the A-line to be abandoned, will be abandoned in-place and replaced with two miles of 3-inch-diameter branch line.</t>
  </si>
  <si>
    <t>South Sioux City to Sioux Falls A-line Replacement Project</t>
  </si>
  <si>
    <t>Northern is proposing to commence construction activities associated with the MAOP uprates, specifically the hydrotesting of the pipelines, in August 2021.  Northern is proposing to commence construction activities associated with the extension and disconnects, as well as the installation of two regulator settings, in April 2022.  Northern has estimated completion of construction activities by November 2022. (Draft EA 2/26/21)</t>
  </si>
  <si>
    <t>CP20-504</t>
  </si>
  <si>
    <t>The Lake City Project would involve the abandonment of 34.15 miles of the 4-inch-diameter Lake City 1st branch line pipeline system from Dayton to Lake City, Iowa. Northern proposes to replace the pipeline through the construction of a new 9.19-mile-long, 6-inch-diameter extension of the Lake City 2nd branch line and associated aboveground facilities.</t>
  </si>
  <si>
    <t>Lake City 1st Branch Line Abandonment and Capacity Replacement Project</t>
  </si>
  <si>
    <t>https://www.tri-statecorridor.com/</t>
  </si>
  <si>
    <t>FERC suspended environmental review on 7/1/2020; project is on hold, while ESC Brooke County Power I, LLC makes its financing decision for the power plant. Operation of the project would result in fugitive emissions estimated at 1.11 tpy VOCs, 109.9 tpy CH4, and 2746.4 tpy CO2e.</t>
  </si>
  <si>
    <t>PA,WV</t>
  </si>
  <si>
    <t>CP19-473</t>
  </si>
  <si>
    <t>Applied/On Hold</t>
  </si>
  <si>
    <t xml:space="preserve">The TriState Corridor Pipeline Project would transport up to 140 million cubic feet per day of natural gas to a combined-cycle power plant in Brooke County, WV, currently under development by ESC Brooke County Power I, LLC. The proposed Project consists of approximately 16.7 miles of 16-inch-diameter natural gas transmission pipeline and associated interconnect sites including metering/regulating equipment. </t>
  </si>
  <si>
    <t>Equitrans, LP (dba EQM Midstream Partners, LP)</t>
  </si>
  <si>
    <t>TriState Corridor Pipeline Project</t>
  </si>
  <si>
    <r>
      <rPr>
        <sz val="11"/>
        <color rgb="FF000000"/>
        <rFont val="Calibri"/>
        <family val="2"/>
      </rPr>
      <t xml:space="preserve">https://www.transcanada.com/en/operations/natural-gas/buckeye-xpress-project/ [and] </t>
    </r>
    <r>
      <rPr>
        <u/>
        <sz val="11"/>
        <color rgb="FF1155CC"/>
        <rFont val="Calibri"/>
        <family val="2"/>
      </rPr>
      <t>https://www.tcenergy.com/operations/natural-gas/buckeye-xpress-project/</t>
    </r>
  </si>
  <si>
    <t>Increase takeaway out of Appalachian basin and into TCO pool. A regulation run on an existing BM-111 Loop would be installed at the existing Ceredo CS in Wayne County, West Virginia. But the proposed project does not include a new or modified compressor station relative to compressor equipment (FERC EA, pg. 241). Put into service 1/1/21 (In-Service Notification)</t>
  </si>
  <si>
    <t>20,24,36</t>
  </si>
  <si>
    <t>OH,WV,KY</t>
  </si>
  <si>
    <t>CP18-137</t>
  </si>
  <si>
    <t>The Buckeye Xpress project includes replacing approximately 66 miles of existing pipeline with 36-inch-diameter coated pipe. The Project would increase the firm natural gas transportation capacity on Columbia’s system by 275 million cubic feet per day.</t>
  </si>
  <si>
    <t>Columbia Gas Transmission (dba TransCanada/TC Energy)</t>
  </si>
  <si>
    <t>Buckeye Xpress</t>
  </si>
  <si>
    <t>Compressor Station 12, Compressor Station 14, Compressor Station 15, Compressor Station 24</t>
  </si>
  <si>
    <t>Q1 2023</t>
  </si>
  <si>
    <t>https://www.power-technology.com/projects/big-bend-modernisation-project-florida/</t>
  </si>
  <si>
    <t>The Big Bend modernisation project involves the partial conversion of the existing 50-year-old Big Bend coal-fired power station in Florida, US, into natural gas-fired combined-cycle operations. Florida Gas anticipates commencing construction during the first quarter of 2023, and anticipates that all facilities will be placed in-service on or before August 1, 2023.</t>
  </si>
  <si>
    <t>CP21-45</t>
  </si>
  <si>
    <t>The Big Bend Project would consist of approximately 1.7 miles of 36-inch mainline pipe looping in Calhoun County and approximately 1.5 miles of 36-inch mainline pipe looping in Jefferson County, relocation of associated pig receiver stations, compressor unit upgrades at four existing compressor stations located in Gadsden, Gilchrist, Santa Rosa, and Taylor Counties, Florida, and appurtenant facilities as needed at each proposed location.  The Project would increase FGT’s certificated capacity by 29 million cubic feet per day.</t>
  </si>
  <si>
    <t>Big Bend Project</t>
  </si>
  <si>
    <t>Black Creek Compressor Station</t>
  </si>
  <si>
    <t>https://www.bwpipelines.com/about-us/subsidiaries/gulf-south-pipeline-company-lp/expansions/current-projects/Lamar-County-Expansion-Project/default.aspx</t>
  </si>
  <si>
    <t>Add delivery to 550 MW new combined cycle facility of Cooperative Energy Texas (Morrow Repower Project), replacing coal plant. Letter order granting Gulf South Pipeline Company, LLC's 11/09/2020 request to commence construction of the Lamar County Expansion Project under CP19-517 issued 11/25/2020 - construction had not commenced as of 1/12/2021.</t>
  </si>
  <si>
    <t>CP19-517</t>
  </si>
  <si>
    <t>Gulf South Pipeline Company is proposing to construct a new pipeline and compressor station to transport natural gas to Cooperative Energy’s Plant Morrow Power Station located in Lamar County, Mississippi. Gulf South’s project is referred to as the Lamar County Expansion Project and includes the construction of a new natural gas delivery lateral and delivery meter station in Lamar County, as well as a new compressor station located in Forrest County, Mississippi.</t>
  </si>
  <si>
    <t>Lamar County Expansion Project</t>
  </si>
  <si>
    <t>Marvindale, Tamarack</t>
  </si>
  <si>
    <t>https://www.nationalfuel.com/pipeline-storage/national-fuel-gas-supply-corp/fm100-project-overview/</t>
  </si>
  <si>
    <t>Abandonment of a 1,440-hp compressor station and associated facilities in Potter County (Costello Compressor Station). Costs updated (application pg 20).</t>
  </si>
  <si>
    <t>CP19-491</t>
  </si>
  <si>
    <t>The FM100 Project would provide 330 million cubic feet per day of firm natural gas transportation capacity from the Sergeant Township area to Transco at Leidy, Pennsylvania. The Project would modernize a portion of National Fuel’s existing pipeline system through abandonment and replacement of existing aging facilities by expanding the diameter of the replacement pipeline. This expansion is associated with the Leidy South Project.</t>
  </si>
  <si>
    <t xml:space="preserve">National Fuel Gas Supply Corporation </t>
  </si>
  <si>
    <t>FM100 Project</t>
  </si>
  <si>
    <t>The purpose of the Project is to comply with a  USACE mandate that Texas Eastern relocate its existing Line 16 pipeline beneath the CCSC to a depth that accommodates a deeper CCSC. The Project is needed to ensure continued safe, reliable service of natural gas on Texas Eastern’s existing system while allowing for the USACE’s widening and deepening of the CCSC. Project cost taken from Notice of Authorization (4/5/2021). Anticipated in-service date on or about 10/16/2021, complete in December 2021 (Application, page 37). "Air quality impacts associated with construction activities will be short term and localized, limited to combustion emissions from construction equipment and vessels, as well as fugitive dust, which will be temporary during the period of construction and will not significantly impact regional air quality." (Application, page 92)</t>
  </si>
  <si>
    <t>CP21-95</t>
  </si>
  <si>
    <t>The Project includes the discontinuance of use of approximately 1,750 feet of Texas Eastern’s existing 30-inch-diameter Line 16 where it crosses the Viola Channel, reconfiguring a portion of Line 16 to avoid disruption of service to an existing customer, and installation of the Replacement Segment. The Project also includes installation of a replacement mainline valve along Texas Eastern’s existing 30-inch Line 16 pipeline at milepost 132.83. No change in the transportation capacity of the existing pipeline system is proposed.</t>
  </si>
  <si>
    <t>Corpus Christi Deep Port Channel Pipeline Replacement Project</t>
  </si>
  <si>
    <t>Delivers additional feedgas to Plaquemines LNG from interconnection with TETCO (Southwest Lateral TETLP). Project costs listed here reflect project total (LNG, and Phase I &amp; II). Preparations for terminal construction have begun; pipeline Phase I to be completed in year 2.</t>
  </si>
  <si>
    <t>The Gator Express Pipeline Project would be constructed to support the Plaquemines LNG Terminal and includes two new pipelines, six mainline valves, three pig launchers, two pig receivers, and two metering and regulation stations. The Plaquemines LNG Terminal would be able to produce up to 24 million metric tons of LNG per year. Phase 1 would involve construction of the 15.1-mile-long Southwest Lateral Pipeline, which would consist of a 42-inch-diameter natural gas pipeline with aboveground appurtenant facilities. Each pipeline segment will be designed to deliver approximately 1.9 billion cubic feet of natural gas per day.</t>
  </si>
  <si>
    <t>Gator Express Pipeline (Phase 1)</t>
  </si>
  <si>
    <t>CS 348</t>
  </si>
  <si>
    <t>Additional compression to increase deliverability to Sabine Pass LNG terminal. Actual costs taken from final cost report (4/1/2021).</t>
  </si>
  <si>
    <t>CP18-487</t>
  </si>
  <si>
    <t>The Sabine Pass Compression Project would provide 400 million cubic feet per day of natural gas to the Sabine Pass LNG export facility in Cameron Parish, Louisiana.</t>
  </si>
  <si>
    <t>Sabine Pass Compression Project</t>
  </si>
  <si>
    <t>https://www.alliancepipeline.com/AboutUs/OurSystem/ThreeRiversInterconnection/Pages/default.aspx#:~:text=Alliance%20Pipeline%20L.P.%20(Alliance)%20is,related%20auxiliary%20facilities%20and%20appurtenances.</t>
  </si>
  <si>
    <t xml:space="preserve">Additional operational emissions from the meter station total: 292 tpy CO2e; 1.17 tpy VOCs; and 0.12 tpy HAPs. </t>
  </si>
  <si>
    <t>CP21-113</t>
  </si>
  <si>
    <t>The Three Rivers Interconnection Project would connect Alliance’s existing pipeline system to the Competitive Power Ventures 1,250 megawatt natural gas-fueled combined-cycle power generation facility, the Three Rivers Energy Center, through a new 2.85 mile pipeline in Grundy County, Illinois. The Project would deliver an additional 210 million cubic feet per day of natural gas, and would be located near an existing nuclear power plant, the Dresden Generating Station, and within 0.15 miles of a nuclear waste storage facility owned by General Electric Hitachi Nuclear Energy.</t>
  </si>
  <si>
    <t>Alliance Pipeline L.P. (dba Enbridge and Pembina)</t>
  </si>
  <si>
    <t>Three Rivers Interconnection Project</t>
  </si>
  <si>
    <t>Centerville Compressor Station, Golden Meadow Compressor Station</t>
  </si>
  <si>
    <t>https://www.tcenergy.com/operations/natural-gas/east-lateral-xpress-project/</t>
  </si>
  <si>
    <t>The purpose of the Project is to provide a total of 725 million standard cubic feet per day of firm transportation capacity, through a combination of incremental and existing capacity on Columbia Gulf’s interstate natural gas pipeline system, to supply feed gas for Venture Global Plaquemines LNG, LLC facility in Plaquemines Parish.</t>
  </si>
  <si>
    <t>CP20-527</t>
  </si>
  <si>
    <t>The East Lateral Xpress Project would include the construction of 8.14 miles of new 30-inch-diameter pipeline lateral, two new compressor stations, a new meter station, two new mainline valves, and other auxiliary appurtenant facilities all located in St. Mary, Lafourche, Jefferson, and Plaquemines Parishes, Louisiana. The Project would create 183 million cubic feet per day of incremental capacity, allowing for open access firm transportation service of approximately 725 million cubic feet per day on Columbia Gulf’s East Lateral from Columbia Gulf’s Onshore Pool and Venice Meter Station to a greenfield primary point of delivery with Venture Global Gator Express, LLC’s Gator Express Pipeline, which will be linked to the Plaquemines LNG export facility. Columbia Gulf anticipates construction will begin in January, 2022 and that the Project would be in service by January, 2023.</t>
  </si>
  <si>
    <t>East Lateral Xpress Project</t>
  </si>
  <si>
    <t>https://empoweringmichigan.com/bluewater/</t>
  </si>
  <si>
    <t xml:space="preserve">Lateral to Blue Water Energy Center 1,100 GW combined cycle power plant in St. Clair, MI, owned by DTE Energy; can expand to 525 MMcf/d of capacity with equipment upgrade. Construction completed during reporting period from December 28, 2020 to March 31, 2021. Construction emissions not reported. </t>
  </si>
  <si>
    <t>CP20-4</t>
  </si>
  <si>
    <t>The Vector Pipeline would consist of an approximately 1.24-mile-long, 24-inch-diameter pipeline, two associated meter stations, and appurtenant facilities in St. Clair County, Michigan. Although the Blue Water Energy Center is expected to have a maximum natural gas usage of approximately 180 million cubic feet per day, the proposed pipeline will be designed for a maximum capacity of 525 million cubic feet per day to accommodate possible future expansion of the Center.</t>
  </si>
  <si>
    <t>Vector Pipeline L.P.</t>
  </si>
  <si>
    <t>Blue Water Energy Center (BWEC) Pipeline</t>
  </si>
  <si>
    <t>Q1 2022</t>
  </si>
  <si>
    <t>https://commonwealthlng.com/</t>
  </si>
  <si>
    <t xml:space="preserve">Pipeline would include interconnections with an existing interstate pipeline owned by Kinetica Partners, LLC, and two existing intrastate pipelines owned by EnLink Bridgeline Holdings LP. Pipeline construction was expected to commence between Q1 2022 and Q2 2023. Construction of the LNG terminal was expected to commence in early 2021, with commercial operations beginning in 2023. </t>
  </si>
  <si>
    <t>CP19-502</t>
  </si>
  <si>
    <t xml:space="preserve">The Commonwealth LNG Pipeline would deliver up to 1.44 billion cubic feet per day of natural gas to the proposed Commonwealth LNG export terminal. Together, the pipeline and LNG terminal would permanently affect over 90 acres of wetlands located in the Lower Calcasieu Basin, in Cameron Parish Louisiana. </t>
  </si>
  <si>
    <t>Commonwealth LNG, LLC</t>
  </si>
  <si>
    <t>Commonwealth LNG Pipeline</t>
  </si>
  <si>
    <t>https://www.enbridge.com/projects-and-infrastructure/projects/cameron-extension-project</t>
  </si>
  <si>
    <t>Deliver to Calcasieu Pass LNG terminal.</t>
  </si>
  <si>
    <t>CP19-512</t>
  </si>
  <si>
    <t>The Cameron Extension Project would include construction of a greenfield compressor station (East Calcasieu Compressor Station), and a new delivery meter and regulatory station and related facilities, including 0.2 miles of 30-inch-diameter piping to interconnect with TransCameron, LLC’s pipeline system in Cameron Parish, Louisiana. The Cameron Extension Project will ultimately service Venture Global’s Calcasieu Pass LNG Export Terminal.</t>
  </si>
  <si>
    <t>Cameron Extension Project</t>
  </si>
  <si>
    <t>https://www.jordancovelng.com/</t>
  </si>
  <si>
    <t>CP17-495</t>
  </si>
  <si>
    <t>The Pacific Connector Pipeline Project would consist of an approximately 229-mile-long, 36-inch-diameter natural gas transmission pipeline (crossing through Klamath, Jackson, Douglas, and Coos Counties, Oregon), a new compressor station (the Klamath Compressor), and other associated facilities. The Project would provide about 1.2 billion cubic feet per day of natural gas to the proposed Jordan Cove LNG Export Terminal. The pipeline would cross approximately 40 miles of BLM-managed lands, approximately 30.58 miles of Forest Service managed lands in the Umpqua, Rogue River-Siskiyou, and Fremont-Winema National Forests, and approximately 0.31 mile of lands managed by the Bureau of Reclamation.</t>
  </si>
  <si>
    <t>Pacific Connector Gas Pipeline, LP (Pembina Pipeline Corporation)</t>
  </si>
  <si>
    <t>Pacific Connector Pipeline Project</t>
  </si>
  <si>
    <t>http://www.mvpsouthgate.com/</t>
  </si>
  <si>
    <t>Mountain Valley Pipeline, LLC is a joint venture between EQM Midstream Partners, LP; NextEra Capital Holdings, Inc.; Con Edison Transmission, Inc.; WGL Midstream; and RGC Midstream, LLC. One of the waterbodies crossed by the project, the Dan River in NC, is listed as impaired due to a coal ash spill that dumped 39,000 tons of coal ash from Duke Energy’s Dan River Steam Station in 2014. MVP Southgate has filed an administrative appeal of the NC Department of Environmental Quality’s decision not to issue a Water Quality Certification permit. Three waterbodies crossed by the Project in Virginia are designated as Category 4a Impaired: Little Cherrystone Creek, White Oak Creek (crossed twice), and Sandy Creek. Operation of the project would result in additional potential emissions of 4,385 tpy CO2e from maintenance and testing blowdowns and incidental leaks from the pipeline and four interconnects. Open season to end May 11; details TBD.</t>
  </si>
  <si>
    <t>16,24</t>
  </si>
  <si>
    <t>VA,NC</t>
  </si>
  <si>
    <t>CP19-14</t>
  </si>
  <si>
    <t>The MVP Southgate project is a proposed interstate natural gas pipeline system that will tie into the Mountain Valley Pipeline near Chatham, Virginia, and transport supplies of Marcellus and Utica natural gas to delivery points in Rockingham and Alamance counties in North Carolina for distribution to PSNC Energy's residential and commercial customers. The pipeline would be 24 inches in diameter through Pittsylvania County, Virginia, and for the first 31 miles, and 16 inches in diameter for the remaining 44 miles.</t>
  </si>
  <si>
    <t xml:space="preserve">Mountain Valley Pipeline, LLC </t>
  </si>
  <si>
    <t>MVP Southgate Project</t>
  </si>
  <si>
    <t>CS 410, CS 420</t>
  </si>
  <si>
    <t>Increase operating pressure on Gulfstream pipeline to serve Tampa Electric Company's Big Bend power plant. United States Army Corps of Engineers Individual Permit under Section 404 of the Federal Clean Water Act issued December 8, 2020.</t>
  </si>
  <si>
    <t>AL,FL</t>
  </si>
  <si>
    <t>CP19-475</t>
  </si>
  <si>
    <t>The Gulfstream Phase VI Expansion Project would result in the transport an additional 78 million cubic feet per day of natural gas under firm transportation service agreements to the Big Bend Power Station. Gulfstream proposes to construct and operate a compressor unit and replace pipeline facilities in Mobile County, Alabama; and construct and operate metering equipment and related auxiliary facilities and appurtenances in Manatee County, Florida.</t>
  </si>
  <si>
    <t>Gulfstream Natural Gas System LLC</t>
  </si>
  <si>
    <t>Gulfstream Phase VI Expansion Project</t>
  </si>
  <si>
    <t>Porterville Compressor Station, Pendleton Compressor Station</t>
  </si>
  <si>
    <t>https://www.nationalfuel.com/pipeline-storage/national-fuel-gas-supply-corp/northern-access-project-overview/</t>
  </si>
  <si>
    <t xml:space="preserve">Project was initially expected to be placed into service by February 3, 2019. In January 2019, FERC granted a request for a three year extension, until February 3, 2022, to complete construction of the Project and enter the Project facilities into service. On October 16, 2020, National Fuel and Empire filed a motion requesting a 34-month extension of time, until December 1, 2024, to construct and place into service the Northern Access 2016 Project (citing ongoing legal and regulatory delays). FERC dismissed the extension request without prejudice on 12/1/2020. </t>
  </si>
  <si>
    <t>PA,NY</t>
  </si>
  <si>
    <t>CP15-115</t>
  </si>
  <si>
    <t>Empire Pipeline's portion of the Northern Access 2016 project would consist of 0.9 mile of 16-inch-diameter pipeline and 1.2 miles of 24-inch-diameter pipeline in Niagara County, New York, a new compressor station in Niagara County, New York, and modifications to the existing Pendleton Compressor Station in Erie County, New York. National Fuel Gas Supply Corporation's portion of the Northern Access 2016 project would consist of 96.9 miles of natural gas transmission pipeline and related facilities in McKean County, Pennsylvania and Allegany, Cattaraugus, Erie, and Niagara Counties, New York. If constructed, the Northern Access 2016 Project would provide 350 million cubic feet per day of capacity to markets in the northeastern United States and Canada.</t>
  </si>
  <si>
    <t>Empire Pipeline, Inc. and National Fuel Gas Supply Corporation (both subsidiaries of the National Fuel Gas Company)</t>
  </si>
  <si>
    <t>Northern Access 2016 Project</t>
  </si>
  <si>
    <t>https://penneastpipeline.com/overview/</t>
  </si>
  <si>
    <t xml:space="preserve">PennEast proposes to amend its certificate of public convenience and necessity for the PennEast Pipeline Project (Docket No. CP15-558-000) that was issued by the Commission on January 19, 2018 and the PennEast Pipeline Project Amendment (CP19-78-000) that was issued by the Commission on March 19, 2020. In the PennEast 2020 Amendment Project, PennEast requests authorization to construct and operate the previously authorized project in two phases. </t>
  </si>
  <si>
    <t>CP20-47</t>
  </si>
  <si>
    <t>Phase 2 of the PennEast Pipeline would include the construction of facilities from approximate MP 68.2 to MP 114, with the third compressor unit at the Kidder Compressor Station. Proposed Phase 2 facilities are located in Northampton and Bucks Counties, Pennsylvania, and Hunterdon and Mercer Counties, New Jersey. The Phase 2 facilities would deliver up to 650 million cubic feet per day of additional firm transportation service.</t>
  </si>
  <si>
    <t>PennEast Pipeline Company, LLC (dba Enbridge Inc.)</t>
  </si>
  <si>
    <t>PennEast Pipeline 2020 Amendment Project (Phase 2)</t>
  </si>
  <si>
    <t>Compressor Station 206, Compressor Station 200</t>
  </si>
  <si>
    <t>https://northeastsupplyenhancement.com/</t>
  </si>
  <si>
    <t>Related to Northeast Supply Link Project, which was completed in 2013. Transco submitted a Request for Extension of Time to complete construction and place the project into service (by 5/3/2023) on 3/19/2021, following denial by the New York State Department of Environmental Conservation of Transco’s application for a water quality certification under section 401 of the Clean Water Act. Transco states that it remains fully committed to constructing the Northeast Supply Enhancement Project. Construction was expected to begin in the third quarter of 2019, and the project was expected to begin operating by the second quarter of 2021.</t>
  </si>
  <si>
    <t>26,42</t>
  </si>
  <si>
    <t>PA,NJ,NY</t>
  </si>
  <si>
    <t>CP17-101</t>
  </si>
  <si>
    <t>Announced/On Hold</t>
  </si>
  <si>
    <t>The Northeast Supply Enhancement Project would consist of 36.9 miles of onshore and offshore natural gas transmission pipeline loop and associated facilities, one new natural gas-fired compressor station, and modifications at one existing compressor station. The Project would provide about 400 million cubic feet per day of natural gas to end use residential and commercial customers in the New York City area.</t>
  </si>
  <si>
    <t>Northeast Supply Enhancement Project</t>
  </si>
  <si>
    <t>TX,LA</t>
  </si>
  <si>
    <t>MP 1 Compressor, MP 33 Compressor, MP 66 Compressor</t>
  </si>
  <si>
    <t>https://goldenpasslng.com/operations/pipeline</t>
  </si>
  <si>
    <t>Start of construction date reflects start of actual construction on terminal expansion. Pipeline construction has not begun; monthly status report No. 62 (Reporting Period: April 1-15, 2021) states that "once construction of the Pipeline Expansion is initiated, Golden Pass will begin to file status reports on a weekly basis for the Pipeline Expansion." On July 10, 2020 FERC approved Golden Pass LNG Terminal LLC and Golden Pass Pipeline LLC’s Abbreviated Application requesting authority to transfer the authorization to construct and operate the Sabine Compressor Station and the Sabine Spur from Golden Pass Pipeline LLC to Golden Pass LNG Terminal LLC.</t>
  </si>
  <si>
    <t>CP14-517, CP14-518</t>
  </si>
  <si>
    <t>The Golden Pass Pipeline would consist of a 69-mile long pipeline that interconnects with the proposed Golden Pass LNG Terminal near Sabine Pass, Texas to a terminus point near Starks, Louisiana. The 42-inch diameter pipeline would be capable of transporting an average of 2.5 billion cubic feet of natural gas per day. Pipeline upgrades related to the export project would consist of compressor stations and additional interconnects to more  interstate and intrastate pipeline networks.</t>
  </si>
  <si>
    <t>Golden Pass Pipeline LLC</t>
  </si>
  <si>
    <t>Golden Pass LNG Bidirectional Pipeline</t>
  </si>
  <si>
    <t>WV,PA</t>
  </si>
  <si>
    <t xml:space="preserve">Bradshaw Compressor Station, Harris Compressor Station, Stallworth Compressor Station, Redhook Compressor Station </t>
  </si>
  <si>
    <t>https://www.mountainvalleypipeline.info/</t>
  </si>
  <si>
    <t xml:space="preserve">FERC approved on 10/13/2017. Mountain Valley Pipeline, LLC is a joint venture between EQM Midstream Partners, LP; NextEra Capital Holdings, Inc.; Con Edison Transmission, Inc.; WGL Midstream; and RGC Midstream, LLC. The MVP pipeline route would cross 39 impaired waterbodies, 26 in West Virginia and 13 in Virginia. Project construction would occur intermittently over a period of 29 months for the MVP and 15 months for the EEP. </t>
  </si>
  <si>
    <t>WV,VA,PA</t>
  </si>
  <si>
    <t>CP16-10, CP16-13</t>
  </si>
  <si>
    <t>The Mountain Valley Pipeline and the Equitrans Expansion Project would consist of approximately 311 miles of new natural gas pipelines that would cross three states (Pennsylvania, West Virginia, and Virginia), four new compressor stations, 12 new meter and regulation stations, and supporting infrastructure. Beginning in the Marcellus and Utica shale regions of West Virginia, the Mountain Valley Pipeline would carry 2.0 billion cubic feet of fracked gas per day through eleven counties there, and six counties in Virginia before connecting with an existing gas line in Pittsylvania County. The Equitrans Expansion Project would deliver an additional 400 million cubic feet of natural gas from western Pennsylvania to a new interconnection with the Mountain Valley Pipeline. The Mountain Valley Project was initially expected to be completed in 2020, but was granted an extension until October 13, 2022 to complete construction.</t>
  </si>
  <si>
    <t>Mountain Valley Pipeline, LLC and Equitrans, LP</t>
  </si>
  <si>
    <t>Mountain Valley Pipeline and Equitrans Expansion Project</t>
  </si>
  <si>
    <t>Westdale Compressor Station</t>
  </si>
  <si>
    <t>https://www.gulfrunpipeline.com</t>
  </si>
  <si>
    <t>Connect Carthage/Perryville hubs to LNG facilities along Gulf Coast (Starks/Gillis compressor). Additional operational emissions from the Golden Pass Pipeline Meter Station emergency generator and fugitives, Gulf Run Pipeline fugitives, Pipeline Pigging at MP 97.1, pipeline blowdowns, and CP meter station fugitives total 1,960 tons per year of CO2e.</t>
  </si>
  <si>
    <t>CP20-68, CP20-70</t>
  </si>
  <si>
    <t>The Gulf Run Pipeline would consist of a new, 135-mile 42-inch-diameter natural gas transmission pipeline that would run through in Red River, DeSoto, Sabine, Vernon, Beauregard, and Calcasieu Parishes, Louisiana. A new meter station and ancillary facilities would also be constructed as part of the Gulf Run Pipeline. The Line CP Modifications Project would enhance and repurpose some of Enable’s existing infrastructure in northern Louisiana, including: restaging at two existing compressor stations (Westdale and Vernon), construction of two new stations (EGT and CP-3), and modification to three existing meter stations. Enable would also abandon the Line CP assets by sale to Gulf Run upon the in-service date of the new Gulf Run Pipeline facilities.</t>
  </si>
  <si>
    <t>Enable Gulf Run Transmission, LLC (dba Energy Transfer) and Enable Gulf Run Transmission, LLC (dba Enable Midstream Partners)</t>
  </si>
  <si>
    <t>Gulf Run Pipeline and Line CP Modifications Project</t>
  </si>
  <si>
    <t>Kidder Compressor Station</t>
  </si>
  <si>
    <t>Phase 1 of the PennEast Pipeline would include the construction of new delivery points with Columbia Gas Transmission, LLC and Adelphia Gateway, LLC at a new metering and regulating station in Northampton County, Pennsylvania, and two of the compressor units at the Kidder Compressor Station in Carbon County, Pennsylvania. The Phase 1 facilities would deliver up to 650 million cubic feet per day of firm transportation service.</t>
  </si>
  <si>
    <t>PennEast Pipeline 2020 Amendment Project (Phase 1)</t>
  </si>
  <si>
    <t>https://cameronlng.com/</t>
  </si>
  <si>
    <t>Associated with Cameron LNG, Phase 1 (Trains 1, 2, and 3)</t>
  </si>
  <si>
    <t>CP13-27</t>
  </si>
  <si>
    <t xml:space="preserve">The Cameron Pipeline Expansion Project would add bi-directional flow capability to the existing Cameron Interstate Pipeline, allowing the pipeline to transport up to 2.33 billion cubic feet per day of natural gas to the Cameron LNG Export Terminal. </t>
  </si>
  <si>
    <t>Cameron Interstate Pipeline, LLC (dba Sempra Energy)</t>
  </si>
  <si>
    <t>Cameron Pipeline Expansion Project</t>
  </si>
  <si>
    <t xml:space="preserve">Mamou Compressor Station </t>
  </si>
  <si>
    <t>On 6/10/2020, Creole Trail filed a request to vacate the certificate authorization granted in 2015, stating that, due to other negotiated gas supply and transportation arrangements that have provided alternative access to natural gas supply sources for the project’s shipper, Sabine Pass LNG, Creole Trail no longer intends to construct and operate the facilities. This was granted by FERC on 7/31/2020.</t>
  </si>
  <si>
    <t>CP13-553</t>
  </si>
  <si>
    <t>The Creole Trail Pipeline Expansion Project would consist of approximately 104.3 miles of new 42-inch and 36-inch-diameter pipeline in Cameron, Calcasieu, Beauregard, Allen, and Evangeline Parishes, Louisiana; and 53,000 horsepower of additional compression at the new Mamou Compressor Station in Evangeline Parish. This project would provide up to 1,500 million cubic feet per day of firm reverse flow capacity on the existing Creole Trail pipeline system.</t>
  </si>
  <si>
    <t>Cheniere Creole Trail Pipeline, L.P. (dba Cheniere Energy, Inc.)</t>
  </si>
  <si>
    <t>Creole Trail Pipeline Expansion Project</t>
  </si>
  <si>
    <t>Wright Compressor Station, Iroquois Compressor Station</t>
  </si>
  <si>
    <t>https://constitutionpipeline.com/ [and] http://www.iroquois.com/project/WIP/</t>
  </si>
  <si>
    <t>Williams cancelled the project because "we ultimately determined that further financial support of the Project’s development was not the best use of either our financial or human resources." (Final Project Status Update)</t>
  </si>
  <si>
    <t>CP13-499, CP13-502</t>
  </si>
  <si>
    <t>The Constitution Pipeline Project would involve the construction and operation of 124.4 miles of new 30-inch-diameter natural gas pipeline and associated equipment and facilities in Pennsylvania and New York. Constitution also proposed to construct and operate 2 new metering and regulating stations; 2 tie-ins, 10 communication towers, and 11 mainline valves; and would install a pig launcher and a pig receiver at the M&amp;R stations. Iroquois’ Wright Interconnect Project would involve the construction and operation of new compressor facilities adjacent to Iroquois’ existing Wright Compressor Station and modifications to the existing Wright Compressor Station. Constructed with the Constitution Pipeline Project, the proposed projects would deliver up to 650 million cubic feet per day of natural gas supply from Susquehanna County, Pennsylvania to the interconnect with the TGP and Iroquois systems at the existing Wright Compressor Station (to markets in New York and New England).</t>
  </si>
  <si>
    <t>Expansion/New Pipeline</t>
  </si>
  <si>
    <t>Constitution Pipeline Company, LLC (dba WIlliams; Duke Energy; Cabot Pipeline Holdings, LLC; AltaGas) and Iroquois Gas Transmission System, L.P. (dba TC PipeLines, LP; TransCanada PipeLines USA Ltd.; Berkshire Hathaway Energy)</t>
  </si>
  <si>
    <t>Constitution Pipeline and Wright Interconnect Project</t>
  </si>
  <si>
    <t>LA,MS</t>
  </si>
  <si>
    <t>CS 529, Rose Hill Compressor</t>
  </si>
  <si>
    <t>https://www.kindermorgan.com/Operations/Projects/Evangeline-Pass-Expansion-Project</t>
  </si>
  <si>
    <t>Project would cross the New Canal, which is considered an impaired and sensitive waterbody.</t>
  </si>
  <si>
    <t>CP20-50, CP20-51</t>
  </si>
  <si>
    <t>The Evangeline Pass Expansion Project would involve the construction of two 36-inch-diameter looping pipeline segments, totaling 13 miles, in St. Bernard and Plaquemines Parishes, Louisiana; a new 23,470 hp compressor station in St. Bernard Parish; a new 22,220 hp compressor station in Clarke County, Mississippi; and three new meter stations in Clarke and Smith Counties, Mississippi and St. Bernard Parish, Louisiana. The project would provide 1.1 billion cubic feet per day of transportation service to Venture Global, LLC’s Plaquemines Liquefied Natural Gas Export Terminal. Construction is planned to begin in the first quarter of 2021, and the expected in-service date is December 2022.</t>
  </si>
  <si>
    <t>Tennessee Gas Pipeline Company, LLC and Southern Natural Gas Company, LLC (dba Kinder Morgan)</t>
  </si>
  <si>
    <t>Evangeline Pass Expansion Project</t>
  </si>
  <si>
    <t>Pelican Compressor Station</t>
  </si>
  <si>
    <t>https://sempralng.com/la-storage-hackberry/</t>
  </si>
  <si>
    <t>The proposed Project would provide natural gas storage capacity to existing and proposed liquefied natural gas facilities and other customers in the U.S. Gulf Coast region.</t>
  </si>
  <si>
    <t>CP21-44</t>
  </si>
  <si>
    <t>The proposed Hackberry Storage Project would include the construction of a new natural gas salt dome storage facility and associated compression and pipeline facilities in Cameron and Calcasieu Parishes, Louisiana. The Project would involve the conversion of three existing salt dome caverns to natural gas storage service and the development of one new salt dome cavern for additional natural gas storage service. In addition to the storage caverns, LAS would construct and operate on-site compression facilities (Pelican Compressor Station) and the Hackberry Pipeline and the Cameron Interstate Pipeline Lateral natural gas pipelines. The proposed Hackberry Pipeline consists of approximately 11.1 miles of 42-inch-diameter natural gas pipeline connecting the Port Arthur Pipeline Louisiana Connector (PAPLC) pipeline to the natural gas storage caverns. The proposed CIP Lateral includes an approximately 4.9-mile, 42-inch-diameter pipeline extending from the existing 42-inch-diameter CIP located just south of the Gulf Intracoastal Waterway to the proposed natural gas storage caverns. The Project would provide 1.5 billion cubic feet per day of capacity.</t>
  </si>
  <si>
    <t>LA Storage, LLC (dba Sempra Energy)</t>
  </si>
  <si>
    <t>Hackberry Storage Project</t>
  </si>
  <si>
    <t>Basile, Gillis, Mamou</t>
  </si>
  <si>
    <t>http://driftwoodlng.com/pipeline/</t>
  </si>
  <si>
    <t>Delivers feedgas to Driftwood LNG facility.</t>
  </si>
  <si>
    <t>CP17-118</t>
  </si>
  <si>
    <t>The Driftwood LNG Pipeline Pipeline Project would involve the construction and operation of about 96 miles of pipeline (allowing for a capacity of 4,000 million cubic feet per day of natural gas capacity), three new compressor stations, and 15 new meter stations in Calcasieu, Jefferson Davis, Acadia, and Evangeline Parishes, Louisiana to deliver natural gas to the Driftwood LNG Facility. The proposed LNG Terminal would produce up to 27.6 million (metric) tonnes per annum of LNG for export on an average of one LNG carrier per day, or 365 carriers per year.</t>
  </si>
  <si>
    <t>Driftwood LNG Pipeline LLC</t>
  </si>
  <si>
    <t>Driftwood LNG Pipeline</t>
  </si>
  <si>
    <t>CS 1, CS 2, CS 3</t>
  </si>
  <si>
    <t>https://www.enbridge.com/riobravo</t>
  </si>
  <si>
    <t>Feedstock supply to Rio Grande LNG project; runs from area northwest of Agua Dulce hub to Brownsville. Linked to Rio Grande LNG Project (CP16-454). Enbridge assumed responsibility for the development, financing, construction, and operations of the Rio Bravo Pipeline on February 13, 2020.</t>
  </si>
  <si>
    <t>CP16-455</t>
  </si>
  <si>
    <t>The proposed Rio Bravo Pipeline would include 2.4 miles of 42-inch-diameter pipeline, including 0.8 mile of dual pipeline, to gather gas from existing systems in Kleberg and Jim Wells Counties (referred to as the Header System), 135.5 miles of two parallel 42-inch-diameter pipelines originating in Kleberg County and terminating at the Rio Grande LNG Terminal in Cameron County, three new compressor stations (one at the LNG Terminal site), and other facilities. The Project is designed to transport up to 4.5 billion cubic feet per day of natural gas from the Agua Dulce supply area to the proposed Rio Grande LNG Terminal to be built in Brownsville, Texas.</t>
  </si>
  <si>
    <t>Rio Bravo Pipeline Company (dba Enbridge Inc.)</t>
  </si>
  <si>
    <t>Rio Bravo Pipeline Project</t>
  </si>
  <si>
    <t>http://venturegloballng.com/calcasieu-pass/transcameron-pipeline/#.WxFgBfkvyJA</t>
  </si>
  <si>
    <t>Built in conjunction with Calcasieu Pass LNG Terminal. Commencement of construction date taken from Biweekly Construction Status Report Nos. 004 and 005. Project completion date based on Service Authorization granted 4/7/2021.</t>
  </si>
  <si>
    <t>CP15-550, CP15-551, CP15-551-001</t>
  </si>
  <si>
    <t>TransCameron Pipeline will extend eastward from the Calcasieu Pass LNG facility to a location near Grand Chenier, Louisiana. Venture Global has contracted long-term transport capacity on each of the upstream pipelines which will connect the TransCameron Pipeline to over 2 billion cubic feet per day of natural gas supply.</t>
  </si>
  <si>
    <t>TransCameron Pipeline, LLC (dba Venture Global LNG)</t>
  </si>
  <si>
    <t>TransCameron Pipeline</t>
  </si>
  <si>
    <t>AL,GA,FL</t>
  </si>
  <si>
    <t>Compressor Station 84, Compressor Station 95, Compressor Station 105, Alexander City Compressor Station, Albany Compressor Station, Hildreth Compressor Station, Dunnellon Compressor Station, Reunion Compressor Station,</t>
  </si>
  <si>
    <t xml:space="preserve">Phase 1 completed in 2017 and consisted of over 662.6 (97%) of total pipeline mileage and four new compressor stations, and modifications to two existing compressor stations. Construction started on phase 2 of Hillabee and Sabal Trail in 2019, consisting of only 10.6 miles of pipeline in Alabama and 2 new compressor stations, which were completed in 2020. Phase 3 was set to begin construction in 2020 and would consist of 12.8 miles of pipeline built in Alabama and 2 modified compressor stations in GA and FL. However, due to market conditions, the construction start date has been postponed. On April 7, 2021, Sabal Trail Transmission requested a two-year extension of the deadline for construction of Phase III until May 1, 2023. </t>
  </si>
  <si>
    <t>24,36,42,48</t>
  </si>
  <si>
    <t>CP14-554, CP15-16, CP15-17</t>
  </si>
  <si>
    <t>Part Completed/On Hold</t>
  </si>
  <si>
    <t>The Southeast Market Project consists of three separate but connected natural gas transmission pipeline projects, including the Sabal Trail Project, the Hillabee Expansion Project, and the Florida Southeast Connection Project. Together, these projects include 685.5 miles of pipelines, six new natural gas-fired compressor stations, and modifications to existing compressor stations. The project is being constructed in phases. Phases 1 and 2 account for the bulk of the pipeline mileage and compressor stations, and they have already been completed. Construction on Phase 3 of the Hillabee Expansion Project is expected in August 2023, for a projected in-service date of May 2024. Construction on Phase 3 of the Sabal Trail Project is expected to be completed by May 2023, and would involve installing two compression units at the existing Albany and Hildreth Compressor Stations.</t>
  </si>
  <si>
    <t>Sabal Trail Transmission, LLC (dba Spectra Energy Corp, NextEra Energy, Duke Energy), Transcontinental Gas Pipe Line Company, and Florida Southeast Connection, LLC</t>
  </si>
  <si>
    <t>Southeast Market Pipeline Project (Sabal Trail Project, Hillabee Expansion Project, Florida Southeast Connection Project)</t>
  </si>
  <si>
    <t>WV,VA,NC</t>
  </si>
  <si>
    <t>Northampton Compressor Station, Buckingham Compressor Station, Marts Compressor Station, JB Tonkin Compression Station, Crayne Compression Station, Mockingbird Hill Compression Station, Burch Ridge Compression Station</t>
  </si>
  <si>
    <r>
      <rPr>
        <sz val="11"/>
        <rFont val="Calibri"/>
        <family val="2"/>
      </rPr>
      <t xml:space="preserve">https://atlanticcoastpipeline.com/   [and]  </t>
    </r>
    <r>
      <rPr>
        <u/>
        <sz val="11"/>
        <color rgb="FF1155CC"/>
        <rFont val="Calibri"/>
        <family val="2"/>
      </rPr>
      <t>https://www.ogj.com/general-interest/government/article/14177925/supreme-court-clears-appalachian-trail-crossing-for-atlantic-coast-gas-pipeline? utm_source=OGJ+Daily&amp;utm_medium=email&amp;utm_campaign=CPS200616028&amp;o_eid=7099H3411978I2L&amp;rdx.ident%5Bpull%5D=omeda%7C7099H3411978I2L&amp;oly_enc_id=7099H3411978I2L</t>
    </r>
    <r>
      <rPr>
        <sz val="11"/>
        <rFont val="Calibri"/>
        <family val="2"/>
      </rPr>
      <t xml:space="preserve"> [and] </t>
    </r>
    <r>
      <rPr>
        <u/>
        <sz val="11"/>
        <color rgb="FF1155CC"/>
        <rFont val="Calibri"/>
        <family val="2"/>
      </rPr>
      <t>https://www.dominionenergy.com/projects-and-facilities/natural-gas-projects/supply-header-project</t>
    </r>
  </si>
  <si>
    <t>Project announced as cancelled by Dominion Energy and Duke Energy on 7/5/2020 "due to ongoing delays and increasing cost uncertainty which threaten the economic viability of the project." (7/5/2020 Atlantic Coast Pipeline Cancellation Announcement by Dominion Energy and Duke Energy)</t>
  </si>
  <si>
    <t>16,20,30,36,42</t>
  </si>
  <si>
    <t>WV,VA,NC,PA</t>
  </si>
  <si>
    <t>CP15-554, CP15-555</t>
  </si>
  <si>
    <t>The Atlantic Coast Pipeline would involve the construction and operation of 333.4 miles of 42-inch-diameter mainline pipeline; 186.3 miles of 36-inch-diameter mainline pipeline; 83.4 miles of 20-inch-diameter lateral pipeline; 0.4 mile of 16-inch-diameter lateral pipeline; 1.0 mile of 16-inch-diameter lateral pipeline; three new compressor stations; and valves, pig launchers and receivers, and meter and regulating stations in West Virginia, Virginia, and North Carolina.  ACP would be capable of delivering up to 1.5 billion cubic feet per day of natural gas to customers in Virginia and North Carolina.  The Supply Header Project would involve constructing and operating 37.5 miles of 30-inch-diameter pipeline loop, 5 modifications at four existing compressor stations, one M&amp;R station, and valves and pig launchers and receivers in Pennsylvania and West Virginia. The Project would enable Dominion Energy to provide firm transportation service of up to 1,500 million cubic feet per day of natural gas to various customers, including Atlantic. In addition, Dominion is requesting authorization to abandon in place two existing gathering compressor units at its existing Hastings Compressor Station in Wetzel County, West Virginia.</t>
  </si>
  <si>
    <t>Atlantic Coast Pipeline, LLC (dba Duke Energy) and Dominion Energy Transmission, Inc. (dba Berkshire Hathaway Energy)</t>
  </si>
  <si>
    <t>Atlantic Coast Pipeline and Supply Header Project</t>
  </si>
  <si>
    <t>North Compressor Station, South Compressor Station, Beauregard Parish Compressor Station</t>
  </si>
  <si>
    <t>https://portarthurlng.com/pipelines/</t>
  </si>
  <si>
    <t xml:space="preserve">Potential construction and operating emissions totals exclude emissions from the Louisiana Connector Compressor Station, which is being replaced with the Beauregard Parish Compressor Station (see CP20-21). Additional operational emissions of 12,210 tons of CO2e/year from the Louisiana Connector Mainline Pipeline and eight meter stations are excluded from potential operating emissions total. Additional operational emissions of 3,852 tons of CO2e/year from Texas Connector's North and South Pipeline Segments/Laterals and six meter stations have also been excluded from the total. The Louisiana Connector Project would cross 14 waterbodies listed on the EPA’s 303(d) list of impaired waters. Construction of the Texas Connector would affect 55 waterbodies, including 37 perennial, 6 intermittent, and 12 ephemeral waterbodies. In Texas, Taylor Bayou and Hillebrandt Bayou are listed on the Texas 2014 303(d) impaired waters list where crossed by the project.  Construction on the Beauregard Parish Compressor Station is expected to take 21 months. </t>
  </si>
  <si>
    <t>CP17-21/CP17-21-001/CP18-7/CP20-21</t>
  </si>
  <si>
    <t xml:space="preserve">The Texas and Louisiana Connector Pipelines would provide 2 billion cubic feet per day of natural gas to the proposed Port Arthur LNG Export Terminal. The Texas Connector would consist of North and South Pipeline Segments totaling 34.2 miles in Jefferson and Orange Counties, Texas and Cameron Parish, Louisiana. The Louisiana Connector would consist of a 131-mile-long pipeline that would cross through Cameron, Calcasieu, Beauregard, Allen, Evangeline and St. Landry Parishes in Louisiana, as well as Orange and Jefferson Counties in Texas. The Louisiana Connector Amendment Project would relocate the previously certificated compressor station from its authorized site in Allen Parish, Louisiana to a site in Beauregard Parish. The Amendment Project would also consist of associated facilities within the new Beauregard Parish Compressor Station boundaries. Construction was initially expected to commence in December 2019, but the projects have been delayed. </t>
  </si>
  <si>
    <t>Port Arthur Liquefaction Project - Texas Connector, Louisiana Connector, and Louisiana Connector Amendment Projects</t>
  </si>
  <si>
    <t>Coldfoot, Galbraith, Healy, Honolulu, Minto, Rapideux Creek, Ray River, Sagwon, Theodore River Heater Station</t>
  </si>
  <si>
    <t>https://alaska-lng.com/</t>
  </si>
  <si>
    <t>Emissions totals and water quality impacts are associated with the 806.9-mile-long, 42-inch-diameter natural gas pipeline (Mainline Pipeline) and associated aboveground facilities, including eight compressor stations and a heater station. Construction and operation of the liquefaction facilities, gas treatment plant, Prudhoe Bay Unit Gas Transmission Line, and Point Thomson Unit Gas Transmission Line would result in additional air and water quality impacts. Annual fugitive emissions associated with Mainline Pipeline operation would have the potential to emit almost 300 tons per year of CO2e. The Project would have a nominal design life of 30 years. Total Project cost of $38.7 Billion (https://www.reuters.com/article/usa-alaska-lng-idUSL1N2KB2B8).</t>
  </si>
  <si>
    <t>CP17-178</t>
  </si>
  <si>
    <t>The Alaska Nikiski LNG Project would include construction of a new 806.9-mile-long, 42-inch-diameter natural gas pipeline and associated aboveground facilities, including eight compressor stations and a heater station, as part of the Alaska LNG Project. The project also includes construction of a new Gas Treatment Plant; a 1.0-mile-long, 60-inch-diameter Prudhoe Bay Unit Gas Transmission Line; a 62.5-mile-long, 32-inch-diameter Point Thomson Unit Gas Transmission Line; and a 20 million metric-ton per annum liquefaction facility, including an LNG Plant and Marine Terminal. Portions of the project would be located on state land designated for oil and natural gas development within the North Slope Borough.</t>
  </si>
  <si>
    <t>Alaska Gasline Development Corporation</t>
  </si>
  <si>
    <t>Alaska Nikiski LNG project</t>
  </si>
  <si>
    <t>Distribution system to serve Roland, OK; Indication that project is near-completion in December 2019, so we assume in service to start 2020; Because Enable no longer intends to construct the Roland Development Authority Interconnect Project as previously proposed and will submit a new prior notice Docket No. CP19-151-000, we will vacate the authorization under Docket No. CP19-151-000. The authorizations issued to Enable in the April 17, 2019 prior notice in Docket No. CP19-151-000 are vacated as described above.</t>
  </si>
  <si>
    <t>CP19-151</t>
  </si>
  <si>
    <t>The Line OT-27 Project would consist of modifications within an existing facility on Enable Gas Transmission's 4-inch-diameter lateral line. including a new 1-inch tap and delivery meter, which is connected to its 12-inch-diameter Line OT-27 in Sequoyah County, Oklahoma. The purpose of the new delivery meter and tap is to provide up to 6 million cubic feet per day of natural gas to Roland Development Authority. Roland would construct, own, and operate a lateral line to receive the gas delivery service to its facility</t>
  </si>
  <si>
    <t>Line OT-27 Project</t>
  </si>
  <si>
    <t>https://www.roverpipelinefacts.com/</t>
  </si>
  <si>
    <t>Request due to operating conditions on Rover mainline; no additional construction required</t>
  </si>
  <si>
    <t>OH,MI</t>
  </si>
  <si>
    <t>CP20-36</t>
  </si>
  <si>
    <t>The Rover Expansion Project would increase the mainline capacity of the existing Rover Pipeline. The company conducted an analysis of its pipeline operating flow and pressure conditions and determined that the current total certificated capacity could be increased by 175 million cubic feet per day (for a total capacity of 3.425 billion cubic feet per day) without making any modifications or changes to operational air or noise emissions.</t>
  </si>
  <si>
    <t>Rover Expansion Project</t>
  </si>
  <si>
    <t>Blanket certificate; uses existing horsepower to increase deliverability into Iroquois system; no new facilities, construction, or ground disturbing activities are proposed. Page 7 of the FERC application states that "because the Project only requires updates to DETI’s modelling assumptions, no costs would be incurred as part of the Project."</t>
  </si>
  <si>
    <t>CP20-480</t>
  </si>
  <si>
    <t>Dominion Energy Transmission, Inc. requested authorization to provide the additional capacity noted during its review of operational data from Horseheads, Sheds, Brookman Corners, and Borger Compressor Stations in New York. Specifically, Dominion seeks to provide 10 million cubic feet per day of firm transportation capacity on its system made available from updates to its hydraulic flow models at these existing compression stations.</t>
  </si>
  <si>
    <t>Leidy North Project</t>
  </si>
  <si>
    <t>https://www.tcenergy.com/operations/natural-gas/wisconsin-access-project/</t>
  </si>
  <si>
    <t>Project would involve modifications at the existing Coleman, Lena, Meeme, Mosinee, Rhinelander, Suring, and Two Rivers meter stations. Public scoping period ends May 24, 2021.</t>
  </si>
  <si>
    <t>IL,IA,KS,WI</t>
  </si>
  <si>
    <t>CP21-78</t>
  </si>
  <si>
    <t>Wisconsin Access Project</t>
  </si>
  <si>
    <t>Alto Compressor Station, Melville Compressor Station</t>
  </si>
  <si>
    <t>https://venturegloballng.com/delta-project/</t>
  </si>
  <si>
    <t>Delta LNG revised the original project design. Previously, the pipeline portion of the Project was planned to be constructed in two phases with two approximately 285-mile, 42-inch diameter pipelines, and four compressor stations. Delta LNG now proposes to construct a single, approximately 285-mile, 48-inch diameter pipeline, constructed along the same proposed route, and new two compressors.</t>
  </si>
  <si>
    <t>PF19-4</t>
  </si>
  <si>
    <t>The Delta Express Pipeline Project is a two-phase project: Phase 1 would consist of the construction of a 285 mile long pipeline, which would connect the concurrently built Delta LNG terminal with natural gas pipeline interconnections near Alto, Louisiana, and two new compressor stations in Alto and Melville, Louisiana. Phase two would consist of additional compression capacity to be added at the previously established compressor stations. The pipeline would have the capacity to move 2.05 billion cubic feet per day.</t>
  </si>
  <si>
    <t>Venture Global Delta Express LLC (dba Venture Global LNG)</t>
  </si>
  <si>
    <t>Delta Express Pipeline Project</t>
  </si>
  <si>
    <t>Vinton Compressor Station</t>
  </si>
  <si>
    <t>Q3 2023</t>
  </si>
  <si>
    <t>https://venturegloballng.com/cp2-lng/pipeline/</t>
  </si>
  <si>
    <t>Venture Global intends to file an application with FERC by 9/30/2021.</t>
  </si>
  <si>
    <t>2025/2026</t>
  </si>
  <si>
    <t>PF21-1</t>
  </si>
  <si>
    <t>The CP Express Project would consist of two pipelines: the 85-mile-long CP Express Pipeline and the 6-mile-long the Enable Gulf Run Lateral, which would connect to the proposed CP2 LNG Terminal. The terminal would be constructed on Monkey Island, in Cameron Parish, Louisiana and would be capable of processing 20 million tons per year of liquefied natural gas for export. Phase I of pipeline construction is expected to deliver 2 billion cubic feet per day of transportation capacity; Phase II would double pipeline capacity to 4 billion cubic feet per day.</t>
  </si>
  <si>
    <t>Venture Global CP Express, LLC (dba Venture Global LNG)</t>
  </si>
  <si>
    <t>CP Express Project</t>
  </si>
  <si>
    <t>https://westhp.com/</t>
  </si>
  <si>
    <t>Cost totaled from FERC EA (page 135), identified as $15.4 million for the workforce and "roughly" 175 million for materials purchased. Extension of 4.5 years to construct the project approved 9/15/2020.</t>
  </si>
  <si>
    <t>UT,NV,AZ,MX</t>
  </si>
  <si>
    <t>CP10-22, CP16-18</t>
  </si>
  <si>
    <t>The WEST Header Project would consist of approximately 650-miles of new natural gas pipeline, designed to move gas bi-directionally between multiple receipt points and multiple delivery points throughout multiple states in the Western Energy Corridor. The project would provide 650 million cubic feet per day of additional capacity.</t>
  </si>
  <si>
    <t>Magnum Gas Storage LLC (dba Haddington Ventures, LLC)</t>
  </si>
  <si>
    <t>Western Energy Storage and Transportation (WEST) Header Project</t>
  </si>
  <si>
    <t>CS 1, CS 2, CS 3, CS 4, CS 5, CS 6</t>
  </si>
  <si>
    <t>http://www.pgap.com/</t>
  </si>
  <si>
    <t>Takeaway capacity from Permian to the proposed Driftwood LNG facility. Deferred until after completion of Phase 1 of the Driftwood LNG Project; PGAP submitted its notice of withdrawal on 12/1/2020.</t>
  </si>
  <si>
    <t>2023/2024</t>
  </si>
  <si>
    <t>PF19-9</t>
  </si>
  <si>
    <t>The Permian Global Access Pipeline (PGAP) Project would consist of an approximately 626-mile-long, 42-inch-diameter interstate natural gas pipeline originating near the Waha Hub in Reeves County, Texas, and terminating in Jefferson Davis Parish, Louisiana. The PGAP would include six compressor stations, as well as meter stations, mainline valves, and pig launchers/receivers. The Project is designed to capture and transport up to 2.3 billion standard cubic feet per day of natural gas from the Permian Basin to the US Gulf Coast.</t>
  </si>
  <si>
    <t>Permian Global Access Pipeline LLC (dba Tellurian)</t>
  </si>
  <si>
    <t>Permian Global Access Pipeline</t>
  </si>
  <si>
    <t>Takeaway from Bakken to Emerson and interconnections. The initial design of the Project includes approximately 330 miles of new 24-inch diameter high pressure steel pipeline, compression and various measurement and interconnection facilities. Based on this initial design, the Project will have a capacity of up to 600 MMcf/d. The final design of the Project may change based on the results of this Open Season and any subsequent binding open season(s). The targeted in-service date of the Project is November 1, 2023.</t>
  </si>
  <si>
    <t>ND,MN</t>
  </si>
  <si>
    <t>The Tioga to Emerson Project would involve the construction of 330 miles of 24-inch diameter pipeline and would provide up to 600 million cubic feet per day of additional capacity.</t>
  </si>
  <si>
    <t>Tioga to Emerson Project</t>
  </si>
  <si>
    <t>This project would deliver natural gas to Indeck Energy Service's 1000 MW power plant.</t>
  </si>
  <si>
    <t>The Niles Power Plant Meter Station Project would deliver natural gas to Indeck Energy Service's 1000 MW power plant.</t>
  </si>
  <si>
    <t>Niles Power Plant Meter Station Project</t>
  </si>
  <si>
    <t>https://investors.corenergy.reit/investors/press-releases/press-release-details/2019/MoGas-Pipeline-Announces-Open-Season/default.aspx</t>
  </si>
  <si>
    <t>Expansion of existing system to serve demand in St. Louis, MO.</t>
  </si>
  <si>
    <t>MO</t>
  </si>
  <si>
    <t>MoGas's Expansion Project would consist of installation of parallel pipelines in the northwestern part of their system to provide up to 75 million cubic feet per day of additional capacity from interconnections.</t>
  </si>
  <si>
    <t>MoGas Pipeline, LLC (dba CorEnergy)</t>
  </si>
  <si>
    <t>MoGas Expansion project</t>
  </si>
  <si>
    <t>ID,WA,OR</t>
  </si>
  <si>
    <t>https://www.tcpipelineslp.com/assets/gtn/</t>
  </si>
  <si>
    <t>Expanding Canadian system and GT Northwest pipeline to increase imports into Canada via Kingsgate, ID.</t>
  </si>
  <si>
    <t>The GTN Xpress Project would include horsepower replacement, other reliability work, and incremental compression capability at existing sites. The project will provide up to 2,700 million cubic feet per day of additional capacity.</t>
  </si>
  <si>
    <t>GTN XPress</t>
  </si>
  <si>
    <t>Total No. of Waterbody Crossings</t>
  </si>
  <si>
    <t>Total Wetlands Affected Permanently (acres)</t>
  </si>
  <si>
    <t>Total Wetlands Affected Temporarily (acres)</t>
  </si>
  <si>
    <t>VOCs</t>
  </si>
  <si>
    <t>State(s)</t>
  </si>
  <si>
    <t>Compressor Name(s)</t>
  </si>
  <si>
    <t>No. Modified Compressor Stations</t>
  </si>
  <si>
    <t>No. New Compressor Stations</t>
  </si>
  <si>
    <t>Construction Duration (months)</t>
  </si>
  <si>
    <t>Link to Pipeline Map(s) and Project File Folder</t>
  </si>
  <si>
    <t>Actual Construction Start Date</t>
  </si>
  <si>
    <t>Project Website</t>
  </si>
  <si>
    <t>Notes</t>
  </si>
  <si>
    <t>Pipeline Diameter (Inches)</t>
  </si>
  <si>
    <t>Additional Capacity (MMcf/d)</t>
  </si>
  <si>
    <t>Miles</t>
  </si>
  <si>
    <t>Permanent Construction Workforce (Min-Max No. of Permanent Employees)</t>
  </si>
  <si>
    <t>Cost (millions)</t>
  </si>
  <si>
    <t>Affected State(s)</t>
  </si>
  <si>
    <t>Anticipated In-Service Date(s)</t>
  </si>
  <si>
    <t>Status</t>
  </si>
  <si>
    <t>Project Description</t>
  </si>
  <si>
    <t>Product</t>
  </si>
  <si>
    <t>Project Type</t>
  </si>
  <si>
    <t>Pipeline Operator Name</t>
  </si>
  <si>
    <t>Project Name</t>
  </si>
  <si>
    <t>Project Status Last Updated by EIP Staff</t>
  </si>
  <si>
    <t>Project Details and Specifications</t>
  </si>
  <si>
    <t>Anticipated Construction Start Date(s)</t>
  </si>
  <si>
    <t>Actual In-Service Date(s)</t>
  </si>
  <si>
    <t>Total Potential Emissions from Project Construction (tons)</t>
  </si>
  <si>
    <t>Notes, References &amp; Links</t>
  </si>
  <si>
    <t>Potential Operating Emissions from Compression (tons per year)</t>
  </si>
  <si>
    <t>Potential Wetlands Impacts</t>
  </si>
  <si>
    <t>FERC Docket No.</t>
  </si>
  <si>
    <t>The Environmental Integrity Project is a nonpartisan, nonprofit organization established in March of 2002 by former EPA enforcement attorneys to advocate for effective enforcement of environmental laws. EIP has three goals: 1) to provide objective analyses of how the failure to enforce or implement environmental laws increases pollution and affects public health; 2) to hold federal and state agencies, as well as individual corporations, accountable for failing to enforce or comply with environmental laws; and 3) to help local communities obtain the protection of environmental laws.</t>
  </si>
  <si>
    <t xml:space="preserve">For detailed information about the methodology related to this database, please visit https://www.environmentalintegrity.org/oil-gas-infrastructure-emissions/ </t>
  </si>
  <si>
    <t>Operating Status</t>
  </si>
  <si>
    <t>https://ejscreen.epa.gov/mapper/EJSCREEN_report.aspx?namestr=&amp;geometry={"spatialReference":{"wkid":4326},"x":-102.827073269162,"y":48.0541836560867}&amp;distance=3&amp;unit=9035&amp;areatype=&amp;areaid=&amp;f=report</t>
  </si>
  <si>
    <t>Environmental Integrity Project, Emission Increase Database and Pipelines Inventory: last updated May 3, 2021</t>
  </si>
  <si>
    <t>The Wisconsin Access Project involves meter station upgrades, compressor station modifications for enhanced operational flexibility and emissions-cutting horsepower replacements. The project will provide approximately 72 million cubic feet per day of firm transportation service under long-term contracts to utilities serving the Midwestern United States. All project work will occur on ANR Pipeline’s existing facilities in Wisconsin, Illinois, Iowa, Missouri, and Kansas.</t>
  </si>
  <si>
    <t>Total</t>
  </si>
  <si>
    <t>EPS Sector</t>
  </si>
  <si>
    <t>refined petroleum and coke</t>
  </si>
  <si>
    <t>energy pipelines and gas processing</t>
  </si>
  <si>
    <t>chemicals</t>
  </si>
  <si>
    <t>million metric tons co2e</t>
  </si>
  <si>
    <t>ESTIMATED TOTAL</t>
  </si>
  <si>
    <t>Y</t>
  </si>
  <si>
    <t>N</t>
  </si>
  <si>
    <t>include? Filtered by age</t>
  </si>
  <si>
    <t>Additional emissions (2020-2026)</t>
  </si>
  <si>
    <t>2019 emissions/baseline</t>
  </si>
  <si>
    <t>Year</t>
  </si>
  <si>
    <t>Construction [million metric tons / year]</t>
  </si>
  <si>
    <t>Energy Pipelines and Gas Processing [million metric tons / year]</t>
  </si>
  <si>
    <t>Other Manufacturing [million metric tons / year]</t>
  </si>
  <si>
    <t>Nonroad Vehicles [million metric tons / year]</t>
  </si>
  <si>
    <t>Road Vehicles [million metric tons / year]</t>
  </si>
  <si>
    <t>Other Machinery [million metric tons / year]</t>
  </si>
  <si>
    <t>Appliances and Electrical Equipment [million metric tons / year]</t>
  </si>
  <si>
    <t>Computers and Electronics [million metric tons / year]</t>
  </si>
  <si>
    <t>Metal Products Except Machinery and Vehicles [million metric tons / year]</t>
  </si>
  <si>
    <t>Other Metals [million metric tons / year]</t>
  </si>
  <si>
    <t>Iron and Steel [million metric tons / year]</t>
  </si>
  <si>
    <t>Cement and Other Nonmetallic Minerals [million metric tons / year]</t>
  </si>
  <si>
    <t>Glass and Glass Products [million metric tons / year]</t>
  </si>
  <si>
    <t>Rubber and Plastic Products [million metric tons / year]</t>
  </si>
  <si>
    <t>Chemicals [million metric tons / year]</t>
  </si>
  <si>
    <t>Refined Petroleum and Coke [million metric tons / year]</t>
  </si>
  <si>
    <t>Pulp Paper and Printing [million metric tons / year]</t>
  </si>
  <si>
    <t>Wood Products [million metric tons / year]</t>
  </si>
  <si>
    <t>Textiles Apparel and Leather [million metric tons / year]</t>
  </si>
  <si>
    <t>Food Beverage and Tobacco [million metric tons / year]</t>
  </si>
  <si>
    <t>Other Mining and Quarrying [million metric tons / year]</t>
  </si>
  <si>
    <t>Oil and Gas Extraction [million metric tons / year]</t>
  </si>
  <si>
    <t>Coal Mining [million metric tons / year]</t>
  </si>
  <si>
    <t>Time (Time)</t>
  </si>
  <si>
    <t>Industrial Sector Energy Related Emissions after CCS[electricity if,agriculture and forestry 01T03,CO2] : NoSettings</t>
  </si>
  <si>
    <t>Industrial Sector Energy Related Emissions after CCS[electricity if,agriculture and forestry 01T03,VOC] : NoSettings</t>
  </si>
  <si>
    <t>Industrial Sector Energy Related Emissions after CCS[electricity if,agriculture and forestry 01T03,CO] : NoSettings</t>
  </si>
  <si>
    <t>Industrial Sector Energy Related Emissions after CCS[electricity if,agriculture and forestry 01T03,NOx] : NoSettings</t>
  </si>
  <si>
    <t>Industrial Sector Energy Related Emissions after CCS[electricity if,agriculture and forestry 01T03,PM10] : NoSettings</t>
  </si>
  <si>
    <t>Industrial Sector Energy Related Emissions after CCS[electricity if,agriculture and forestry 01T03,PM25] : NoSettings</t>
  </si>
  <si>
    <t>Industrial Sector Energy Related Emissions after CCS[electricity if,agriculture and forestry 01T03,SOx] : NoSettings</t>
  </si>
  <si>
    <t>Industrial Sector Energy Related Emissions after CCS[electricity if,agriculture and forestry 01T03,BC] : NoSettings</t>
  </si>
  <si>
    <t>Industrial Sector Energy Related Emissions after CCS[electricity if,agriculture and forestry 01T03,OC] : NoSettings</t>
  </si>
  <si>
    <t>Industrial Sector Energy Related Emissions after CCS[electricity if,agriculture and forestry 01T03,CH4] : NoSettings</t>
  </si>
  <si>
    <t>Industrial Sector Energy Related Emissions after CCS[electricity if,agriculture and forestry 01T03,N2O] : NoSettings</t>
  </si>
  <si>
    <t>Industrial Sector Energy Related Emissions after CCS[electricity if,agriculture and forestry 01T03,F gases] : NoSettings</t>
  </si>
  <si>
    <t>Industrial Sector Energy Related Emissions after CCS[electricity if,coal mining 05,CO2] : NoSettings</t>
  </si>
  <si>
    <t>Industrial Sector Energy Related Emissions after CCS[electricity if,coal mining 05,VOC] : NoSettings</t>
  </si>
  <si>
    <t>Industrial Sector Energy Related Emissions after CCS[electricity if,coal mining 05,CO] : NoSettings</t>
  </si>
  <si>
    <t>Industrial Sector Energy Related Emissions after CCS[electricity if,coal mining 05,NOx] : NoSettings</t>
  </si>
  <si>
    <t>Industrial Sector Energy Related Emissions after CCS[electricity if,coal mining 05,PM10] : NoSettings</t>
  </si>
  <si>
    <t>Industrial Sector Energy Related Emissions after CCS[electricity if,coal mining 05,PM25] : NoSettings</t>
  </si>
  <si>
    <t>Industrial Sector Energy Related Emissions after CCS[electricity if,coal mining 05,SOx] : NoSettings</t>
  </si>
  <si>
    <t>Industrial Sector Energy Related Emissions after CCS[electricity if,coal mining 05,BC] : NoSettings</t>
  </si>
  <si>
    <t>Industrial Sector Energy Related Emissions after CCS[electricity if,coal mining 05,OC] : NoSettings</t>
  </si>
  <si>
    <t>Industrial Sector Energy Related Emissions after CCS[electricity if,coal mining 05,CH4] : NoSettings</t>
  </si>
  <si>
    <t>Industrial Sector Energy Related Emissions after CCS[electricity if,coal mining 05,N2O] : NoSettings</t>
  </si>
  <si>
    <t>Industrial Sector Energy Related Emissions after CCS[electricity if,coal mining 05,F gases] : NoSettings</t>
  </si>
  <si>
    <t>Industrial Sector Energy Related Emissions after CCS[electricity if,oil and gas extraction 06,CO2] : NoSettings</t>
  </si>
  <si>
    <t>Industrial Sector Energy Related Emissions after CCS[electricity if,oil and gas extraction 06,VOC] : NoSettings</t>
  </si>
  <si>
    <t>Industrial Sector Energy Related Emissions after CCS[electricity if,oil and gas extraction 06,CO] : NoSettings</t>
  </si>
  <si>
    <t>Industrial Sector Energy Related Emissions after CCS[electricity if,oil and gas extraction 06,NOx] : NoSettings</t>
  </si>
  <si>
    <t>Industrial Sector Energy Related Emissions after CCS[electricity if,oil and gas extraction 06,PM10] : NoSettings</t>
  </si>
  <si>
    <t>Industrial Sector Energy Related Emissions after CCS[electricity if,oil and gas extraction 06,PM25] : NoSettings</t>
  </si>
  <si>
    <t>Industrial Sector Energy Related Emissions after CCS[electricity if,oil and gas extraction 06,SOx] : NoSettings</t>
  </si>
  <si>
    <t>Industrial Sector Energy Related Emissions after CCS[electricity if,oil and gas extraction 06,BC] : NoSettings</t>
  </si>
  <si>
    <t>Industrial Sector Energy Related Emissions after CCS[electricity if,oil and gas extraction 06,OC] : NoSettings</t>
  </si>
  <si>
    <t>Industrial Sector Energy Related Emissions after CCS[electricity if,oil and gas extraction 06,CH4] : NoSettings</t>
  </si>
  <si>
    <t>Industrial Sector Energy Related Emissions after CCS[electricity if,oil and gas extraction 06,N2O] : NoSettings</t>
  </si>
  <si>
    <t>Industrial Sector Energy Related Emissions after CCS[electricity if,oil and gas extraction 06,F gases] : NoSettings</t>
  </si>
  <si>
    <t>Industrial Sector Energy Related Emissions after CCS[electricity if,other mining and quarrying 07T08,CO2] : NoSettings</t>
  </si>
  <si>
    <t>Industrial Sector Energy Related Emissions after CCS[electricity if,other mining and quarrying 07T08,VOC] : NoSettings</t>
  </si>
  <si>
    <t>Industrial Sector Energy Related Emissions after CCS[electricity if,other mining and quarrying 07T08,CO] : NoSettings</t>
  </si>
  <si>
    <t>Industrial Sector Energy Related Emissions after CCS[electricity if,other mining and quarrying 07T08,NOx] : NoSettings</t>
  </si>
  <si>
    <t>Industrial Sector Energy Related Emissions after CCS[electricity if,other mining and quarrying 07T08,PM10] : NoSettings</t>
  </si>
  <si>
    <t>Industrial Sector Energy Related Emissions after CCS[electricity if,other mining and quarrying 07T08,PM25] : NoSettings</t>
  </si>
  <si>
    <t>Industrial Sector Energy Related Emissions after CCS[electricity if,other mining and quarrying 07T08,SOx] : NoSettings</t>
  </si>
  <si>
    <t>Industrial Sector Energy Related Emissions after CCS[electricity if,other mining and quarrying 07T08,BC] : NoSettings</t>
  </si>
  <si>
    <t>Industrial Sector Energy Related Emissions after CCS[electricity if,other mining and quarrying 07T08,OC] : NoSettings</t>
  </si>
  <si>
    <t>Industrial Sector Energy Related Emissions after CCS[electricity if,other mining and quarrying 07T08,CH4] : NoSettings</t>
  </si>
  <si>
    <t>Industrial Sector Energy Related Emissions after CCS[electricity if,other mining and quarrying 07T08,N2O] : NoSettings</t>
  </si>
  <si>
    <t>Industrial Sector Energy Related Emissions after CCS[electricity if,other mining and quarrying 07T08,F gases] : NoSettings</t>
  </si>
  <si>
    <t>Industrial Sector Energy Related Emissions after CCS[electricity if,food beverage and tobacco 10T12,CO2] : NoSettings</t>
  </si>
  <si>
    <t>Industrial Sector Energy Related Emissions after CCS[electricity if,food beverage and tobacco 10T12,VOC] : NoSettings</t>
  </si>
  <si>
    <t>Industrial Sector Energy Related Emissions after CCS[electricity if,food beverage and tobacco 10T12,CO] : NoSettings</t>
  </si>
  <si>
    <t>Industrial Sector Energy Related Emissions after CCS[electricity if,food beverage and tobacco 10T12,NOx] : NoSettings</t>
  </si>
  <si>
    <t>Industrial Sector Energy Related Emissions after CCS[electricity if,food beverage and tobacco 10T12,PM10] : NoSettings</t>
  </si>
  <si>
    <t>Industrial Sector Energy Related Emissions after CCS[electricity if,food beverage and tobacco 10T12,PM25] : NoSettings</t>
  </si>
  <si>
    <t>Industrial Sector Energy Related Emissions after CCS[electricity if,food beverage and tobacco 10T12,SOx] : NoSettings</t>
  </si>
  <si>
    <t>Industrial Sector Energy Related Emissions after CCS[electricity if,food beverage and tobacco 10T12,BC] : NoSettings</t>
  </si>
  <si>
    <t>Industrial Sector Energy Related Emissions after CCS[electricity if,food beverage and tobacco 10T12,OC] : NoSettings</t>
  </si>
  <si>
    <t>Industrial Sector Energy Related Emissions after CCS[electricity if,food beverage and tobacco 10T12,CH4] : NoSettings</t>
  </si>
  <si>
    <t>Industrial Sector Energy Related Emissions after CCS[electricity if,food beverage and tobacco 10T12,N2O] : NoSettings</t>
  </si>
  <si>
    <t>Industrial Sector Energy Related Emissions after CCS[electricity if,food beverage and tobacco 10T12,F gases] : NoSettings</t>
  </si>
  <si>
    <t>Industrial Sector Energy Related Emissions after CCS[electricity if,textiles apparel and leather 13T15,CO2] : NoSettings</t>
  </si>
  <si>
    <t>Industrial Sector Energy Related Emissions after CCS[electricity if,textiles apparel and leather 13T15,VOC] : NoSettings</t>
  </si>
  <si>
    <t>Industrial Sector Energy Related Emissions after CCS[electricity if,textiles apparel and leather 13T15,CO] : NoSettings</t>
  </si>
  <si>
    <t>Industrial Sector Energy Related Emissions after CCS[electricity if,textiles apparel and leather 13T15,NOx] : NoSettings</t>
  </si>
  <si>
    <t>Industrial Sector Energy Related Emissions after CCS[electricity if,textiles apparel and leather 13T15,PM10] : NoSettings</t>
  </si>
  <si>
    <t>Industrial Sector Energy Related Emissions after CCS[electricity if,textiles apparel and leather 13T15,PM25] : NoSettings</t>
  </si>
  <si>
    <t>Industrial Sector Energy Related Emissions after CCS[electricity if,textiles apparel and leather 13T15,SOx] : NoSettings</t>
  </si>
  <si>
    <t>Industrial Sector Energy Related Emissions after CCS[electricity if,textiles apparel and leather 13T15,BC] : NoSettings</t>
  </si>
  <si>
    <t>Industrial Sector Energy Related Emissions after CCS[electricity if,textiles apparel and leather 13T15,OC] : NoSettings</t>
  </si>
  <si>
    <t>Industrial Sector Energy Related Emissions after CCS[electricity if,textiles apparel and leather 13T15,CH4] : NoSettings</t>
  </si>
  <si>
    <t>Industrial Sector Energy Related Emissions after CCS[electricity if,textiles apparel and leather 13T15,N2O] : NoSettings</t>
  </si>
  <si>
    <t>Industrial Sector Energy Related Emissions after CCS[electricity if,textiles apparel and leather 13T15,F gases] : NoSettings</t>
  </si>
  <si>
    <t>Industrial Sector Energy Related Emissions after CCS[electricity if,wood products 16,CO2] : NoSettings</t>
  </si>
  <si>
    <t>Industrial Sector Energy Related Emissions after CCS[electricity if,wood products 16,VOC] : NoSettings</t>
  </si>
  <si>
    <t>Industrial Sector Energy Related Emissions after CCS[electricity if,wood products 16,CO] : NoSettings</t>
  </si>
  <si>
    <t>Industrial Sector Energy Related Emissions after CCS[electricity if,wood products 16,NOx] : NoSettings</t>
  </si>
  <si>
    <t>Industrial Sector Energy Related Emissions after CCS[electricity if,wood products 16,PM10] : NoSettings</t>
  </si>
  <si>
    <t>Industrial Sector Energy Related Emissions after CCS[electricity if,wood products 16,PM25] : NoSettings</t>
  </si>
  <si>
    <t>Industrial Sector Energy Related Emissions after CCS[electricity if,wood products 16,SOx] : NoSettings</t>
  </si>
  <si>
    <t>Industrial Sector Energy Related Emissions after CCS[electricity if,wood products 16,BC] : NoSettings</t>
  </si>
  <si>
    <t>Industrial Sector Energy Related Emissions after CCS[electricity if,wood products 16,OC] : NoSettings</t>
  </si>
  <si>
    <t>Industrial Sector Energy Related Emissions after CCS[electricity if,wood products 16,CH4] : NoSettings</t>
  </si>
  <si>
    <t>Industrial Sector Energy Related Emissions after CCS[electricity if,wood products 16,N2O] : NoSettings</t>
  </si>
  <si>
    <t>Industrial Sector Energy Related Emissions after CCS[electricity if,wood products 16,F gases] : NoSettings</t>
  </si>
  <si>
    <t>Industrial Sector Energy Related Emissions after CCS[electricity if,pulp paper and printing 17T18,CO2] : NoSettings</t>
  </si>
  <si>
    <t>Industrial Sector Energy Related Emissions after CCS[electricity if,pulp paper and printing 17T18,VOC] : NoSettings</t>
  </si>
  <si>
    <t>Industrial Sector Energy Related Emissions after CCS[electricity if,pulp paper and printing 17T18,CO] : NoSettings</t>
  </si>
  <si>
    <t>Industrial Sector Energy Related Emissions after CCS[electricity if,pulp paper and printing 17T18,NOx] : NoSettings</t>
  </si>
  <si>
    <t>Industrial Sector Energy Related Emissions after CCS[electricity if,pulp paper and printing 17T18,PM10] : NoSettings</t>
  </si>
  <si>
    <t>Industrial Sector Energy Related Emissions after CCS[electricity if,pulp paper and printing 17T18,PM25] : NoSettings</t>
  </si>
  <si>
    <t>Industrial Sector Energy Related Emissions after CCS[electricity if,pulp paper and printing 17T18,SOx] : NoSettings</t>
  </si>
  <si>
    <t>Industrial Sector Energy Related Emissions after CCS[electricity if,pulp paper and printing 17T18,BC] : NoSettings</t>
  </si>
  <si>
    <t>Industrial Sector Energy Related Emissions after CCS[electricity if,pulp paper and printing 17T18,OC] : NoSettings</t>
  </si>
  <si>
    <t>Industrial Sector Energy Related Emissions after CCS[electricity if,pulp paper and printing 17T18,CH4] : NoSettings</t>
  </si>
  <si>
    <t>Industrial Sector Energy Related Emissions after CCS[electricity if,pulp paper and printing 17T18,N2O] : NoSettings</t>
  </si>
  <si>
    <t>Industrial Sector Energy Related Emissions after CCS[electricity if,pulp paper and printing 17T18,F gases] : NoSettings</t>
  </si>
  <si>
    <t>Industrial Sector Energy Related Emissions after CCS[electricity if,refined petroleum and coke 19,CO2] : NoSettings</t>
  </si>
  <si>
    <t>Industrial Sector Energy Related Emissions after CCS[electricity if,refined petroleum and coke 19,VOC] : NoSettings</t>
  </si>
  <si>
    <t>Industrial Sector Energy Related Emissions after CCS[electricity if,refined petroleum and coke 19,CO] : NoSettings</t>
  </si>
  <si>
    <t>Industrial Sector Energy Related Emissions after CCS[electricity if,refined petroleum and coke 19,NOx] : NoSettings</t>
  </si>
  <si>
    <t>Industrial Sector Energy Related Emissions after CCS[electricity if,refined petroleum and coke 19,PM10] : NoSettings</t>
  </si>
  <si>
    <t>Industrial Sector Energy Related Emissions after CCS[electricity if,refined petroleum and coke 19,PM25] : NoSettings</t>
  </si>
  <si>
    <t>Industrial Sector Energy Related Emissions after CCS[electricity if,refined petroleum and coke 19,SOx] : NoSettings</t>
  </si>
  <si>
    <t>Industrial Sector Energy Related Emissions after CCS[electricity if,refined petroleum and coke 19,BC] : NoSettings</t>
  </si>
  <si>
    <t>Industrial Sector Energy Related Emissions after CCS[electricity if,refined petroleum and coke 19,OC] : NoSettings</t>
  </si>
  <si>
    <t>Industrial Sector Energy Related Emissions after CCS[electricity if,refined petroleum and coke 19,CH4] : NoSettings</t>
  </si>
  <si>
    <t>Industrial Sector Energy Related Emissions after CCS[electricity if,refined petroleum and coke 19,N2O] : NoSettings</t>
  </si>
  <si>
    <t>Industrial Sector Energy Related Emissions after CCS[electricity if,refined petroleum and coke 19,F gases] : NoSettings</t>
  </si>
  <si>
    <t>Industrial Sector Energy Related Emissions after CCS[electricity if,chemicals 20,CO2] : NoSettings</t>
  </si>
  <si>
    <t>Industrial Sector Energy Related Emissions after CCS[electricity if,chemicals 20,VOC] : NoSettings</t>
  </si>
  <si>
    <t>Industrial Sector Energy Related Emissions after CCS[electricity if,chemicals 20,CO] : NoSettings</t>
  </si>
  <si>
    <t>Industrial Sector Energy Related Emissions after CCS[electricity if,chemicals 20,NOx] : NoSettings</t>
  </si>
  <si>
    <t>Industrial Sector Energy Related Emissions after CCS[electricity if,chemicals 20,PM10] : NoSettings</t>
  </si>
  <si>
    <t>Industrial Sector Energy Related Emissions after CCS[electricity if,chemicals 20,PM25] : NoSettings</t>
  </si>
  <si>
    <t>Industrial Sector Energy Related Emissions after CCS[electricity if,chemicals 20,SOx] : NoSettings</t>
  </si>
  <si>
    <t>Industrial Sector Energy Related Emissions after CCS[electricity if,chemicals 20,BC] : NoSettings</t>
  </si>
  <si>
    <t>Industrial Sector Energy Related Emissions after CCS[electricity if,chemicals 20,OC] : NoSettings</t>
  </si>
  <si>
    <t>Industrial Sector Energy Related Emissions after CCS[electricity if,chemicals 20,CH4] : NoSettings</t>
  </si>
  <si>
    <t>Industrial Sector Energy Related Emissions after CCS[electricity if,chemicals 20,N2O] : NoSettings</t>
  </si>
  <si>
    <t>Industrial Sector Energy Related Emissions after CCS[electricity if,chemicals 20,F gases] : NoSettings</t>
  </si>
  <si>
    <t>Industrial Sector Energy Related Emissions after CCS[electricity if,rubber and plastic products 22,CO2] : NoSettings</t>
  </si>
  <si>
    <t>Industrial Sector Energy Related Emissions after CCS[electricity if,rubber and plastic products 22,VOC] : NoSettings</t>
  </si>
  <si>
    <t>Industrial Sector Energy Related Emissions after CCS[electricity if,rubber and plastic products 22,CO] : NoSettings</t>
  </si>
  <si>
    <t>Industrial Sector Energy Related Emissions after CCS[electricity if,rubber and plastic products 22,NOx] : NoSettings</t>
  </si>
  <si>
    <t>Industrial Sector Energy Related Emissions after CCS[electricity if,rubber and plastic products 22,PM10] : NoSettings</t>
  </si>
  <si>
    <t>Industrial Sector Energy Related Emissions after CCS[electricity if,rubber and plastic products 22,PM25] : NoSettings</t>
  </si>
  <si>
    <t>Industrial Sector Energy Related Emissions after CCS[electricity if,rubber and plastic products 22,SOx] : NoSettings</t>
  </si>
  <si>
    <t>Industrial Sector Energy Related Emissions after CCS[electricity if,rubber and plastic products 22,BC] : NoSettings</t>
  </si>
  <si>
    <t>Industrial Sector Energy Related Emissions after CCS[electricity if,rubber and plastic products 22,OC] : NoSettings</t>
  </si>
  <si>
    <t>Industrial Sector Energy Related Emissions after CCS[electricity if,rubber and plastic products 22,CH4] : NoSettings</t>
  </si>
  <si>
    <t>Industrial Sector Energy Related Emissions after CCS[electricity if,rubber and plastic products 22,N2O] : NoSettings</t>
  </si>
  <si>
    <t>Industrial Sector Energy Related Emissions after CCS[electricity if,rubber and plastic products 22,F gases] : NoSettings</t>
  </si>
  <si>
    <t>Industrial Sector Energy Related Emissions after CCS[electricity if,glass and glass products 231,CO2] : NoSettings</t>
  </si>
  <si>
    <t>Industrial Sector Energy Related Emissions after CCS[electricity if,glass and glass products 231,VOC] : NoSettings</t>
  </si>
  <si>
    <t>Industrial Sector Energy Related Emissions after CCS[electricity if,glass and glass products 231,CO] : NoSettings</t>
  </si>
  <si>
    <t>Industrial Sector Energy Related Emissions after CCS[electricity if,glass and glass products 231,NOx] : NoSettings</t>
  </si>
  <si>
    <t>Industrial Sector Energy Related Emissions after CCS[electricity if,glass and glass products 231,PM10] : NoSettings</t>
  </si>
  <si>
    <t>Industrial Sector Energy Related Emissions after CCS[electricity if,glass and glass products 231,PM25] : NoSettings</t>
  </si>
  <si>
    <t>Industrial Sector Energy Related Emissions after CCS[electricity if,glass and glass products 231,SOx] : NoSettings</t>
  </si>
  <si>
    <t>Industrial Sector Energy Related Emissions after CCS[electricity if,glass and glass products 231,BC] : NoSettings</t>
  </si>
  <si>
    <t>Industrial Sector Energy Related Emissions after CCS[electricity if,glass and glass products 231,OC] : NoSettings</t>
  </si>
  <si>
    <t>Industrial Sector Energy Related Emissions after CCS[electricity if,glass and glass products 231,CH4] : NoSettings</t>
  </si>
  <si>
    <t>Industrial Sector Energy Related Emissions after CCS[electricity if,glass and glass products 231,N2O] : NoSettings</t>
  </si>
  <si>
    <t>Industrial Sector Energy Related Emissions after CCS[electricity if,glass and glass products 231,F gases] : NoSettings</t>
  </si>
  <si>
    <t>Industrial Sector Energy Related Emissions after CCS[electricity if,cement and other nonmetallic minerals 239,CO2] : NoSettings</t>
  </si>
  <si>
    <t>Industrial Sector Energy Related Emissions after CCS[electricity if,cement and other nonmetallic minerals 239,VOC] : NoSettings</t>
  </si>
  <si>
    <t>Industrial Sector Energy Related Emissions after CCS[electricity if,cement and other nonmetallic minerals 239,CO] : NoSettings</t>
  </si>
  <si>
    <t>Industrial Sector Energy Related Emissions after CCS[electricity if,cement and other nonmetallic minerals 239,NOx] : NoSettings</t>
  </si>
  <si>
    <t>Industrial Sector Energy Related Emissions after CCS[electricity if,cement and other nonmetallic minerals 239,PM10] : NoSettings</t>
  </si>
  <si>
    <t>Industrial Sector Energy Related Emissions after CCS[electricity if,cement and other nonmetallic minerals 239,PM25] : NoSettings</t>
  </si>
  <si>
    <t>Industrial Sector Energy Related Emissions after CCS[electricity if,cement and other nonmetallic minerals 239,SOx] : NoSettings</t>
  </si>
  <si>
    <t>Industrial Sector Energy Related Emissions after CCS[electricity if,cement and other nonmetallic minerals 239,BC] : NoSettings</t>
  </si>
  <si>
    <t>Industrial Sector Energy Related Emissions after CCS[electricity if,cement and other nonmetallic minerals 239,OC] : NoSettings</t>
  </si>
  <si>
    <t>Industrial Sector Energy Related Emissions after CCS[electricity if,cement and other nonmetallic minerals 239,CH4] : NoSettings</t>
  </si>
  <si>
    <t>Industrial Sector Energy Related Emissions after CCS[electricity if,cement and other nonmetallic minerals 239,N2O] : NoSettings</t>
  </si>
  <si>
    <t>Industrial Sector Energy Related Emissions after CCS[electricity if,cement and other nonmetallic minerals 239,F gases] : NoSettings</t>
  </si>
  <si>
    <t>Industrial Sector Energy Related Emissions after CCS[electricity if,iron and steel 241,CO2] : NoSettings</t>
  </si>
  <si>
    <t>Industrial Sector Energy Related Emissions after CCS[electricity if,iron and steel 241,VOC] : NoSettings</t>
  </si>
  <si>
    <t>Industrial Sector Energy Related Emissions after CCS[electricity if,iron and steel 241,CO] : NoSettings</t>
  </si>
  <si>
    <t>Industrial Sector Energy Related Emissions after CCS[electricity if,iron and steel 241,NOx] : NoSettings</t>
  </si>
  <si>
    <t>Industrial Sector Energy Related Emissions after CCS[electricity if,iron and steel 241,PM10] : NoSettings</t>
  </si>
  <si>
    <t>Industrial Sector Energy Related Emissions after CCS[electricity if,iron and steel 241,PM25] : NoSettings</t>
  </si>
  <si>
    <t>Industrial Sector Energy Related Emissions after CCS[electricity if,iron and steel 241,SOx] : NoSettings</t>
  </si>
  <si>
    <t>Industrial Sector Energy Related Emissions after CCS[electricity if,iron and steel 241,BC] : NoSettings</t>
  </si>
  <si>
    <t>Industrial Sector Energy Related Emissions after CCS[electricity if,iron and steel 241,OC] : NoSettings</t>
  </si>
  <si>
    <t>Industrial Sector Energy Related Emissions after CCS[electricity if,iron and steel 241,CH4] : NoSettings</t>
  </si>
  <si>
    <t>Industrial Sector Energy Related Emissions after CCS[electricity if,iron and steel 241,N2O] : NoSettings</t>
  </si>
  <si>
    <t>Industrial Sector Energy Related Emissions after CCS[electricity if,iron and steel 241,F gases] : NoSettings</t>
  </si>
  <si>
    <t>Industrial Sector Energy Related Emissions after CCS[electricity if,other metals 242,CO2] : NoSettings</t>
  </si>
  <si>
    <t>Industrial Sector Energy Related Emissions after CCS[electricity if,other metals 242,VOC] : NoSettings</t>
  </si>
  <si>
    <t>Industrial Sector Energy Related Emissions after CCS[electricity if,other metals 242,CO] : NoSettings</t>
  </si>
  <si>
    <t>Industrial Sector Energy Related Emissions after CCS[electricity if,other metals 242,NOx] : NoSettings</t>
  </si>
  <si>
    <t>Industrial Sector Energy Related Emissions after CCS[electricity if,other metals 242,PM10] : NoSettings</t>
  </si>
  <si>
    <t>Industrial Sector Energy Related Emissions after CCS[electricity if,other metals 242,PM25] : NoSettings</t>
  </si>
  <si>
    <t>Industrial Sector Energy Related Emissions after CCS[electricity if,other metals 242,SOx] : NoSettings</t>
  </si>
  <si>
    <t>Industrial Sector Energy Related Emissions after CCS[electricity if,other metals 242,BC] : NoSettings</t>
  </si>
  <si>
    <t>Industrial Sector Energy Related Emissions after CCS[electricity if,other metals 242,OC] : NoSettings</t>
  </si>
  <si>
    <t>Industrial Sector Energy Related Emissions after CCS[electricity if,other metals 242,CH4] : NoSettings</t>
  </si>
  <si>
    <t>Industrial Sector Energy Related Emissions after CCS[electricity if,other metals 242,N2O] : NoSettings</t>
  </si>
  <si>
    <t>Industrial Sector Energy Related Emissions after CCS[electricity if,other metals 242,F gases] : NoSettings</t>
  </si>
  <si>
    <t>Industrial Sector Energy Related Emissions after CCS[electricity if,metal products except machinery and vehicles 25,CO2] : NoSettings</t>
  </si>
  <si>
    <t>Industrial Sector Energy Related Emissions after CCS[electricity if,metal products except machinery and vehicles 25,VOC] : NoSettings</t>
  </si>
  <si>
    <t>Industrial Sector Energy Related Emissions after CCS[electricity if,metal products except machinery and vehicles 25,CO] : NoSettings</t>
  </si>
  <si>
    <t>Industrial Sector Energy Related Emissions after CCS[electricity if,metal products except machinery and vehicles 25,NOx] : NoSettings</t>
  </si>
  <si>
    <t>Industrial Sector Energy Related Emissions after CCS[electricity if,metal products except machinery and vehicles 25,PM10] : NoSettings</t>
  </si>
  <si>
    <t>Industrial Sector Energy Related Emissions after CCS[electricity if,metal products except machinery and vehicles 25,PM25] : NoSettings</t>
  </si>
  <si>
    <t>Industrial Sector Energy Related Emissions after CCS[electricity if,metal products except machinery and vehicles 25,SOx] : NoSettings</t>
  </si>
  <si>
    <t>Industrial Sector Energy Related Emissions after CCS[electricity if,metal products except machinery and vehicles 25,BC] : NoSettings</t>
  </si>
  <si>
    <t>Industrial Sector Energy Related Emissions after CCS[electricity if,metal products except machinery and vehicles 25,OC] : NoSettings</t>
  </si>
  <si>
    <t>Industrial Sector Energy Related Emissions after CCS[electricity if,metal products except machinery and vehicles 25,CH4] : NoSettings</t>
  </si>
  <si>
    <t>Industrial Sector Energy Related Emissions after CCS[electricity if,metal products except machinery and vehicles 25,N2O] : NoSettings</t>
  </si>
  <si>
    <t>Industrial Sector Energy Related Emissions after CCS[electricity if,metal products except machinery and vehicles 25,F gases] : NoSettings</t>
  </si>
  <si>
    <t>Industrial Sector Energy Related Emissions after CCS[electricity if,computers and electronics 26,CO2] : NoSettings</t>
  </si>
  <si>
    <t>Industrial Sector Energy Related Emissions after CCS[electricity if,computers and electronics 26,VOC] : NoSettings</t>
  </si>
  <si>
    <t>Industrial Sector Energy Related Emissions after CCS[electricity if,computers and electronics 26,CO] : NoSettings</t>
  </si>
  <si>
    <t>Industrial Sector Energy Related Emissions after CCS[electricity if,computers and electronics 26,NOx] : NoSettings</t>
  </si>
  <si>
    <t>Industrial Sector Energy Related Emissions after CCS[electricity if,computers and electronics 26,PM10] : NoSettings</t>
  </si>
  <si>
    <t>Industrial Sector Energy Related Emissions after CCS[electricity if,computers and electronics 26,PM25] : NoSettings</t>
  </si>
  <si>
    <t>Industrial Sector Energy Related Emissions after CCS[electricity if,computers and electronics 26,SOx] : NoSettings</t>
  </si>
  <si>
    <t>Industrial Sector Energy Related Emissions after CCS[electricity if,computers and electronics 26,BC] : NoSettings</t>
  </si>
  <si>
    <t>Industrial Sector Energy Related Emissions after CCS[electricity if,computers and electronics 26,OC] : NoSettings</t>
  </si>
  <si>
    <t>Industrial Sector Energy Related Emissions after CCS[electricity if,computers and electronics 26,CH4] : NoSettings</t>
  </si>
  <si>
    <t>Industrial Sector Energy Related Emissions after CCS[electricity if,computers and electronics 26,N2O] : NoSettings</t>
  </si>
  <si>
    <t>Industrial Sector Energy Related Emissions after CCS[electricity if,computers and electronics 26,F gases] : NoSettings</t>
  </si>
  <si>
    <t>Industrial Sector Energy Related Emissions after CCS[electricity if,appliances and electrical equipment 27,CO2] : NoSettings</t>
  </si>
  <si>
    <t>Industrial Sector Energy Related Emissions after CCS[electricity if,appliances and electrical equipment 27,VOC] : NoSettings</t>
  </si>
  <si>
    <t>Industrial Sector Energy Related Emissions after CCS[electricity if,appliances and electrical equipment 27,CO] : NoSettings</t>
  </si>
  <si>
    <t>Industrial Sector Energy Related Emissions after CCS[electricity if,appliances and electrical equipment 27,NOx] : NoSettings</t>
  </si>
  <si>
    <t>Industrial Sector Energy Related Emissions after CCS[electricity if,appliances and electrical equipment 27,PM10] : NoSettings</t>
  </si>
  <si>
    <t>Industrial Sector Energy Related Emissions after CCS[electricity if,appliances and electrical equipment 27,PM25] : NoSettings</t>
  </si>
  <si>
    <t>Industrial Sector Energy Related Emissions after CCS[electricity if,appliances and electrical equipment 27,SOx] : NoSettings</t>
  </si>
  <si>
    <t>Industrial Sector Energy Related Emissions after CCS[electricity if,appliances and electrical equipment 27,BC] : NoSettings</t>
  </si>
  <si>
    <t>Industrial Sector Energy Related Emissions after CCS[electricity if,appliances and electrical equipment 27,OC] : NoSettings</t>
  </si>
  <si>
    <t>Industrial Sector Energy Related Emissions after CCS[electricity if,appliances and electrical equipment 27,CH4] : NoSettings</t>
  </si>
  <si>
    <t>Industrial Sector Energy Related Emissions after CCS[electricity if,appliances and electrical equipment 27,N2O] : NoSettings</t>
  </si>
  <si>
    <t>Industrial Sector Energy Related Emissions after CCS[electricity if,appliances and electrical equipment 27,F gases] : NoSettings</t>
  </si>
  <si>
    <t>Industrial Sector Energy Related Emissions after CCS[electricity if,other machinery 28,CO2] : NoSettings</t>
  </si>
  <si>
    <t>Industrial Sector Energy Related Emissions after CCS[electricity if,other machinery 28,VOC] : NoSettings</t>
  </si>
  <si>
    <t>Industrial Sector Energy Related Emissions after CCS[electricity if,other machinery 28,CO] : NoSettings</t>
  </si>
  <si>
    <t>Industrial Sector Energy Related Emissions after CCS[electricity if,other machinery 28,NOx] : NoSettings</t>
  </si>
  <si>
    <t>Industrial Sector Energy Related Emissions after CCS[electricity if,other machinery 28,PM10] : NoSettings</t>
  </si>
  <si>
    <t>Industrial Sector Energy Related Emissions after CCS[electricity if,other machinery 28,PM25] : NoSettings</t>
  </si>
  <si>
    <t>Industrial Sector Energy Related Emissions after CCS[electricity if,other machinery 28,SOx] : NoSettings</t>
  </si>
  <si>
    <t>Industrial Sector Energy Related Emissions after CCS[electricity if,other machinery 28,BC] : NoSettings</t>
  </si>
  <si>
    <t>Industrial Sector Energy Related Emissions after CCS[electricity if,other machinery 28,OC] : NoSettings</t>
  </si>
  <si>
    <t>Industrial Sector Energy Related Emissions after CCS[electricity if,other machinery 28,CH4] : NoSettings</t>
  </si>
  <si>
    <t>Industrial Sector Energy Related Emissions after CCS[electricity if,other machinery 28,N2O] : NoSettings</t>
  </si>
  <si>
    <t>Industrial Sector Energy Related Emissions after CCS[electricity if,other machinery 28,F gases] : NoSettings</t>
  </si>
  <si>
    <t>Industrial Sector Energy Related Emissions after CCS[electricity if,road vehicles 29,CO2] : NoSettings</t>
  </si>
  <si>
    <t>Industrial Sector Energy Related Emissions after CCS[electricity if,road vehicles 29,VOC] : NoSettings</t>
  </si>
  <si>
    <t>Industrial Sector Energy Related Emissions after CCS[electricity if,road vehicles 29,CO] : NoSettings</t>
  </si>
  <si>
    <t>Industrial Sector Energy Related Emissions after CCS[electricity if,road vehicles 29,NOx] : NoSettings</t>
  </si>
  <si>
    <t>Industrial Sector Energy Related Emissions after CCS[electricity if,road vehicles 29,PM10] : NoSettings</t>
  </si>
  <si>
    <t>Industrial Sector Energy Related Emissions after CCS[electricity if,road vehicles 29,PM25] : NoSettings</t>
  </si>
  <si>
    <t>Industrial Sector Energy Related Emissions after CCS[electricity if,road vehicles 29,SOx] : NoSettings</t>
  </si>
  <si>
    <t>Industrial Sector Energy Related Emissions after CCS[electricity if,road vehicles 29,BC] : NoSettings</t>
  </si>
  <si>
    <t>Industrial Sector Energy Related Emissions after CCS[electricity if,road vehicles 29,OC] : NoSettings</t>
  </si>
  <si>
    <t>Industrial Sector Energy Related Emissions after CCS[electricity if,road vehicles 29,CH4] : NoSettings</t>
  </si>
  <si>
    <t>Industrial Sector Energy Related Emissions after CCS[electricity if,road vehicles 29,N2O] : NoSettings</t>
  </si>
  <si>
    <t>Industrial Sector Energy Related Emissions after CCS[electricity if,road vehicles 29,F gases] : NoSettings</t>
  </si>
  <si>
    <t>Industrial Sector Energy Related Emissions after CCS[electricity if,nonroad vehicles 30,CO2] : NoSettings</t>
  </si>
  <si>
    <t>Industrial Sector Energy Related Emissions after CCS[electricity if,nonroad vehicles 30,VOC] : NoSettings</t>
  </si>
  <si>
    <t>Industrial Sector Energy Related Emissions after CCS[electricity if,nonroad vehicles 30,CO] : NoSettings</t>
  </si>
  <si>
    <t>Industrial Sector Energy Related Emissions after CCS[electricity if,nonroad vehicles 30,NOx] : NoSettings</t>
  </si>
  <si>
    <t>Industrial Sector Energy Related Emissions after CCS[electricity if,nonroad vehicles 30,PM10] : NoSettings</t>
  </si>
  <si>
    <t>Industrial Sector Energy Related Emissions after CCS[electricity if,nonroad vehicles 30,PM25] : NoSettings</t>
  </si>
  <si>
    <t>Industrial Sector Energy Related Emissions after CCS[electricity if,nonroad vehicles 30,SOx] : NoSettings</t>
  </si>
  <si>
    <t>Industrial Sector Energy Related Emissions after CCS[electricity if,nonroad vehicles 30,BC] : NoSettings</t>
  </si>
  <si>
    <t>Industrial Sector Energy Related Emissions after CCS[electricity if,nonroad vehicles 30,OC] : NoSettings</t>
  </si>
  <si>
    <t>Industrial Sector Energy Related Emissions after CCS[electricity if,nonroad vehicles 30,CH4] : NoSettings</t>
  </si>
  <si>
    <t>Industrial Sector Energy Related Emissions after CCS[electricity if,nonroad vehicles 30,N2O] : NoSettings</t>
  </si>
  <si>
    <t>Industrial Sector Energy Related Emissions after CCS[electricity if,nonroad vehicles 30,F gases] : NoSettings</t>
  </si>
  <si>
    <t>Industrial Sector Energy Related Emissions after CCS[electricity if,other manufacturing 31T33,CO2] : NoSettings</t>
  </si>
  <si>
    <t>Industrial Sector Energy Related Emissions after CCS[electricity if,other manufacturing 31T33,VOC] : NoSettings</t>
  </si>
  <si>
    <t>Industrial Sector Energy Related Emissions after CCS[electricity if,other manufacturing 31T33,CO] : NoSettings</t>
  </si>
  <si>
    <t>Industrial Sector Energy Related Emissions after CCS[electricity if,other manufacturing 31T33,NOx] : NoSettings</t>
  </si>
  <si>
    <t>Industrial Sector Energy Related Emissions after CCS[electricity if,other manufacturing 31T33,PM10] : NoSettings</t>
  </si>
  <si>
    <t>Industrial Sector Energy Related Emissions after CCS[electricity if,other manufacturing 31T33,PM25] : NoSettings</t>
  </si>
  <si>
    <t>Industrial Sector Energy Related Emissions after CCS[electricity if,other manufacturing 31T33,SOx] : NoSettings</t>
  </si>
  <si>
    <t>Industrial Sector Energy Related Emissions after CCS[electricity if,other manufacturing 31T33,BC] : NoSettings</t>
  </si>
  <si>
    <t>Industrial Sector Energy Related Emissions after CCS[electricity if,other manufacturing 31T33,OC] : NoSettings</t>
  </si>
  <si>
    <t>Industrial Sector Energy Related Emissions after CCS[electricity if,other manufacturing 31T33,CH4] : NoSettings</t>
  </si>
  <si>
    <t>Industrial Sector Energy Related Emissions after CCS[electricity if,other manufacturing 31T33,N2O] : NoSettings</t>
  </si>
  <si>
    <t>Industrial Sector Energy Related Emissions after CCS[electricity if,other manufacturing 31T33,F gases] : NoSettings</t>
  </si>
  <si>
    <t>Industrial Sector Energy Related Emissions after CCS[electricity if,energy pipelines and gas processing 352T353,CO2] : NoSettings</t>
  </si>
  <si>
    <t>Industrial Sector Energy Related Emissions after CCS[electricity if,energy pipelines and gas processing 352T353,VOC] : NoSettings</t>
  </si>
  <si>
    <t>Industrial Sector Energy Related Emissions after CCS[electricity if,energy pipelines and gas processing 352T353,CO] : NoSettings</t>
  </si>
  <si>
    <t>Industrial Sector Energy Related Emissions after CCS[electricity if,energy pipelines and gas processing 352T353,NOx] : NoSettings</t>
  </si>
  <si>
    <t>Industrial Sector Energy Related Emissions after CCS[electricity if,energy pipelines and gas processing 352T353,PM10] : NoSettings</t>
  </si>
  <si>
    <t>Industrial Sector Energy Related Emissions after CCS[electricity if,energy pipelines and gas processing 352T353,PM25] : NoSettings</t>
  </si>
  <si>
    <t>Industrial Sector Energy Related Emissions after CCS[electricity if,energy pipelines and gas processing 352T353,SOx] : NoSettings</t>
  </si>
  <si>
    <t>Industrial Sector Energy Related Emissions after CCS[electricity if,energy pipelines and gas processing 352T353,BC] : NoSettings</t>
  </si>
  <si>
    <t>Industrial Sector Energy Related Emissions after CCS[electricity if,energy pipelines and gas processing 352T353,OC] : NoSettings</t>
  </si>
  <si>
    <t>Industrial Sector Energy Related Emissions after CCS[electricity if,energy pipelines and gas processing 352T353,CH4] : NoSettings</t>
  </si>
  <si>
    <t>Industrial Sector Energy Related Emissions after CCS[electricity if,energy pipelines and gas processing 352T353,N2O] : NoSettings</t>
  </si>
  <si>
    <t>Industrial Sector Energy Related Emissions after CCS[electricity if,energy pipelines and gas processing 352T353,F gases] : NoSettings</t>
  </si>
  <si>
    <t>Industrial Sector Energy Related Emissions after CCS[electricity if,water and waste 36T39,CO2] : NoSettings</t>
  </si>
  <si>
    <t>Industrial Sector Energy Related Emissions after CCS[electricity if,water and waste 36T39,VOC] : NoSettings</t>
  </si>
  <si>
    <t>Industrial Sector Energy Related Emissions after CCS[electricity if,water and waste 36T39,CO] : NoSettings</t>
  </si>
  <si>
    <t>Industrial Sector Energy Related Emissions after CCS[electricity if,water and waste 36T39,NOx] : NoSettings</t>
  </si>
  <si>
    <t>Industrial Sector Energy Related Emissions after CCS[electricity if,water and waste 36T39,PM10] : NoSettings</t>
  </si>
  <si>
    <t>Industrial Sector Energy Related Emissions after CCS[electricity if,water and waste 36T39,PM25] : NoSettings</t>
  </si>
  <si>
    <t>Industrial Sector Energy Related Emissions after CCS[electricity if,water and waste 36T39,SOx] : NoSettings</t>
  </si>
  <si>
    <t>Industrial Sector Energy Related Emissions after CCS[electricity if,water and waste 36T39,BC] : NoSettings</t>
  </si>
  <si>
    <t>Industrial Sector Energy Related Emissions after CCS[electricity if,water and waste 36T39,OC] : NoSettings</t>
  </si>
  <si>
    <t>Industrial Sector Energy Related Emissions after CCS[electricity if,water and waste 36T39,CH4] : NoSettings</t>
  </si>
  <si>
    <t>Industrial Sector Energy Related Emissions after CCS[electricity if,water and waste 36T39,N2O] : NoSettings</t>
  </si>
  <si>
    <t>Industrial Sector Energy Related Emissions after CCS[electricity if,water and waste 36T39,F gases] : NoSettings</t>
  </si>
  <si>
    <t>Industrial Sector Energy Related Emissions after CCS[electricity if,construction 41T43,CO2] : NoSettings</t>
  </si>
  <si>
    <t>Industrial Sector Energy Related Emissions after CCS[electricity if,construction 41T43,VOC] : NoSettings</t>
  </si>
  <si>
    <t>Industrial Sector Energy Related Emissions after CCS[electricity if,construction 41T43,CO] : NoSettings</t>
  </si>
  <si>
    <t>Industrial Sector Energy Related Emissions after CCS[electricity if,construction 41T43,NOx] : NoSettings</t>
  </si>
  <si>
    <t>Industrial Sector Energy Related Emissions after CCS[electricity if,construction 41T43,PM10] : NoSettings</t>
  </si>
  <si>
    <t>Industrial Sector Energy Related Emissions after CCS[electricity if,construction 41T43,PM25] : NoSettings</t>
  </si>
  <si>
    <t>Industrial Sector Energy Related Emissions after CCS[electricity if,construction 41T43,SOx] : NoSettings</t>
  </si>
  <si>
    <t>Industrial Sector Energy Related Emissions after CCS[electricity if,construction 41T43,BC] : NoSettings</t>
  </si>
  <si>
    <t>Industrial Sector Energy Related Emissions after CCS[electricity if,construction 41T43,OC] : NoSettings</t>
  </si>
  <si>
    <t>Industrial Sector Energy Related Emissions after CCS[electricity if,construction 41T43,CH4] : NoSettings</t>
  </si>
  <si>
    <t>Industrial Sector Energy Related Emissions after CCS[electricity if,construction 41T43,N2O] : NoSettings</t>
  </si>
  <si>
    <t>Industrial Sector Energy Related Emissions after CCS[electricity if,construction 41T43,F gases] : NoSettings</t>
  </si>
  <si>
    <t>Industrial Sector Energy Related Emissions after CCS[hard coal if,agriculture and forestry 01T03,CO2] : NoSettings</t>
  </si>
  <si>
    <t>Industrial Sector Energy Related Emissions after CCS[hard coal if,agriculture and forestry 01T03,VOC] : NoSettings</t>
  </si>
  <si>
    <t>Industrial Sector Energy Related Emissions after CCS[hard coal if,agriculture and forestry 01T03,CO] : NoSettings</t>
  </si>
  <si>
    <t>Industrial Sector Energy Related Emissions after CCS[hard coal if,agriculture and forestry 01T03,NOx] : NoSettings</t>
  </si>
  <si>
    <t>Industrial Sector Energy Related Emissions after CCS[hard coal if,agriculture and forestry 01T03,PM10] : NoSettings</t>
  </si>
  <si>
    <t>Industrial Sector Energy Related Emissions after CCS[hard coal if,agriculture and forestry 01T03,PM25] : NoSettings</t>
  </si>
  <si>
    <t>Industrial Sector Energy Related Emissions after CCS[hard coal if,agriculture and forestry 01T03,SOx] : NoSettings</t>
  </si>
  <si>
    <t>Industrial Sector Energy Related Emissions after CCS[hard coal if,agriculture and forestry 01T03,BC] : NoSettings</t>
  </si>
  <si>
    <t>Industrial Sector Energy Related Emissions after CCS[hard coal if,agriculture and forestry 01T03,OC] : NoSettings</t>
  </si>
  <si>
    <t>Industrial Sector Energy Related Emissions after CCS[hard coal if,agriculture and forestry 01T03,CH4] : NoSettings</t>
  </si>
  <si>
    <t>Industrial Sector Energy Related Emissions after CCS[hard coal if,agriculture and forestry 01T03,N2O] : NoSettings</t>
  </si>
  <si>
    <t>Industrial Sector Energy Related Emissions after CCS[hard coal if,agriculture and forestry 01T03,F gases] : NoSettings</t>
  </si>
  <si>
    <t>Industrial Sector Energy Related Emissions after CCS[hard coal if,coal mining 05,CO2] : NoSettings</t>
  </si>
  <si>
    <t>Industrial Sector Energy Related Emissions after CCS[hard coal if,coal mining 05,VOC] : NoSettings</t>
  </si>
  <si>
    <t>Industrial Sector Energy Related Emissions after CCS[hard coal if,coal mining 05,CO] : NoSettings</t>
  </si>
  <si>
    <t>Industrial Sector Energy Related Emissions after CCS[hard coal if,coal mining 05,NOx] : NoSettings</t>
  </si>
  <si>
    <t>Industrial Sector Energy Related Emissions after CCS[hard coal if,coal mining 05,PM10] : NoSettings</t>
  </si>
  <si>
    <t>Industrial Sector Energy Related Emissions after CCS[hard coal if,coal mining 05,PM25] : NoSettings</t>
  </si>
  <si>
    <t>Industrial Sector Energy Related Emissions after CCS[hard coal if,coal mining 05,SOx] : NoSettings</t>
  </si>
  <si>
    <t>Industrial Sector Energy Related Emissions after CCS[hard coal if,coal mining 05,BC] : NoSettings</t>
  </si>
  <si>
    <t>Industrial Sector Energy Related Emissions after CCS[hard coal if,coal mining 05,OC] : NoSettings</t>
  </si>
  <si>
    <t>Industrial Sector Energy Related Emissions after CCS[hard coal if,coal mining 05,CH4] : NoSettings</t>
  </si>
  <si>
    <t>Industrial Sector Energy Related Emissions after CCS[hard coal if,coal mining 05,N2O] : NoSettings</t>
  </si>
  <si>
    <t>Industrial Sector Energy Related Emissions after CCS[hard coal if,coal mining 05,F gases] : NoSettings</t>
  </si>
  <si>
    <t>Industrial Sector Energy Related Emissions after CCS[hard coal if,oil and gas extraction 06,CO2] : NoSettings</t>
  </si>
  <si>
    <t>Industrial Sector Energy Related Emissions after CCS[hard coal if,oil and gas extraction 06,VOC] : NoSettings</t>
  </si>
  <si>
    <t>Industrial Sector Energy Related Emissions after CCS[hard coal if,oil and gas extraction 06,CO] : NoSettings</t>
  </si>
  <si>
    <t>Industrial Sector Energy Related Emissions after CCS[hard coal if,oil and gas extraction 06,NOx] : NoSettings</t>
  </si>
  <si>
    <t>Industrial Sector Energy Related Emissions after CCS[hard coal if,oil and gas extraction 06,PM10] : NoSettings</t>
  </si>
  <si>
    <t>Industrial Sector Energy Related Emissions after CCS[hard coal if,oil and gas extraction 06,PM25] : NoSettings</t>
  </si>
  <si>
    <t>Industrial Sector Energy Related Emissions after CCS[hard coal if,oil and gas extraction 06,SOx] : NoSettings</t>
  </si>
  <si>
    <t>Industrial Sector Energy Related Emissions after CCS[hard coal if,oil and gas extraction 06,BC] : NoSettings</t>
  </si>
  <si>
    <t>Industrial Sector Energy Related Emissions after CCS[hard coal if,oil and gas extraction 06,OC] : NoSettings</t>
  </si>
  <si>
    <t>Industrial Sector Energy Related Emissions after CCS[hard coal if,oil and gas extraction 06,CH4] : NoSettings</t>
  </si>
  <si>
    <t>Industrial Sector Energy Related Emissions after CCS[hard coal if,oil and gas extraction 06,N2O] : NoSettings</t>
  </si>
  <si>
    <t>Industrial Sector Energy Related Emissions after CCS[hard coal if,oil and gas extraction 06,F gases] : NoSettings</t>
  </si>
  <si>
    <t>Industrial Sector Energy Related Emissions after CCS[hard coal if,other mining and quarrying 07T08,CO2] : NoSettings</t>
  </si>
  <si>
    <t>Industrial Sector Energy Related Emissions after CCS[hard coal if,other mining and quarrying 07T08,VOC] : NoSettings</t>
  </si>
  <si>
    <t>Industrial Sector Energy Related Emissions after CCS[hard coal if,other mining and quarrying 07T08,CO] : NoSettings</t>
  </si>
  <si>
    <t>Industrial Sector Energy Related Emissions after CCS[hard coal if,other mining and quarrying 07T08,NOx] : NoSettings</t>
  </si>
  <si>
    <t>Industrial Sector Energy Related Emissions after CCS[hard coal if,other mining and quarrying 07T08,PM10] : NoSettings</t>
  </si>
  <si>
    <t>Industrial Sector Energy Related Emissions after CCS[hard coal if,other mining and quarrying 07T08,PM25] : NoSettings</t>
  </si>
  <si>
    <t>Industrial Sector Energy Related Emissions after CCS[hard coal if,other mining and quarrying 07T08,SOx] : NoSettings</t>
  </si>
  <si>
    <t>Industrial Sector Energy Related Emissions after CCS[hard coal if,other mining and quarrying 07T08,BC] : NoSettings</t>
  </si>
  <si>
    <t>Industrial Sector Energy Related Emissions after CCS[hard coal if,other mining and quarrying 07T08,OC] : NoSettings</t>
  </si>
  <si>
    <t>Industrial Sector Energy Related Emissions after CCS[hard coal if,other mining and quarrying 07T08,CH4] : NoSettings</t>
  </si>
  <si>
    <t>Industrial Sector Energy Related Emissions after CCS[hard coal if,other mining and quarrying 07T08,N2O] : NoSettings</t>
  </si>
  <si>
    <t>Industrial Sector Energy Related Emissions after CCS[hard coal if,other mining and quarrying 07T08,F gases] : NoSettings</t>
  </si>
  <si>
    <t>Industrial Sector Energy Related Emissions after CCS[hard coal if,food beverage and tobacco 10T12,CO2] : NoSettings</t>
  </si>
  <si>
    <t>Industrial Sector Energy Related Emissions after CCS[hard coal if,food beverage and tobacco 10T12,VOC] : NoSettings</t>
  </si>
  <si>
    <t>Industrial Sector Energy Related Emissions after CCS[hard coal if,food beverage and tobacco 10T12,CO] : NoSettings</t>
  </si>
  <si>
    <t>Industrial Sector Energy Related Emissions after CCS[hard coal if,food beverage and tobacco 10T12,NOx] : NoSettings</t>
  </si>
  <si>
    <t>Industrial Sector Energy Related Emissions after CCS[hard coal if,food beverage and tobacco 10T12,PM10] : NoSettings</t>
  </si>
  <si>
    <t>Industrial Sector Energy Related Emissions after CCS[hard coal if,food beverage and tobacco 10T12,PM25] : NoSettings</t>
  </si>
  <si>
    <t>Industrial Sector Energy Related Emissions after CCS[hard coal if,food beverage and tobacco 10T12,SOx] : NoSettings</t>
  </si>
  <si>
    <t>Industrial Sector Energy Related Emissions after CCS[hard coal if,food beverage and tobacco 10T12,BC] : NoSettings</t>
  </si>
  <si>
    <t>Industrial Sector Energy Related Emissions after CCS[hard coal if,food beverage and tobacco 10T12,OC] : NoSettings</t>
  </si>
  <si>
    <t>Industrial Sector Energy Related Emissions after CCS[hard coal if,food beverage and tobacco 10T12,CH4] : NoSettings</t>
  </si>
  <si>
    <t>Industrial Sector Energy Related Emissions after CCS[hard coal if,food beverage and tobacco 10T12,N2O] : NoSettings</t>
  </si>
  <si>
    <t>Industrial Sector Energy Related Emissions after CCS[hard coal if,food beverage and tobacco 10T12,F gases] : NoSettings</t>
  </si>
  <si>
    <t>Industrial Sector Energy Related Emissions after CCS[hard coal if,textiles apparel and leather 13T15,CO2] : NoSettings</t>
  </si>
  <si>
    <t>Industrial Sector Energy Related Emissions after CCS[hard coal if,textiles apparel and leather 13T15,VOC] : NoSettings</t>
  </si>
  <si>
    <t>Industrial Sector Energy Related Emissions after CCS[hard coal if,textiles apparel and leather 13T15,CO] : NoSettings</t>
  </si>
  <si>
    <t>Industrial Sector Energy Related Emissions after CCS[hard coal if,textiles apparel and leather 13T15,NOx] : NoSettings</t>
  </si>
  <si>
    <t>Industrial Sector Energy Related Emissions after CCS[hard coal if,textiles apparel and leather 13T15,PM10] : NoSettings</t>
  </si>
  <si>
    <t>Industrial Sector Energy Related Emissions after CCS[hard coal if,textiles apparel and leather 13T15,PM25] : NoSettings</t>
  </si>
  <si>
    <t>Industrial Sector Energy Related Emissions after CCS[hard coal if,textiles apparel and leather 13T15,SOx] : NoSettings</t>
  </si>
  <si>
    <t>Industrial Sector Energy Related Emissions after CCS[hard coal if,textiles apparel and leather 13T15,BC] : NoSettings</t>
  </si>
  <si>
    <t>Industrial Sector Energy Related Emissions after CCS[hard coal if,textiles apparel and leather 13T15,OC] : NoSettings</t>
  </si>
  <si>
    <t>Industrial Sector Energy Related Emissions after CCS[hard coal if,textiles apparel and leather 13T15,CH4] : NoSettings</t>
  </si>
  <si>
    <t>Industrial Sector Energy Related Emissions after CCS[hard coal if,textiles apparel and leather 13T15,N2O] : NoSettings</t>
  </si>
  <si>
    <t>Industrial Sector Energy Related Emissions after CCS[hard coal if,textiles apparel and leather 13T15,F gases] : NoSettings</t>
  </si>
  <si>
    <t>Industrial Sector Energy Related Emissions after CCS[hard coal if,wood products 16,CO2] : NoSettings</t>
  </si>
  <si>
    <t>Industrial Sector Energy Related Emissions after CCS[hard coal if,wood products 16,VOC] : NoSettings</t>
  </si>
  <si>
    <t>Industrial Sector Energy Related Emissions after CCS[hard coal if,wood products 16,CO] : NoSettings</t>
  </si>
  <si>
    <t>Industrial Sector Energy Related Emissions after CCS[hard coal if,wood products 16,NOx] : NoSettings</t>
  </si>
  <si>
    <t>Industrial Sector Energy Related Emissions after CCS[hard coal if,wood products 16,PM10] : NoSettings</t>
  </si>
  <si>
    <t>Industrial Sector Energy Related Emissions after CCS[hard coal if,wood products 16,PM25] : NoSettings</t>
  </si>
  <si>
    <t>Industrial Sector Energy Related Emissions after CCS[hard coal if,wood products 16,SOx] : NoSettings</t>
  </si>
  <si>
    <t>Industrial Sector Energy Related Emissions after CCS[hard coal if,wood products 16,BC] : NoSettings</t>
  </si>
  <si>
    <t>Industrial Sector Energy Related Emissions after CCS[hard coal if,wood products 16,OC] : NoSettings</t>
  </si>
  <si>
    <t>Industrial Sector Energy Related Emissions after CCS[hard coal if,wood products 16,CH4] : NoSettings</t>
  </si>
  <si>
    <t>Industrial Sector Energy Related Emissions after CCS[hard coal if,wood products 16,N2O] : NoSettings</t>
  </si>
  <si>
    <t>Industrial Sector Energy Related Emissions after CCS[hard coal if,wood products 16,F gases] : NoSettings</t>
  </si>
  <si>
    <t>Industrial Sector Energy Related Emissions after CCS[hard coal if,pulp paper and printing 17T18,CO2] : NoSettings</t>
  </si>
  <si>
    <t>Industrial Sector Energy Related Emissions after CCS[hard coal if,pulp paper and printing 17T18,VOC] : NoSettings</t>
  </si>
  <si>
    <t>Industrial Sector Energy Related Emissions after CCS[hard coal if,pulp paper and printing 17T18,CO] : NoSettings</t>
  </si>
  <si>
    <t>Industrial Sector Energy Related Emissions after CCS[hard coal if,pulp paper and printing 17T18,NOx] : NoSettings</t>
  </si>
  <si>
    <t>Industrial Sector Energy Related Emissions after CCS[hard coal if,pulp paper and printing 17T18,PM10] : NoSettings</t>
  </si>
  <si>
    <t>Industrial Sector Energy Related Emissions after CCS[hard coal if,pulp paper and printing 17T18,PM25] : NoSettings</t>
  </si>
  <si>
    <t>Industrial Sector Energy Related Emissions after CCS[hard coal if,pulp paper and printing 17T18,SOx] : NoSettings</t>
  </si>
  <si>
    <t>Industrial Sector Energy Related Emissions after CCS[hard coal if,pulp paper and printing 17T18,BC] : NoSettings</t>
  </si>
  <si>
    <t>Industrial Sector Energy Related Emissions after CCS[hard coal if,pulp paper and printing 17T18,OC] : NoSettings</t>
  </si>
  <si>
    <t>Industrial Sector Energy Related Emissions after CCS[hard coal if,pulp paper and printing 17T18,CH4] : NoSettings</t>
  </si>
  <si>
    <t>Industrial Sector Energy Related Emissions after CCS[hard coal if,pulp paper and printing 17T18,N2O] : NoSettings</t>
  </si>
  <si>
    <t>Industrial Sector Energy Related Emissions after CCS[hard coal if,pulp paper and printing 17T18,F gases] : NoSettings</t>
  </si>
  <si>
    <t>Industrial Sector Energy Related Emissions after CCS[hard coal if,refined petroleum and coke 19,CO2] : NoSettings</t>
  </si>
  <si>
    <t>Industrial Sector Energy Related Emissions after CCS[hard coal if,refined petroleum and coke 19,VOC] : NoSettings</t>
  </si>
  <si>
    <t>Industrial Sector Energy Related Emissions after CCS[hard coal if,refined petroleum and coke 19,CO] : NoSettings</t>
  </si>
  <si>
    <t>Industrial Sector Energy Related Emissions after CCS[hard coal if,refined petroleum and coke 19,NOx] : NoSettings</t>
  </si>
  <si>
    <t>Industrial Sector Energy Related Emissions after CCS[hard coal if,refined petroleum and coke 19,PM10] : NoSettings</t>
  </si>
  <si>
    <t>Industrial Sector Energy Related Emissions after CCS[hard coal if,refined petroleum and coke 19,PM25] : NoSettings</t>
  </si>
  <si>
    <t>Industrial Sector Energy Related Emissions after CCS[hard coal if,refined petroleum and coke 19,SOx] : NoSettings</t>
  </si>
  <si>
    <t>Industrial Sector Energy Related Emissions after CCS[hard coal if,refined petroleum and coke 19,BC] : NoSettings</t>
  </si>
  <si>
    <t>Industrial Sector Energy Related Emissions after CCS[hard coal if,refined petroleum and coke 19,OC] : NoSettings</t>
  </si>
  <si>
    <t>Industrial Sector Energy Related Emissions after CCS[hard coal if,refined petroleum and coke 19,CH4] : NoSettings</t>
  </si>
  <si>
    <t>Industrial Sector Energy Related Emissions after CCS[hard coal if,refined petroleum and coke 19,N2O] : NoSettings</t>
  </si>
  <si>
    <t>Industrial Sector Energy Related Emissions after CCS[hard coal if,refined petroleum and coke 19,F gases] : NoSettings</t>
  </si>
  <si>
    <t>Industrial Sector Energy Related Emissions after CCS[hard coal if,chemicals 20,CO2] : NoSettings</t>
  </si>
  <si>
    <t>Industrial Sector Energy Related Emissions after CCS[hard coal if,chemicals 20,VOC] : NoSettings</t>
  </si>
  <si>
    <t>Industrial Sector Energy Related Emissions after CCS[hard coal if,chemicals 20,CO] : NoSettings</t>
  </si>
  <si>
    <t>Industrial Sector Energy Related Emissions after CCS[hard coal if,chemicals 20,NOx] : NoSettings</t>
  </si>
  <si>
    <t>Industrial Sector Energy Related Emissions after CCS[hard coal if,chemicals 20,PM10] : NoSettings</t>
  </si>
  <si>
    <t>Industrial Sector Energy Related Emissions after CCS[hard coal if,chemicals 20,PM25] : NoSettings</t>
  </si>
  <si>
    <t>Industrial Sector Energy Related Emissions after CCS[hard coal if,chemicals 20,SOx] : NoSettings</t>
  </si>
  <si>
    <t>Industrial Sector Energy Related Emissions after CCS[hard coal if,chemicals 20,BC] : NoSettings</t>
  </si>
  <si>
    <t>Industrial Sector Energy Related Emissions after CCS[hard coal if,chemicals 20,OC] : NoSettings</t>
  </si>
  <si>
    <t>Industrial Sector Energy Related Emissions after CCS[hard coal if,chemicals 20,CH4] : NoSettings</t>
  </si>
  <si>
    <t>Industrial Sector Energy Related Emissions after CCS[hard coal if,chemicals 20,N2O] : NoSettings</t>
  </si>
  <si>
    <t>Industrial Sector Energy Related Emissions after CCS[hard coal if,chemicals 20,F gases] : NoSettings</t>
  </si>
  <si>
    <t>Industrial Sector Energy Related Emissions after CCS[hard coal if,rubber and plastic products 22,CO2] : NoSettings</t>
  </si>
  <si>
    <t>Industrial Sector Energy Related Emissions after CCS[hard coal if,rubber and plastic products 22,VOC] : NoSettings</t>
  </si>
  <si>
    <t>Industrial Sector Energy Related Emissions after CCS[hard coal if,rubber and plastic products 22,CO] : NoSettings</t>
  </si>
  <si>
    <t>Industrial Sector Energy Related Emissions after CCS[hard coal if,rubber and plastic products 22,NOx] : NoSettings</t>
  </si>
  <si>
    <t>Industrial Sector Energy Related Emissions after CCS[hard coal if,rubber and plastic products 22,PM10] : NoSettings</t>
  </si>
  <si>
    <t>Industrial Sector Energy Related Emissions after CCS[hard coal if,rubber and plastic products 22,PM25] : NoSettings</t>
  </si>
  <si>
    <t>Industrial Sector Energy Related Emissions after CCS[hard coal if,rubber and plastic products 22,SOx] : NoSettings</t>
  </si>
  <si>
    <t>Industrial Sector Energy Related Emissions after CCS[hard coal if,rubber and plastic products 22,BC] : NoSettings</t>
  </si>
  <si>
    <t>Industrial Sector Energy Related Emissions after CCS[hard coal if,rubber and plastic products 22,OC] : NoSettings</t>
  </si>
  <si>
    <t>Industrial Sector Energy Related Emissions after CCS[hard coal if,rubber and plastic products 22,CH4] : NoSettings</t>
  </si>
  <si>
    <t>Industrial Sector Energy Related Emissions after CCS[hard coal if,rubber and plastic products 22,N2O] : NoSettings</t>
  </si>
  <si>
    <t>Industrial Sector Energy Related Emissions after CCS[hard coal if,rubber and plastic products 22,F gases] : NoSettings</t>
  </si>
  <si>
    <t>Industrial Sector Energy Related Emissions after CCS[hard coal if,glass and glass products 231,CO2] : NoSettings</t>
  </si>
  <si>
    <t>Industrial Sector Energy Related Emissions after CCS[hard coal if,glass and glass products 231,VOC] : NoSettings</t>
  </si>
  <si>
    <t>Industrial Sector Energy Related Emissions after CCS[hard coal if,glass and glass products 231,CO] : NoSettings</t>
  </si>
  <si>
    <t>Industrial Sector Energy Related Emissions after CCS[hard coal if,glass and glass products 231,NOx] : NoSettings</t>
  </si>
  <si>
    <t>Industrial Sector Energy Related Emissions after CCS[hard coal if,glass and glass products 231,PM10] : NoSettings</t>
  </si>
  <si>
    <t>Industrial Sector Energy Related Emissions after CCS[hard coal if,glass and glass products 231,PM25] : NoSettings</t>
  </si>
  <si>
    <t>Industrial Sector Energy Related Emissions after CCS[hard coal if,glass and glass products 231,SOx] : NoSettings</t>
  </si>
  <si>
    <t>Industrial Sector Energy Related Emissions after CCS[hard coal if,glass and glass products 231,BC] : NoSettings</t>
  </si>
  <si>
    <t>Industrial Sector Energy Related Emissions after CCS[hard coal if,glass and glass products 231,OC] : NoSettings</t>
  </si>
  <si>
    <t>Industrial Sector Energy Related Emissions after CCS[hard coal if,glass and glass products 231,CH4] : NoSettings</t>
  </si>
  <si>
    <t>Industrial Sector Energy Related Emissions after CCS[hard coal if,glass and glass products 231,N2O] : NoSettings</t>
  </si>
  <si>
    <t>Industrial Sector Energy Related Emissions after CCS[hard coal if,glass and glass products 231,F gases] : NoSettings</t>
  </si>
  <si>
    <t>Industrial Sector Energy Related Emissions after CCS[hard coal if,cement and other nonmetallic minerals 239,CO2] : NoSettings</t>
  </si>
  <si>
    <t>Industrial Sector Energy Related Emissions after CCS[hard coal if,cement and other nonmetallic minerals 239,VOC] : NoSettings</t>
  </si>
  <si>
    <t>Industrial Sector Energy Related Emissions after CCS[hard coal if,cement and other nonmetallic minerals 239,CO] : NoSettings</t>
  </si>
  <si>
    <t>Industrial Sector Energy Related Emissions after CCS[hard coal if,cement and other nonmetallic minerals 239,NOx] : NoSettings</t>
  </si>
  <si>
    <t>Industrial Sector Energy Related Emissions after CCS[hard coal if,cement and other nonmetallic minerals 239,PM10] : NoSettings</t>
  </si>
  <si>
    <t>Industrial Sector Energy Related Emissions after CCS[hard coal if,cement and other nonmetallic minerals 239,PM25] : NoSettings</t>
  </si>
  <si>
    <t>Industrial Sector Energy Related Emissions after CCS[hard coal if,cement and other nonmetallic minerals 239,SOx] : NoSettings</t>
  </si>
  <si>
    <t>Industrial Sector Energy Related Emissions after CCS[hard coal if,cement and other nonmetallic minerals 239,BC] : NoSettings</t>
  </si>
  <si>
    <t>Industrial Sector Energy Related Emissions after CCS[hard coal if,cement and other nonmetallic minerals 239,OC] : NoSettings</t>
  </si>
  <si>
    <t>Industrial Sector Energy Related Emissions after CCS[hard coal if,cement and other nonmetallic minerals 239,CH4] : NoSettings</t>
  </si>
  <si>
    <t>Industrial Sector Energy Related Emissions after CCS[hard coal if,cement and other nonmetallic minerals 239,N2O] : NoSettings</t>
  </si>
  <si>
    <t>Industrial Sector Energy Related Emissions after CCS[hard coal if,cement and other nonmetallic minerals 239,F gases] : NoSettings</t>
  </si>
  <si>
    <t>Industrial Sector Energy Related Emissions after CCS[hard coal if,iron and steel 241,CO2] : NoSettings</t>
  </si>
  <si>
    <t>Industrial Sector Energy Related Emissions after CCS[hard coal if,iron and steel 241,VOC] : NoSettings</t>
  </si>
  <si>
    <t>Industrial Sector Energy Related Emissions after CCS[hard coal if,iron and steel 241,CO] : NoSettings</t>
  </si>
  <si>
    <t>Industrial Sector Energy Related Emissions after CCS[hard coal if,iron and steel 241,NOx] : NoSettings</t>
  </si>
  <si>
    <t>Industrial Sector Energy Related Emissions after CCS[hard coal if,iron and steel 241,PM10] : NoSettings</t>
  </si>
  <si>
    <t>Industrial Sector Energy Related Emissions after CCS[hard coal if,iron and steel 241,PM25] : NoSettings</t>
  </si>
  <si>
    <t>Industrial Sector Energy Related Emissions after CCS[hard coal if,iron and steel 241,SOx] : NoSettings</t>
  </si>
  <si>
    <t>Industrial Sector Energy Related Emissions after CCS[hard coal if,iron and steel 241,BC] : NoSettings</t>
  </si>
  <si>
    <t>Industrial Sector Energy Related Emissions after CCS[hard coal if,iron and steel 241,OC] : NoSettings</t>
  </si>
  <si>
    <t>Industrial Sector Energy Related Emissions after CCS[hard coal if,iron and steel 241,CH4] : NoSettings</t>
  </si>
  <si>
    <t>Industrial Sector Energy Related Emissions after CCS[hard coal if,iron and steel 241,N2O] : NoSettings</t>
  </si>
  <si>
    <t>Industrial Sector Energy Related Emissions after CCS[hard coal if,iron and steel 241,F gases] : NoSettings</t>
  </si>
  <si>
    <t>Industrial Sector Energy Related Emissions after CCS[hard coal if,other metals 242,CO2] : NoSettings</t>
  </si>
  <si>
    <t>Industrial Sector Energy Related Emissions after CCS[hard coal if,other metals 242,VOC] : NoSettings</t>
  </si>
  <si>
    <t>Industrial Sector Energy Related Emissions after CCS[hard coal if,other metals 242,CO] : NoSettings</t>
  </si>
  <si>
    <t>Industrial Sector Energy Related Emissions after CCS[hard coal if,other metals 242,NOx] : NoSettings</t>
  </si>
  <si>
    <t>Industrial Sector Energy Related Emissions after CCS[hard coal if,other metals 242,PM10] : NoSettings</t>
  </si>
  <si>
    <t>Industrial Sector Energy Related Emissions after CCS[hard coal if,other metals 242,PM25] : NoSettings</t>
  </si>
  <si>
    <t>Industrial Sector Energy Related Emissions after CCS[hard coal if,other metals 242,SOx] : NoSettings</t>
  </si>
  <si>
    <t>Industrial Sector Energy Related Emissions after CCS[hard coal if,other metals 242,BC] : NoSettings</t>
  </si>
  <si>
    <t>Industrial Sector Energy Related Emissions after CCS[hard coal if,other metals 242,OC] : NoSettings</t>
  </si>
  <si>
    <t>Industrial Sector Energy Related Emissions after CCS[hard coal if,other metals 242,CH4] : NoSettings</t>
  </si>
  <si>
    <t>Industrial Sector Energy Related Emissions after CCS[hard coal if,other metals 242,N2O] : NoSettings</t>
  </si>
  <si>
    <t>Industrial Sector Energy Related Emissions after CCS[hard coal if,other metals 242,F gases] : NoSettings</t>
  </si>
  <si>
    <t>Industrial Sector Energy Related Emissions after CCS[hard coal if,metal products except machinery and vehicles 25,CO2] : NoSettings</t>
  </si>
  <si>
    <t>Industrial Sector Energy Related Emissions after CCS[hard coal if,metal products except machinery and vehicles 25,VOC] : NoSettings</t>
  </si>
  <si>
    <t>Industrial Sector Energy Related Emissions after CCS[hard coal if,metal products except machinery and vehicles 25,CO] : NoSettings</t>
  </si>
  <si>
    <t>Industrial Sector Energy Related Emissions after CCS[hard coal if,metal products except machinery and vehicles 25,NOx] : NoSettings</t>
  </si>
  <si>
    <t>Industrial Sector Energy Related Emissions after CCS[hard coal if,metal products except machinery and vehicles 25,PM10] : NoSettings</t>
  </si>
  <si>
    <t>Industrial Sector Energy Related Emissions after CCS[hard coal if,metal products except machinery and vehicles 25,PM25] : NoSettings</t>
  </si>
  <si>
    <t>Industrial Sector Energy Related Emissions after CCS[hard coal if,metal products except machinery and vehicles 25,SOx] : NoSettings</t>
  </si>
  <si>
    <t>Industrial Sector Energy Related Emissions after CCS[hard coal if,metal products except machinery and vehicles 25,BC] : NoSettings</t>
  </si>
  <si>
    <t>Industrial Sector Energy Related Emissions after CCS[hard coal if,metal products except machinery and vehicles 25,OC] : NoSettings</t>
  </si>
  <si>
    <t>Industrial Sector Energy Related Emissions after CCS[hard coal if,metal products except machinery and vehicles 25,CH4] : NoSettings</t>
  </si>
  <si>
    <t>Industrial Sector Energy Related Emissions after CCS[hard coal if,metal products except machinery and vehicles 25,N2O] : NoSettings</t>
  </si>
  <si>
    <t>Industrial Sector Energy Related Emissions after CCS[hard coal if,metal products except machinery and vehicles 25,F gases] : NoSettings</t>
  </si>
  <si>
    <t>Industrial Sector Energy Related Emissions after CCS[hard coal if,computers and electronics 26,CO2] : NoSettings</t>
  </si>
  <si>
    <t>Industrial Sector Energy Related Emissions after CCS[hard coal if,computers and electronics 26,VOC] : NoSettings</t>
  </si>
  <si>
    <t>Industrial Sector Energy Related Emissions after CCS[hard coal if,computers and electronics 26,CO] : NoSettings</t>
  </si>
  <si>
    <t>Industrial Sector Energy Related Emissions after CCS[hard coal if,computers and electronics 26,NOx] : NoSettings</t>
  </si>
  <si>
    <t>Industrial Sector Energy Related Emissions after CCS[hard coal if,computers and electronics 26,PM10] : NoSettings</t>
  </si>
  <si>
    <t>Industrial Sector Energy Related Emissions after CCS[hard coal if,computers and electronics 26,PM25] : NoSettings</t>
  </si>
  <si>
    <t>Industrial Sector Energy Related Emissions after CCS[hard coal if,computers and electronics 26,SOx] : NoSettings</t>
  </si>
  <si>
    <t>Industrial Sector Energy Related Emissions after CCS[hard coal if,computers and electronics 26,BC] : NoSettings</t>
  </si>
  <si>
    <t>Industrial Sector Energy Related Emissions after CCS[hard coal if,computers and electronics 26,OC] : NoSettings</t>
  </si>
  <si>
    <t>Industrial Sector Energy Related Emissions after CCS[hard coal if,computers and electronics 26,CH4] : NoSettings</t>
  </si>
  <si>
    <t>Industrial Sector Energy Related Emissions after CCS[hard coal if,computers and electronics 26,N2O] : NoSettings</t>
  </si>
  <si>
    <t>Industrial Sector Energy Related Emissions after CCS[hard coal if,computers and electronics 26,F gases] : NoSettings</t>
  </si>
  <si>
    <t>Industrial Sector Energy Related Emissions after CCS[hard coal if,appliances and electrical equipment 27,CO2] : NoSettings</t>
  </si>
  <si>
    <t>Industrial Sector Energy Related Emissions after CCS[hard coal if,appliances and electrical equipment 27,VOC] : NoSettings</t>
  </si>
  <si>
    <t>Industrial Sector Energy Related Emissions after CCS[hard coal if,appliances and electrical equipment 27,CO] : NoSettings</t>
  </si>
  <si>
    <t>Industrial Sector Energy Related Emissions after CCS[hard coal if,appliances and electrical equipment 27,NOx] : NoSettings</t>
  </si>
  <si>
    <t>Industrial Sector Energy Related Emissions after CCS[hard coal if,appliances and electrical equipment 27,PM10] : NoSettings</t>
  </si>
  <si>
    <t>Industrial Sector Energy Related Emissions after CCS[hard coal if,appliances and electrical equipment 27,PM25] : NoSettings</t>
  </si>
  <si>
    <t>Industrial Sector Energy Related Emissions after CCS[hard coal if,appliances and electrical equipment 27,SOx] : NoSettings</t>
  </si>
  <si>
    <t>Industrial Sector Energy Related Emissions after CCS[hard coal if,appliances and electrical equipment 27,BC] : NoSettings</t>
  </si>
  <si>
    <t>Industrial Sector Energy Related Emissions after CCS[hard coal if,appliances and electrical equipment 27,OC] : NoSettings</t>
  </si>
  <si>
    <t>Industrial Sector Energy Related Emissions after CCS[hard coal if,appliances and electrical equipment 27,CH4] : NoSettings</t>
  </si>
  <si>
    <t>Industrial Sector Energy Related Emissions after CCS[hard coal if,appliances and electrical equipment 27,N2O] : NoSettings</t>
  </si>
  <si>
    <t>Industrial Sector Energy Related Emissions after CCS[hard coal if,appliances and electrical equipment 27,F gases] : NoSettings</t>
  </si>
  <si>
    <t>Industrial Sector Energy Related Emissions after CCS[hard coal if,other machinery 28,CO2] : NoSettings</t>
  </si>
  <si>
    <t>Industrial Sector Energy Related Emissions after CCS[hard coal if,other machinery 28,VOC] : NoSettings</t>
  </si>
  <si>
    <t>Industrial Sector Energy Related Emissions after CCS[hard coal if,other machinery 28,CO] : NoSettings</t>
  </si>
  <si>
    <t>Industrial Sector Energy Related Emissions after CCS[hard coal if,other machinery 28,NOx] : NoSettings</t>
  </si>
  <si>
    <t>Industrial Sector Energy Related Emissions after CCS[hard coal if,other machinery 28,PM10] : NoSettings</t>
  </si>
  <si>
    <t>Industrial Sector Energy Related Emissions after CCS[hard coal if,other machinery 28,PM25] : NoSettings</t>
  </si>
  <si>
    <t>Industrial Sector Energy Related Emissions after CCS[hard coal if,other machinery 28,SOx] : NoSettings</t>
  </si>
  <si>
    <t>Industrial Sector Energy Related Emissions after CCS[hard coal if,other machinery 28,BC] : NoSettings</t>
  </si>
  <si>
    <t>Industrial Sector Energy Related Emissions after CCS[hard coal if,other machinery 28,OC] : NoSettings</t>
  </si>
  <si>
    <t>Industrial Sector Energy Related Emissions after CCS[hard coal if,other machinery 28,CH4] : NoSettings</t>
  </si>
  <si>
    <t>Industrial Sector Energy Related Emissions after CCS[hard coal if,other machinery 28,N2O] : NoSettings</t>
  </si>
  <si>
    <t>Industrial Sector Energy Related Emissions after CCS[hard coal if,other machinery 28,F gases] : NoSettings</t>
  </si>
  <si>
    <t>Industrial Sector Energy Related Emissions after CCS[hard coal if,road vehicles 29,CO2] : NoSettings</t>
  </si>
  <si>
    <t>Industrial Sector Energy Related Emissions after CCS[hard coal if,road vehicles 29,VOC] : NoSettings</t>
  </si>
  <si>
    <t>Industrial Sector Energy Related Emissions after CCS[hard coal if,road vehicles 29,CO] : NoSettings</t>
  </si>
  <si>
    <t>Industrial Sector Energy Related Emissions after CCS[hard coal if,road vehicles 29,NOx] : NoSettings</t>
  </si>
  <si>
    <t>Industrial Sector Energy Related Emissions after CCS[hard coal if,road vehicles 29,PM10] : NoSettings</t>
  </si>
  <si>
    <t>Industrial Sector Energy Related Emissions after CCS[hard coal if,road vehicles 29,PM25] : NoSettings</t>
  </si>
  <si>
    <t>Industrial Sector Energy Related Emissions after CCS[hard coal if,road vehicles 29,SOx] : NoSettings</t>
  </si>
  <si>
    <t>Industrial Sector Energy Related Emissions after CCS[hard coal if,road vehicles 29,BC] : NoSettings</t>
  </si>
  <si>
    <t>Industrial Sector Energy Related Emissions after CCS[hard coal if,road vehicles 29,OC] : NoSettings</t>
  </si>
  <si>
    <t>Industrial Sector Energy Related Emissions after CCS[hard coal if,road vehicles 29,CH4] : NoSettings</t>
  </si>
  <si>
    <t>Industrial Sector Energy Related Emissions after CCS[hard coal if,road vehicles 29,N2O] : NoSettings</t>
  </si>
  <si>
    <t>Industrial Sector Energy Related Emissions after CCS[hard coal if,road vehicles 29,F gases] : NoSettings</t>
  </si>
  <si>
    <t>Industrial Sector Energy Related Emissions after CCS[hard coal if,nonroad vehicles 30,CO2] : NoSettings</t>
  </si>
  <si>
    <t>Industrial Sector Energy Related Emissions after CCS[hard coal if,nonroad vehicles 30,VOC] : NoSettings</t>
  </si>
  <si>
    <t>Industrial Sector Energy Related Emissions after CCS[hard coal if,nonroad vehicles 30,CO] : NoSettings</t>
  </si>
  <si>
    <t>Industrial Sector Energy Related Emissions after CCS[hard coal if,nonroad vehicles 30,NOx] : NoSettings</t>
  </si>
  <si>
    <t>Industrial Sector Energy Related Emissions after CCS[hard coal if,nonroad vehicles 30,PM10] : NoSettings</t>
  </si>
  <si>
    <t>Industrial Sector Energy Related Emissions after CCS[hard coal if,nonroad vehicles 30,PM25] : NoSettings</t>
  </si>
  <si>
    <t>Industrial Sector Energy Related Emissions after CCS[hard coal if,nonroad vehicles 30,SOx] : NoSettings</t>
  </si>
  <si>
    <t>Industrial Sector Energy Related Emissions after CCS[hard coal if,nonroad vehicles 30,BC] : NoSettings</t>
  </si>
  <si>
    <t>Industrial Sector Energy Related Emissions after CCS[hard coal if,nonroad vehicles 30,OC] : NoSettings</t>
  </si>
  <si>
    <t>Industrial Sector Energy Related Emissions after CCS[hard coal if,nonroad vehicles 30,CH4] : NoSettings</t>
  </si>
  <si>
    <t>Industrial Sector Energy Related Emissions after CCS[hard coal if,nonroad vehicles 30,N2O] : NoSettings</t>
  </si>
  <si>
    <t>Industrial Sector Energy Related Emissions after CCS[hard coal if,nonroad vehicles 30,F gases] : NoSettings</t>
  </si>
  <si>
    <t>Industrial Sector Energy Related Emissions after CCS[hard coal if,other manufacturing 31T33,CO2] : NoSettings</t>
  </si>
  <si>
    <t>Industrial Sector Energy Related Emissions after CCS[hard coal if,other manufacturing 31T33,VOC] : NoSettings</t>
  </si>
  <si>
    <t>Industrial Sector Energy Related Emissions after CCS[hard coal if,other manufacturing 31T33,CO] : NoSettings</t>
  </si>
  <si>
    <t>Industrial Sector Energy Related Emissions after CCS[hard coal if,other manufacturing 31T33,NOx] : NoSettings</t>
  </si>
  <si>
    <t>Industrial Sector Energy Related Emissions after CCS[hard coal if,other manufacturing 31T33,PM10] : NoSettings</t>
  </si>
  <si>
    <t>Industrial Sector Energy Related Emissions after CCS[hard coal if,other manufacturing 31T33,PM25] : NoSettings</t>
  </si>
  <si>
    <t>Industrial Sector Energy Related Emissions after CCS[hard coal if,other manufacturing 31T33,SOx] : NoSettings</t>
  </si>
  <si>
    <t>Industrial Sector Energy Related Emissions after CCS[hard coal if,other manufacturing 31T33,BC] : NoSettings</t>
  </si>
  <si>
    <t>Industrial Sector Energy Related Emissions after CCS[hard coal if,other manufacturing 31T33,OC] : NoSettings</t>
  </si>
  <si>
    <t>Industrial Sector Energy Related Emissions after CCS[hard coal if,other manufacturing 31T33,CH4] : NoSettings</t>
  </si>
  <si>
    <t>Industrial Sector Energy Related Emissions after CCS[hard coal if,other manufacturing 31T33,N2O] : NoSettings</t>
  </si>
  <si>
    <t>Industrial Sector Energy Related Emissions after CCS[hard coal if,other manufacturing 31T33,F gases] : NoSettings</t>
  </si>
  <si>
    <t>Industrial Sector Energy Related Emissions after CCS[hard coal if,energy pipelines and gas processing 352T353,CO2] : NoSettings</t>
  </si>
  <si>
    <t>Industrial Sector Energy Related Emissions after CCS[hard coal if,energy pipelines and gas processing 352T353,VOC] : NoSettings</t>
  </si>
  <si>
    <t>Industrial Sector Energy Related Emissions after CCS[hard coal if,energy pipelines and gas processing 352T353,CO] : NoSettings</t>
  </si>
  <si>
    <t>Industrial Sector Energy Related Emissions after CCS[hard coal if,energy pipelines and gas processing 352T353,NOx] : NoSettings</t>
  </si>
  <si>
    <t>Industrial Sector Energy Related Emissions after CCS[hard coal if,energy pipelines and gas processing 352T353,PM10] : NoSettings</t>
  </si>
  <si>
    <t>Industrial Sector Energy Related Emissions after CCS[hard coal if,energy pipelines and gas processing 352T353,PM25] : NoSettings</t>
  </si>
  <si>
    <t>Industrial Sector Energy Related Emissions after CCS[hard coal if,energy pipelines and gas processing 352T353,SOx] : NoSettings</t>
  </si>
  <si>
    <t>Industrial Sector Energy Related Emissions after CCS[hard coal if,energy pipelines and gas processing 352T353,BC] : NoSettings</t>
  </si>
  <si>
    <t>Industrial Sector Energy Related Emissions after CCS[hard coal if,energy pipelines and gas processing 352T353,OC] : NoSettings</t>
  </si>
  <si>
    <t>Industrial Sector Energy Related Emissions after CCS[hard coal if,energy pipelines and gas processing 352T353,CH4] : NoSettings</t>
  </si>
  <si>
    <t>Industrial Sector Energy Related Emissions after CCS[hard coal if,energy pipelines and gas processing 352T353,N2O] : NoSettings</t>
  </si>
  <si>
    <t>Industrial Sector Energy Related Emissions after CCS[hard coal if,energy pipelines and gas processing 352T353,F gases] : NoSettings</t>
  </si>
  <si>
    <t>Industrial Sector Energy Related Emissions after CCS[hard coal if,water and waste 36T39,CO2] : NoSettings</t>
  </si>
  <si>
    <t>Industrial Sector Energy Related Emissions after CCS[hard coal if,water and waste 36T39,VOC] : NoSettings</t>
  </si>
  <si>
    <t>Industrial Sector Energy Related Emissions after CCS[hard coal if,water and waste 36T39,CO] : NoSettings</t>
  </si>
  <si>
    <t>Industrial Sector Energy Related Emissions after CCS[hard coal if,water and waste 36T39,NOx] : NoSettings</t>
  </si>
  <si>
    <t>Industrial Sector Energy Related Emissions after CCS[hard coal if,water and waste 36T39,PM10] : NoSettings</t>
  </si>
  <si>
    <t>Industrial Sector Energy Related Emissions after CCS[hard coal if,water and waste 36T39,PM25] : NoSettings</t>
  </si>
  <si>
    <t>Industrial Sector Energy Related Emissions after CCS[hard coal if,water and waste 36T39,SOx] : NoSettings</t>
  </si>
  <si>
    <t>Industrial Sector Energy Related Emissions after CCS[hard coal if,water and waste 36T39,BC] : NoSettings</t>
  </si>
  <si>
    <t>Industrial Sector Energy Related Emissions after CCS[hard coal if,water and waste 36T39,OC] : NoSettings</t>
  </si>
  <si>
    <t>Industrial Sector Energy Related Emissions after CCS[hard coal if,water and waste 36T39,CH4] : NoSettings</t>
  </si>
  <si>
    <t>Industrial Sector Energy Related Emissions after CCS[hard coal if,water and waste 36T39,N2O] : NoSettings</t>
  </si>
  <si>
    <t>Industrial Sector Energy Related Emissions after CCS[hard coal if,water and waste 36T39,F gases] : NoSettings</t>
  </si>
  <si>
    <t>Industrial Sector Energy Related Emissions after CCS[hard coal if,construction 41T43,CO2] : NoSettings</t>
  </si>
  <si>
    <t>Industrial Sector Energy Related Emissions after CCS[hard coal if,construction 41T43,VOC] : NoSettings</t>
  </si>
  <si>
    <t>Industrial Sector Energy Related Emissions after CCS[hard coal if,construction 41T43,CO] : NoSettings</t>
  </si>
  <si>
    <t>Industrial Sector Energy Related Emissions after CCS[hard coal if,construction 41T43,NOx] : NoSettings</t>
  </si>
  <si>
    <t>Industrial Sector Energy Related Emissions after CCS[hard coal if,construction 41T43,PM10] : NoSettings</t>
  </si>
  <si>
    <t>Industrial Sector Energy Related Emissions after CCS[hard coal if,construction 41T43,PM25] : NoSettings</t>
  </si>
  <si>
    <t>Industrial Sector Energy Related Emissions after CCS[hard coal if,construction 41T43,SOx] : NoSettings</t>
  </si>
  <si>
    <t>Industrial Sector Energy Related Emissions after CCS[hard coal if,construction 41T43,BC] : NoSettings</t>
  </si>
  <si>
    <t>Industrial Sector Energy Related Emissions after CCS[hard coal if,construction 41T43,OC] : NoSettings</t>
  </si>
  <si>
    <t>Industrial Sector Energy Related Emissions after CCS[hard coal if,construction 41T43,CH4] : NoSettings</t>
  </si>
  <si>
    <t>Industrial Sector Energy Related Emissions after CCS[hard coal if,construction 41T43,N2O] : NoSettings</t>
  </si>
  <si>
    <t>Industrial Sector Energy Related Emissions after CCS[hard coal if,construction 41T43,F gases] : NoSettings</t>
  </si>
  <si>
    <t>Industrial Sector Energy Related Emissions after CCS[natural gas if,agriculture and forestry 01T03,CO2] : NoSettings</t>
  </si>
  <si>
    <t>Industrial Sector Energy Related Emissions after CCS[natural gas if,agriculture and forestry 01T03,VOC] : NoSettings</t>
  </si>
  <si>
    <t>Industrial Sector Energy Related Emissions after CCS[natural gas if,agriculture and forestry 01T03,CO] : NoSettings</t>
  </si>
  <si>
    <t>Industrial Sector Energy Related Emissions after CCS[natural gas if,agriculture and forestry 01T03,NOx] : NoSettings</t>
  </si>
  <si>
    <t>Industrial Sector Energy Related Emissions after CCS[natural gas if,agriculture and forestry 01T03,PM10] : NoSettings</t>
  </si>
  <si>
    <t>Industrial Sector Energy Related Emissions after CCS[natural gas if,agriculture and forestry 01T03,PM25] : NoSettings</t>
  </si>
  <si>
    <t>Industrial Sector Energy Related Emissions after CCS[natural gas if,agriculture and forestry 01T03,SOx] : NoSettings</t>
  </si>
  <si>
    <t>Industrial Sector Energy Related Emissions after CCS[natural gas if,agriculture and forestry 01T03,BC] : NoSettings</t>
  </si>
  <si>
    <t>Industrial Sector Energy Related Emissions after CCS[natural gas if,agriculture and forestry 01T03,OC] : NoSettings</t>
  </si>
  <si>
    <t>Industrial Sector Energy Related Emissions after CCS[natural gas if,agriculture and forestry 01T03,CH4] : NoSettings</t>
  </si>
  <si>
    <t>Industrial Sector Energy Related Emissions after CCS[natural gas if,agriculture and forestry 01T03,N2O] : NoSettings</t>
  </si>
  <si>
    <t>Industrial Sector Energy Related Emissions after CCS[natural gas if,agriculture and forestry 01T03,F gases] : NoSettings</t>
  </si>
  <si>
    <t>Industrial Sector Energy Related Emissions after CCS[natural gas if,coal mining 05,CO2] : NoSettings</t>
  </si>
  <si>
    <t>Industrial Sector Energy Related Emissions after CCS[natural gas if,coal mining 05,VOC] : NoSettings</t>
  </si>
  <si>
    <t>Industrial Sector Energy Related Emissions after CCS[natural gas if,coal mining 05,CO] : NoSettings</t>
  </si>
  <si>
    <t>Industrial Sector Energy Related Emissions after CCS[natural gas if,coal mining 05,NOx] : NoSettings</t>
  </si>
  <si>
    <t>Industrial Sector Energy Related Emissions after CCS[natural gas if,coal mining 05,PM10] : NoSettings</t>
  </si>
  <si>
    <t>Industrial Sector Energy Related Emissions after CCS[natural gas if,coal mining 05,PM25] : NoSettings</t>
  </si>
  <si>
    <t>Industrial Sector Energy Related Emissions after CCS[natural gas if,coal mining 05,SOx] : NoSettings</t>
  </si>
  <si>
    <t>Industrial Sector Energy Related Emissions after CCS[natural gas if,coal mining 05,BC] : NoSettings</t>
  </si>
  <si>
    <t>Industrial Sector Energy Related Emissions after CCS[natural gas if,coal mining 05,OC] : NoSettings</t>
  </si>
  <si>
    <t>Industrial Sector Energy Related Emissions after CCS[natural gas if,coal mining 05,CH4] : NoSettings</t>
  </si>
  <si>
    <t>Industrial Sector Energy Related Emissions after CCS[natural gas if,coal mining 05,N2O] : NoSettings</t>
  </si>
  <si>
    <t>Industrial Sector Energy Related Emissions after CCS[natural gas if,coal mining 05,F gases] : NoSettings</t>
  </si>
  <si>
    <t>Industrial Sector Energy Related Emissions after CCS[natural gas if,oil and gas extraction 06,CO2] : NoSettings</t>
  </si>
  <si>
    <t>Industrial Sector Energy Related Emissions after CCS[natural gas if,oil and gas extraction 06,VOC] : NoSettings</t>
  </si>
  <si>
    <t>Industrial Sector Energy Related Emissions after CCS[natural gas if,oil and gas extraction 06,CO] : NoSettings</t>
  </si>
  <si>
    <t>Industrial Sector Energy Related Emissions after CCS[natural gas if,oil and gas extraction 06,NOx] : NoSettings</t>
  </si>
  <si>
    <t>Industrial Sector Energy Related Emissions after CCS[natural gas if,oil and gas extraction 06,PM10] : NoSettings</t>
  </si>
  <si>
    <t>Industrial Sector Energy Related Emissions after CCS[natural gas if,oil and gas extraction 06,PM25] : NoSettings</t>
  </si>
  <si>
    <t>Industrial Sector Energy Related Emissions after CCS[natural gas if,oil and gas extraction 06,SOx] : NoSettings</t>
  </si>
  <si>
    <t>Industrial Sector Energy Related Emissions after CCS[natural gas if,oil and gas extraction 06,BC] : NoSettings</t>
  </si>
  <si>
    <t>Industrial Sector Energy Related Emissions after CCS[natural gas if,oil and gas extraction 06,OC] : NoSettings</t>
  </si>
  <si>
    <t>Industrial Sector Energy Related Emissions after CCS[natural gas if,oil and gas extraction 06,CH4] : NoSettings</t>
  </si>
  <si>
    <t>Industrial Sector Energy Related Emissions after CCS[natural gas if,oil and gas extraction 06,N2O] : NoSettings</t>
  </si>
  <si>
    <t>Industrial Sector Energy Related Emissions after CCS[natural gas if,oil and gas extraction 06,F gases] : NoSettings</t>
  </si>
  <si>
    <t>Industrial Sector Energy Related Emissions after CCS[natural gas if,other mining and quarrying 07T08,CO2] : NoSettings</t>
  </si>
  <si>
    <t>Industrial Sector Energy Related Emissions after CCS[natural gas if,other mining and quarrying 07T08,VOC] : NoSettings</t>
  </si>
  <si>
    <t>Industrial Sector Energy Related Emissions after CCS[natural gas if,other mining and quarrying 07T08,CO] : NoSettings</t>
  </si>
  <si>
    <t>Industrial Sector Energy Related Emissions after CCS[natural gas if,other mining and quarrying 07T08,NOx] : NoSettings</t>
  </si>
  <si>
    <t>Industrial Sector Energy Related Emissions after CCS[natural gas if,other mining and quarrying 07T08,PM10] : NoSettings</t>
  </si>
  <si>
    <t>Industrial Sector Energy Related Emissions after CCS[natural gas if,other mining and quarrying 07T08,PM25] : NoSettings</t>
  </si>
  <si>
    <t>Industrial Sector Energy Related Emissions after CCS[natural gas if,other mining and quarrying 07T08,SOx] : NoSettings</t>
  </si>
  <si>
    <t>Industrial Sector Energy Related Emissions after CCS[natural gas if,other mining and quarrying 07T08,BC] : NoSettings</t>
  </si>
  <si>
    <t>Industrial Sector Energy Related Emissions after CCS[natural gas if,other mining and quarrying 07T08,OC] : NoSettings</t>
  </si>
  <si>
    <t>Industrial Sector Energy Related Emissions after CCS[natural gas if,other mining and quarrying 07T08,CH4] : NoSettings</t>
  </si>
  <si>
    <t>Industrial Sector Energy Related Emissions after CCS[natural gas if,other mining and quarrying 07T08,N2O] : NoSettings</t>
  </si>
  <si>
    <t>Industrial Sector Energy Related Emissions after CCS[natural gas if,other mining and quarrying 07T08,F gases] : NoSettings</t>
  </si>
  <si>
    <t>Industrial Sector Energy Related Emissions after CCS[natural gas if,food beverage and tobacco 10T12,CO2] : NoSettings</t>
  </si>
  <si>
    <t>Industrial Sector Energy Related Emissions after CCS[natural gas if,food beverage and tobacco 10T12,VOC] : NoSettings</t>
  </si>
  <si>
    <t>Industrial Sector Energy Related Emissions after CCS[natural gas if,food beverage and tobacco 10T12,CO] : NoSettings</t>
  </si>
  <si>
    <t>Industrial Sector Energy Related Emissions after CCS[natural gas if,food beverage and tobacco 10T12,NOx] : NoSettings</t>
  </si>
  <si>
    <t>Industrial Sector Energy Related Emissions after CCS[natural gas if,food beverage and tobacco 10T12,PM10] : NoSettings</t>
  </si>
  <si>
    <t>Industrial Sector Energy Related Emissions after CCS[natural gas if,food beverage and tobacco 10T12,PM25] : NoSettings</t>
  </si>
  <si>
    <t>Industrial Sector Energy Related Emissions after CCS[natural gas if,food beverage and tobacco 10T12,SOx] : NoSettings</t>
  </si>
  <si>
    <t>Industrial Sector Energy Related Emissions after CCS[natural gas if,food beverage and tobacco 10T12,BC] : NoSettings</t>
  </si>
  <si>
    <t>Industrial Sector Energy Related Emissions after CCS[natural gas if,food beverage and tobacco 10T12,OC] : NoSettings</t>
  </si>
  <si>
    <t>Industrial Sector Energy Related Emissions after CCS[natural gas if,food beverage and tobacco 10T12,CH4] : NoSettings</t>
  </si>
  <si>
    <t>Industrial Sector Energy Related Emissions after CCS[natural gas if,food beverage and tobacco 10T12,N2O] : NoSettings</t>
  </si>
  <si>
    <t>Industrial Sector Energy Related Emissions after CCS[natural gas if,food beverage and tobacco 10T12,F gases] : NoSettings</t>
  </si>
  <si>
    <t>Industrial Sector Energy Related Emissions after CCS[natural gas if,textiles apparel and leather 13T15,CO2] : NoSettings</t>
  </si>
  <si>
    <t>Industrial Sector Energy Related Emissions after CCS[natural gas if,textiles apparel and leather 13T15,VOC] : NoSettings</t>
  </si>
  <si>
    <t>Industrial Sector Energy Related Emissions after CCS[natural gas if,textiles apparel and leather 13T15,CO] : NoSettings</t>
  </si>
  <si>
    <t>Industrial Sector Energy Related Emissions after CCS[natural gas if,textiles apparel and leather 13T15,NOx] : NoSettings</t>
  </si>
  <si>
    <t>Industrial Sector Energy Related Emissions after CCS[natural gas if,textiles apparel and leather 13T15,PM10] : NoSettings</t>
  </si>
  <si>
    <t>Industrial Sector Energy Related Emissions after CCS[natural gas if,textiles apparel and leather 13T15,PM25] : NoSettings</t>
  </si>
  <si>
    <t>Industrial Sector Energy Related Emissions after CCS[natural gas if,textiles apparel and leather 13T15,SOx] : NoSettings</t>
  </si>
  <si>
    <t>Industrial Sector Energy Related Emissions after CCS[natural gas if,textiles apparel and leather 13T15,BC] : NoSettings</t>
  </si>
  <si>
    <t>Industrial Sector Energy Related Emissions after CCS[natural gas if,textiles apparel and leather 13T15,OC] : NoSettings</t>
  </si>
  <si>
    <t>Industrial Sector Energy Related Emissions after CCS[natural gas if,textiles apparel and leather 13T15,CH4] : NoSettings</t>
  </si>
  <si>
    <t>Industrial Sector Energy Related Emissions after CCS[natural gas if,textiles apparel and leather 13T15,N2O] : NoSettings</t>
  </si>
  <si>
    <t>Industrial Sector Energy Related Emissions after CCS[natural gas if,textiles apparel and leather 13T15,F gases] : NoSettings</t>
  </si>
  <si>
    <t>Industrial Sector Energy Related Emissions after CCS[natural gas if,wood products 16,CO2] : NoSettings</t>
  </si>
  <si>
    <t>Industrial Sector Energy Related Emissions after CCS[natural gas if,wood products 16,VOC] : NoSettings</t>
  </si>
  <si>
    <t>Industrial Sector Energy Related Emissions after CCS[natural gas if,wood products 16,CO] : NoSettings</t>
  </si>
  <si>
    <t>Industrial Sector Energy Related Emissions after CCS[natural gas if,wood products 16,NOx] : NoSettings</t>
  </si>
  <si>
    <t>Industrial Sector Energy Related Emissions after CCS[natural gas if,wood products 16,PM10] : NoSettings</t>
  </si>
  <si>
    <t>Industrial Sector Energy Related Emissions after CCS[natural gas if,wood products 16,PM25] : NoSettings</t>
  </si>
  <si>
    <t>Industrial Sector Energy Related Emissions after CCS[natural gas if,wood products 16,SOx] : NoSettings</t>
  </si>
  <si>
    <t>Industrial Sector Energy Related Emissions after CCS[natural gas if,wood products 16,BC] : NoSettings</t>
  </si>
  <si>
    <t>Industrial Sector Energy Related Emissions after CCS[natural gas if,wood products 16,OC] : NoSettings</t>
  </si>
  <si>
    <t>Industrial Sector Energy Related Emissions after CCS[natural gas if,wood products 16,CH4] : NoSettings</t>
  </si>
  <si>
    <t>Industrial Sector Energy Related Emissions after CCS[natural gas if,wood products 16,N2O] : NoSettings</t>
  </si>
  <si>
    <t>Industrial Sector Energy Related Emissions after CCS[natural gas if,wood products 16,F gases] : NoSettings</t>
  </si>
  <si>
    <t>Industrial Sector Energy Related Emissions after CCS[natural gas if,pulp paper and printing 17T18,CO2] : NoSettings</t>
  </si>
  <si>
    <t>Industrial Sector Energy Related Emissions after CCS[natural gas if,pulp paper and printing 17T18,VOC] : NoSettings</t>
  </si>
  <si>
    <t>Industrial Sector Energy Related Emissions after CCS[natural gas if,pulp paper and printing 17T18,CO] : NoSettings</t>
  </si>
  <si>
    <t>Industrial Sector Energy Related Emissions after CCS[natural gas if,pulp paper and printing 17T18,NOx] : NoSettings</t>
  </si>
  <si>
    <t>Industrial Sector Energy Related Emissions after CCS[natural gas if,pulp paper and printing 17T18,PM10] : NoSettings</t>
  </si>
  <si>
    <t>Industrial Sector Energy Related Emissions after CCS[natural gas if,pulp paper and printing 17T18,PM25] : NoSettings</t>
  </si>
  <si>
    <t>Industrial Sector Energy Related Emissions after CCS[natural gas if,pulp paper and printing 17T18,SOx] : NoSettings</t>
  </si>
  <si>
    <t>Industrial Sector Energy Related Emissions after CCS[natural gas if,pulp paper and printing 17T18,BC] : NoSettings</t>
  </si>
  <si>
    <t>Industrial Sector Energy Related Emissions after CCS[natural gas if,pulp paper and printing 17T18,OC] : NoSettings</t>
  </si>
  <si>
    <t>Industrial Sector Energy Related Emissions after CCS[natural gas if,pulp paper and printing 17T18,CH4] : NoSettings</t>
  </si>
  <si>
    <t>Industrial Sector Energy Related Emissions after CCS[natural gas if,pulp paper and printing 17T18,N2O] : NoSettings</t>
  </si>
  <si>
    <t>Industrial Sector Energy Related Emissions after CCS[natural gas if,pulp paper and printing 17T18,F gases] : NoSettings</t>
  </si>
  <si>
    <t>Industrial Sector Energy Related Emissions after CCS[natural gas if,refined petroleum and coke 19,CO2] : NoSettings</t>
  </si>
  <si>
    <t>Industrial Sector Energy Related Emissions after CCS[natural gas if,refined petroleum and coke 19,VOC] : NoSettings</t>
  </si>
  <si>
    <t>Industrial Sector Energy Related Emissions after CCS[natural gas if,refined petroleum and coke 19,CO] : NoSettings</t>
  </si>
  <si>
    <t>Industrial Sector Energy Related Emissions after CCS[natural gas if,refined petroleum and coke 19,NOx] : NoSettings</t>
  </si>
  <si>
    <t>Industrial Sector Energy Related Emissions after CCS[natural gas if,refined petroleum and coke 19,PM10] : NoSettings</t>
  </si>
  <si>
    <t>Industrial Sector Energy Related Emissions after CCS[natural gas if,refined petroleum and coke 19,PM25] : NoSettings</t>
  </si>
  <si>
    <t>Industrial Sector Energy Related Emissions after CCS[natural gas if,refined petroleum and coke 19,SOx] : NoSettings</t>
  </si>
  <si>
    <t>Industrial Sector Energy Related Emissions after CCS[natural gas if,refined petroleum and coke 19,BC] : NoSettings</t>
  </si>
  <si>
    <t>Industrial Sector Energy Related Emissions after CCS[natural gas if,refined petroleum and coke 19,OC] : NoSettings</t>
  </si>
  <si>
    <t>Industrial Sector Energy Related Emissions after CCS[natural gas if,refined petroleum and coke 19,CH4] : NoSettings</t>
  </si>
  <si>
    <t>Industrial Sector Energy Related Emissions after CCS[natural gas if,refined petroleum and coke 19,N2O] : NoSettings</t>
  </si>
  <si>
    <t>Industrial Sector Energy Related Emissions after CCS[natural gas if,refined petroleum and coke 19,F gases] : NoSettings</t>
  </si>
  <si>
    <t>Industrial Sector Energy Related Emissions after CCS[natural gas if,chemicals 20,CO2] : NoSettings</t>
  </si>
  <si>
    <t>Industrial Sector Energy Related Emissions after CCS[natural gas if,chemicals 20,VOC] : NoSettings</t>
  </si>
  <si>
    <t>Industrial Sector Energy Related Emissions after CCS[natural gas if,chemicals 20,CO] : NoSettings</t>
  </si>
  <si>
    <t>Industrial Sector Energy Related Emissions after CCS[natural gas if,chemicals 20,NOx] : NoSettings</t>
  </si>
  <si>
    <t>Industrial Sector Energy Related Emissions after CCS[natural gas if,chemicals 20,PM10] : NoSettings</t>
  </si>
  <si>
    <t>Industrial Sector Energy Related Emissions after CCS[natural gas if,chemicals 20,PM25] : NoSettings</t>
  </si>
  <si>
    <t>Industrial Sector Energy Related Emissions after CCS[natural gas if,chemicals 20,SOx] : NoSettings</t>
  </si>
  <si>
    <t>Industrial Sector Energy Related Emissions after CCS[natural gas if,chemicals 20,BC] : NoSettings</t>
  </si>
  <si>
    <t>Industrial Sector Energy Related Emissions after CCS[natural gas if,chemicals 20,OC] : NoSettings</t>
  </si>
  <si>
    <t>Industrial Sector Energy Related Emissions after CCS[natural gas if,chemicals 20,CH4] : NoSettings</t>
  </si>
  <si>
    <t>Industrial Sector Energy Related Emissions after CCS[natural gas if,chemicals 20,N2O] : NoSettings</t>
  </si>
  <si>
    <t>Industrial Sector Energy Related Emissions after CCS[natural gas if,chemicals 20,F gases] : NoSettings</t>
  </si>
  <si>
    <t>Industrial Sector Energy Related Emissions after CCS[natural gas if,rubber and plastic products 22,CO2] : NoSettings</t>
  </si>
  <si>
    <t>Industrial Sector Energy Related Emissions after CCS[natural gas if,rubber and plastic products 22,VOC] : NoSettings</t>
  </si>
  <si>
    <t>Industrial Sector Energy Related Emissions after CCS[natural gas if,rubber and plastic products 22,CO] : NoSettings</t>
  </si>
  <si>
    <t>Industrial Sector Energy Related Emissions after CCS[natural gas if,rubber and plastic products 22,NOx] : NoSettings</t>
  </si>
  <si>
    <t>Industrial Sector Energy Related Emissions after CCS[natural gas if,rubber and plastic products 22,PM10] : NoSettings</t>
  </si>
  <si>
    <t>Industrial Sector Energy Related Emissions after CCS[natural gas if,rubber and plastic products 22,PM25] : NoSettings</t>
  </si>
  <si>
    <t>Industrial Sector Energy Related Emissions after CCS[natural gas if,rubber and plastic products 22,SOx] : NoSettings</t>
  </si>
  <si>
    <t>Industrial Sector Energy Related Emissions after CCS[natural gas if,rubber and plastic products 22,BC] : NoSettings</t>
  </si>
  <si>
    <t>Industrial Sector Energy Related Emissions after CCS[natural gas if,rubber and plastic products 22,OC] : NoSettings</t>
  </si>
  <si>
    <t>Industrial Sector Energy Related Emissions after CCS[natural gas if,rubber and plastic products 22,CH4] : NoSettings</t>
  </si>
  <si>
    <t>Industrial Sector Energy Related Emissions after CCS[natural gas if,rubber and plastic products 22,N2O] : NoSettings</t>
  </si>
  <si>
    <t>Industrial Sector Energy Related Emissions after CCS[natural gas if,rubber and plastic products 22,F gases] : NoSettings</t>
  </si>
  <si>
    <t>Industrial Sector Energy Related Emissions after CCS[natural gas if,glass and glass products 231,CO2] : NoSettings</t>
  </si>
  <si>
    <t>Industrial Sector Energy Related Emissions after CCS[natural gas if,glass and glass products 231,VOC] : NoSettings</t>
  </si>
  <si>
    <t>Industrial Sector Energy Related Emissions after CCS[natural gas if,glass and glass products 231,CO] : NoSettings</t>
  </si>
  <si>
    <t>Industrial Sector Energy Related Emissions after CCS[natural gas if,glass and glass products 231,NOx] : NoSettings</t>
  </si>
  <si>
    <t>Industrial Sector Energy Related Emissions after CCS[natural gas if,glass and glass products 231,PM10] : NoSettings</t>
  </si>
  <si>
    <t>Industrial Sector Energy Related Emissions after CCS[natural gas if,glass and glass products 231,PM25] : NoSettings</t>
  </si>
  <si>
    <t>Industrial Sector Energy Related Emissions after CCS[natural gas if,glass and glass products 231,SOx] : NoSettings</t>
  </si>
  <si>
    <t>Industrial Sector Energy Related Emissions after CCS[natural gas if,glass and glass products 231,BC] : NoSettings</t>
  </si>
  <si>
    <t>Industrial Sector Energy Related Emissions after CCS[natural gas if,glass and glass products 231,OC] : NoSettings</t>
  </si>
  <si>
    <t>Industrial Sector Energy Related Emissions after CCS[natural gas if,glass and glass products 231,CH4] : NoSettings</t>
  </si>
  <si>
    <t>Industrial Sector Energy Related Emissions after CCS[natural gas if,glass and glass products 231,N2O] : NoSettings</t>
  </si>
  <si>
    <t>Industrial Sector Energy Related Emissions after CCS[natural gas if,glass and glass products 231,F gases] : NoSettings</t>
  </si>
  <si>
    <t>Industrial Sector Energy Related Emissions after CCS[natural gas if,cement and other nonmetallic minerals 239,CO2] : NoSettings</t>
  </si>
  <si>
    <t>Industrial Sector Energy Related Emissions after CCS[natural gas if,cement and other nonmetallic minerals 239,VOC] : NoSettings</t>
  </si>
  <si>
    <t>Industrial Sector Energy Related Emissions after CCS[natural gas if,cement and other nonmetallic minerals 239,CO] : NoSettings</t>
  </si>
  <si>
    <t>Industrial Sector Energy Related Emissions after CCS[natural gas if,cement and other nonmetallic minerals 239,NOx] : NoSettings</t>
  </si>
  <si>
    <t>Industrial Sector Energy Related Emissions after CCS[natural gas if,cement and other nonmetallic minerals 239,PM10] : NoSettings</t>
  </si>
  <si>
    <t>Industrial Sector Energy Related Emissions after CCS[natural gas if,cement and other nonmetallic minerals 239,PM25] : NoSettings</t>
  </si>
  <si>
    <t>Industrial Sector Energy Related Emissions after CCS[natural gas if,cement and other nonmetallic minerals 239,SOx] : NoSettings</t>
  </si>
  <si>
    <t>Industrial Sector Energy Related Emissions after CCS[natural gas if,cement and other nonmetallic minerals 239,BC] : NoSettings</t>
  </si>
  <si>
    <t>Industrial Sector Energy Related Emissions after CCS[natural gas if,cement and other nonmetallic minerals 239,OC] : NoSettings</t>
  </si>
  <si>
    <t>Industrial Sector Energy Related Emissions after CCS[natural gas if,cement and other nonmetallic minerals 239,CH4] : NoSettings</t>
  </si>
  <si>
    <t>Industrial Sector Energy Related Emissions after CCS[natural gas if,cement and other nonmetallic minerals 239,N2O] : NoSettings</t>
  </si>
  <si>
    <t>Industrial Sector Energy Related Emissions after CCS[natural gas if,cement and other nonmetallic minerals 239,F gases] : NoSettings</t>
  </si>
  <si>
    <t>Industrial Sector Energy Related Emissions after CCS[natural gas if,iron and steel 241,CO2] : NoSettings</t>
  </si>
  <si>
    <t>Industrial Sector Energy Related Emissions after CCS[natural gas if,iron and steel 241,VOC] : NoSettings</t>
  </si>
  <si>
    <t>Industrial Sector Energy Related Emissions after CCS[natural gas if,iron and steel 241,CO] : NoSettings</t>
  </si>
  <si>
    <t>Industrial Sector Energy Related Emissions after CCS[natural gas if,iron and steel 241,NOx] : NoSettings</t>
  </si>
  <si>
    <t>Industrial Sector Energy Related Emissions after CCS[natural gas if,iron and steel 241,PM10] : NoSettings</t>
  </si>
  <si>
    <t>Industrial Sector Energy Related Emissions after CCS[natural gas if,iron and steel 241,PM25] : NoSettings</t>
  </si>
  <si>
    <t>Industrial Sector Energy Related Emissions after CCS[natural gas if,iron and steel 241,SOx] : NoSettings</t>
  </si>
  <si>
    <t>Industrial Sector Energy Related Emissions after CCS[natural gas if,iron and steel 241,BC] : NoSettings</t>
  </si>
  <si>
    <t>Industrial Sector Energy Related Emissions after CCS[natural gas if,iron and steel 241,OC] : NoSettings</t>
  </si>
  <si>
    <t>Industrial Sector Energy Related Emissions after CCS[natural gas if,iron and steel 241,CH4] : NoSettings</t>
  </si>
  <si>
    <t>Industrial Sector Energy Related Emissions after CCS[natural gas if,iron and steel 241,N2O] : NoSettings</t>
  </si>
  <si>
    <t>Industrial Sector Energy Related Emissions after CCS[natural gas if,iron and steel 241,F gases] : NoSettings</t>
  </si>
  <si>
    <t>Industrial Sector Energy Related Emissions after CCS[natural gas if,other metals 242,CO2] : NoSettings</t>
  </si>
  <si>
    <t>Industrial Sector Energy Related Emissions after CCS[natural gas if,other metals 242,VOC] : NoSettings</t>
  </si>
  <si>
    <t>Industrial Sector Energy Related Emissions after CCS[natural gas if,other metals 242,CO] : NoSettings</t>
  </si>
  <si>
    <t>Industrial Sector Energy Related Emissions after CCS[natural gas if,other metals 242,NOx] : NoSettings</t>
  </si>
  <si>
    <t>Industrial Sector Energy Related Emissions after CCS[natural gas if,other metals 242,PM10] : NoSettings</t>
  </si>
  <si>
    <t>Industrial Sector Energy Related Emissions after CCS[natural gas if,other metals 242,PM25] : NoSettings</t>
  </si>
  <si>
    <t>Industrial Sector Energy Related Emissions after CCS[natural gas if,other metals 242,SOx] : NoSettings</t>
  </si>
  <si>
    <t>Industrial Sector Energy Related Emissions after CCS[natural gas if,other metals 242,BC] : NoSettings</t>
  </si>
  <si>
    <t>Industrial Sector Energy Related Emissions after CCS[natural gas if,other metals 242,OC] : NoSettings</t>
  </si>
  <si>
    <t>Industrial Sector Energy Related Emissions after CCS[natural gas if,other metals 242,CH4] : NoSettings</t>
  </si>
  <si>
    <t>Industrial Sector Energy Related Emissions after CCS[natural gas if,other metals 242,N2O] : NoSettings</t>
  </si>
  <si>
    <t>Industrial Sector Energy Related Emissions after CCS[natural gas if,other metals 242,F gases] : NoSettings</t>
  </si>
  <si>
    <t>Industrial Sector Energy Related Emissions after CCS[natural gas if,metal products except machinery and vehicles 25,CO2] : NoSettings</t>
  </si>
  <si>
    <t>Industrial Sector Energy Related Emissions after CCS[natural gas if,metal products except machinery and vehicles 25,VOC] : NoSettings</t>
  </si>
  <si>
    <t>Industrial Sector Energy Related Emissions after CCS[natural gas if,metal products except machinery and vehicles 25,CO] : NoSettings</t>
  </si>
  <si>
    <t>Industrial Sector Energy Related Emissions after CCS[natural gas if,metal products except machinery and vehicles 25,NOx] : NoSettings</t>
  </si>
  <si>
    <t>Industrial Sector Energy Related Emissions after CCS[natural gas if,metal products except machinery and vehicles 25,PM10] : NoSettings</t>
  </si>
  <si>
    <t>Industrial Sector Energy Related Emissions after CCS[natural gas if,metal products except machinery and vehicles 25,PM25] : NoSettings</t>
  </si>
  <si>
    <t>Industrial Sector Energy Related Emissions after CCS[natural gas if,metal products except machinery and vehicles 25,SOx] : NoSettings</t>
  </si>
  <si>
    <t>Industrial Sector Energy Related Emissions after CCS[natural gas if,metal products except machinery and vehicles 25,BC] : NoSettings</t>
  </si>
  <si>
    <t>Industrial Sector Energy Related Emissions after CCS[natural gas if,metal products except machinery and vehicles 25,OC] : NoSettings</t>
  </si>
  <si>
    <t>Industrial Sector Energy Related Emissions after CCS[natural gas if,metal products except machinery and vehicles 25,CH4] : NoSettings</t>
  </si>
  <si>
    <t>Industrial Sector Energy Related Emissions after CCS[natural gas if,metal products except machinery and vehicles 25,N2O] : NoSettings</t>
  </si>
  <si>
    <t>Industrial Sector Energy Related Emissions after CCS[natural gas if,metal products except machinery and vehicles 25,F gases] : NoSettings</t>
  </si>
  <si>
    <t>Industrial Sector Energy Related Emissions after CCS[natural gas if,computers and electronics 26,CO2] : NoSettings</t>
  </si>
  <si>
    <t>Industrial Sector Energy Related Emissions after CCS[natural gas if,computers and electronics 26,VOC] : NoSettings</t>
  </si>
  <si>
    <t>Industrial Sector Energy Related Emissions after CCS[natural gas if,computers and electronics 26,CO] : NoSettings</t>
  </si>
  <si>
    <t>Industrial Sector Energy Related Emissions after CCS[natural gas if,computers and electronics 26,NOx] : NoSettings</t>
  </si>
  <si>
    <t>Industrial Sector Energy Related Emissions after CCS[natural gas if,computers and electronics 26,PM10] : NoSettings</t>
  </si>
  <si>
    <t>Industrial Sector Energy Related Emissions after CCS[natural gas if,computers and electronics 26,PM25] : NoSettings</t>
  </si>
  <si>
    <t>Industrial Sector Energy Related Emissions after CCS[natural gas if,computers and electronics 26,SOx] : NoSettings</t>
  </si>
  <si>
    <t>Industrial Sector Energy Related Emissions after CCS[natural gas if,computers and electronics 26,BC] : NoSettings</t>
  </si>
  <si>
    <t>Industrial Sector Energy Related Emissions after CCS[natural gas if,computers and electronics 26,OC] : NoSettings</t>
  </si>
  <si>
    <t>Industrial Sector Energy Related Emissions after CCS[natural gas if,computers and electronics 26,CH4] : NoSettings</t>
  </si>
  <si>
    <t>Industrial Sector Energy Related Emissions after CCS[natural gas if,computers and electronics 26,N2O] : NoSettings</t>
  </si>
  <si>
    <t>Industrial Sector Energy Related Emissions after CCS[natural gas if,computers and electronics 26,F gases] : NoSettings</t>
  </si>
  <si>
    <t>Industrial Sector Energy Related Emissions after CCS[natural gas if,appliances and electrical equipment 27,CO2] : NoSettings</t>
  </si>
  <si>
    <t>Industrial Sector Energy Related Emissions after CCS[natural gas if,appliances and electrical equipment 27,VOC] : NoSettings</t>
  </si>
  <si>
    <t>Industrial Sector Energy Related Emissions after CCS[natural gas if,appliances and electrical equipment 27,CO] : NoSettings</t>
  </si>
  <si>
    <t>Industrial Sector Energy Related Emissions after CCS[natural gas if,appliances and electrical equipment 27,NOx] : NoSettings</t>
  </si>
  <si>
    <t>Industrial Sector Energy Related Emissions after CCS[natural gas if,appliances and electrical equipment 27,PM10] : NoSettings</t>
  </si>
  <si>
    <t>Industrial Sector Energy Related Emissions after CCS[natural gas if,appliances and electrical equipment 27,PM25] : NoSettings</t>
  </si>
  <si>
    <t>Industrial Sector Energy Related Emissions after CCS[natural gas if,appliances and electrical equipment 27,SOx] : NoSettings</t>
  </si>
  <si>
    <t>Industrial Sector Energy Related Emissions after CCS[natural gas if,appliances and electrical equipment 27,BC] : NoSettings</t>
  </si>
  <si>
    <t>Industrial Sector Energy Related Emissions after CCS[natural gas if,appliances and electrical equipment 27,OC] : NoSettings</t>
  </si>
  <si>
    <t>Industrial Sector Energy Related Emissions after CCS[natural gas if,appliances and electrical equipment 27,CH4] : NoSettings</t>
  </si>
  <si>
    <t>Industrial Sector Energy Related Emissions after CCS[natural gas if,appliances and electrical equipment 27,N2O] : NoSettings</t>
  </si>
  <si>
    <t>Industrial Sector Energy Related Emissions after CCS[natural gas if,appliances and electrical equipment 27,F gases] : NoSettings</t>
  </si>
  <si>
    <t>Industrial Sector Energy Related Emissions after CCS[natural gas if,other machinery 28,CO2] : NoSettings</t>
  </si>
  <si>
    <t>Industrial Sector Energy Related Emissions after CCS[natural gas if,other machinery 28,VOC] : NoSettings</t>
  </si>
  <si>
    <t>Industrial Sector Energy Related Emissions after CCS[natural gas if,other machinery 28,CO] : NoSettings</t>
  </si>
  <si>
    <t>Industrial Sector Energy Related Emissions after CCS[natural gas if,other machinery 28,NOx] : NoSettings</t>
  </si>
  <si>
    <t>Industrial Sector Energy Related Emissions after CCS[natural gas if,other machinery 28,PM10] : NoSettings</t>
  </si>
  <si>
    <t>Industrial Sector Energy Related Emissions after CCS[natural gas if,other machinery 28,PM25] : NoSettings</t>
  </si>
  <si>
    <t>Industrial Sector Energy Related Emissions after CCS[natural gas if,other machinery 28,SOx] : NoSettings</t>
  </si>
  <si>
    <t>Industrial Sector Energy Related Emissions after CCS[natural gas if,other machinery 28,BC] : NoSettings</t>
  </si>
  <si>
    <t>Industrial Sector Energy Related Emissions after CCS[natural gas if,other machinery 28,OC] : NoSettings</t>
  </si>
  <si>
    <t>Industrial Sector Energy Related Emissions after CCS[natural gas if,other machinery 28,CH4] : NoSettings</t>
  </si>
  <si>
    <t>Industrial Sector Energy Related Emissions after CCS[natural gas if,other machinery 28,N2O] : NoSettings</t>
  </si>
  <si>
    <t>Industrial Sector Energy Related Emissions after CCS[natural gas if,other machinery 28,F gases] : NoSettings</t>
  </si>
  <si>
    <t>Industrial Sector Energy Related Emissions after CCS[natural gas if,road vehicles 29,CO2] : NoSettings</t>
  </si>
  <si>
    <t>Industrial Sector Energy Related Emissions after CCS[natural gas if,road vehicles 29,VOC] : NoSettings</t>
  </si>
  <si>
    <t>Industrial Sector Energy Related Emissions after CCS[natural gas if,road vehicles 29,CO] : NoSettings</t>
  </si>
  <si>
    <t>Industrial Sector Energy Related Emissions after CCS[natural gas if,road vehicles 29,NOx] : NoSettings</t>
  </si>
  <si>
    <t>Industrial Sector Energy Related Emissions after CCS[natural gas if,road vehicles 29,PM10] : NoSettings</t>
  </si>
  <si>
    <t>Industrial Sector Energy Related Emissions after CCS[natural gas if,road vehicles 29,PM25] : NoSettings</t>
  </si>
  <si>
    <t>Industrial Sector Energy Related Emissions after CCS[natural gas if,road vehicles 29,SOx] : NoSettings</t>
  </si>
  <si>
    <t>Industrial Sector Energy Related Emissions after CCS[natural gas if,road vehicles 29,BC] : NoSettings</t>
  </si>
  <si>
    <t>Industrial Sector Energy Related Emissions after CCS[natural gas if,road vehicles 29,OC] : NoSettings</t>
  </si>
  <si>
    <t>Industrial Sector Energy Related Emissions after CCS[natural gas if,road vehicles 29,CH4] : NoSettings</t>
  </si>
  <si>
    <t>Industrial Sector Energy Related Emissions after CCS[natural gas if,road vehicles 29,N2O] : NoSettings</t>
  </si>
  <si>
    <t>Industrial Sector Energy Related Emissions after CCS[natural gas if,road vehicles 29,F gases] : NoSettings</t>
  </si>
  <si>
    <t>Industrial Sector Energy Related Emissions after CCS[natural gas if,nonroad vehicles 30,CO2] : NoSettings</t>
  </si>
  <si>
    <t>Industrial Sector Energy Related Emissions after CCS[natural gas if,nonroad vehicles 30,VOC] : NoSettings</t>
  </si>
  <si>
    <t>Industrial Sector Energy Related Emissions after CCS[natural gas if,nonroad vehicles 30,CO] : NoSettings</t>
  </si>
  <si>
    <t>Industrial Sector Energy Related Emissions after CCS[natural gas if,nonroad vehicles 30,NOx] : NoSettings</t>
  </si>
  <si>
    <t>Industrial Sector Energy Related Emissions after CCS[natural gas if,nonroad vehicles 30,PM10] : NoSettings</t>
  </si>
  <si>
    <t>Industrial Sector Energy Related Emissions after CCS[natural gas if,nonroad vehicles 30,PM25] : NoSettings</t>
  </si>
  <si>
    <t>Industrial Sector Energy Related Emissions after CCS[natural gas if,nonroad vehicles 30,SOx] : NoSettings</t>
  </si>
  <si>
    <t>Industrial Sector Energy Related Emissions after CCS[natural gas if,nonroad vehicles 30,BC] : NoSettings</t>
  </si>
  <si>
    <t>Industrial Sector Energy Related Emissions after CCS[natural gas if,nonroad vehicles 30,OC] : NoSettings</t>
  </si>
  <si>
    <t>Industrial Sector Energy Related Emissions after CCS[natural gas if,nonroad vehicles 30,CH4] : NoSettings</t>
  </si>
  <si>
    <t>Industrial Sector Energy Related Emissions after CCS[natural gas if,nonroad vehicles 30,N2O] : NoSettings</t>
  </si>
  <si>
    <t>Industrial Sector Energy Related Emissions after CCS[natural gas if,nonroad vehicles 30,F gases] : NoSettings</t>
  </si>
  <si>
    <t>Industrial Sector Energy Related Emissions after CCS[natural gas if,other manufacturing 31T33,CO2] : NoSettings</t>
  </si>
  <si>
    <t>Industrial Sector Energy Related Emissions after CCS[natural gas if,other manufacturing 31T33,VOC] : NoSettings</t>
  </si>
  <si>
    <t>Industrial Sector Energy Related Emissions after CCS[natural gas if,other manufacturing 31T33,CO] : NoSettings</t>
  </si>
  <si>
    <t>Industrial Sector Energy Related Emissions after CCS[natural gas if,other manufacturing 31T33,NOx] : NoSettings</t>
  </si>
  <si>
    <t>Industrial Sector Energy Related Emissions after CCS[natural gas if,other manufacturing 31T33,PM10] : NoSettings</t>
  </si>
  <si>
    <t>Industrial Sector Energy Related Emissions after CCS[natural gas if,other manufacturing 31T33,PM25] : NoSettings</t>
  </si>
  <si>
    <t>Industrial Sector Energy Related Emissions after CCS[natural gas if,other manufacturing 31T33,SOx] : NoSettings</t>
  </si>
  <si>
    <t>Industrial Sector Energy Related Emissions after CCS[natural gas if,other manufacturing 31T33,BC] : NoSettings</t>
  </si>
  <si>
    <t>Industrial Sector Energy Related Emissions after CCS[natural gas if,other manufacturing 31T33,OC] : NoSettings</t>
  </si>
  <si>
    <t>Industrial Sector Energy Related Emissions after CCS[natural gas if,other manufacturing 31T33,CH4] : NoSettings</t>
  </si>
  <si>
    <t>Industrial Sector Energy Related Emissions after CCS[natural gas if,other manufacturing 31T33,N2O] : NoSettings</t>
  </si>
  <si>
    <t>Industrial Sector Energy Related Emissions after CCS[natural gas if,other manufacturing 31T33,F gases] : NoSettings</t>
  </si>
  <si>
    <t>Industrial Sector Energy Related Emissions after CCS[natural gas if,energy pipelines and gas processing 352T353,CO2] : NoSettings</t>
  </si>
  <si>
    <t>Industrial Sector Energy Related Emissions after CCS[natural gas if,energy pipelines and gas processing 352T353,VOC] : NoSettings</t>
  </si>
  <si>
    <t>Industrial Sector Energy Related Emissions after CCS[natural gas if,energy pipelines and gas processing 352T353,CO] : NoSettings</t>
  </si>
  <si>
    <t>Industrial Sector Energy Related Emissions after CCS[natural gas if,energy pipelines and gas processing 352T353,NOx] : NoSettings</t>
  </si>
  <si>
    <t>Industrial Sector Energy Related Emissions after CCS[natural gas if,energy pipelines and gas processing 352T353,PM10] : NoSettings</t>
  </si>
  <si>
    <t>Industrial Sector Energy Related Emissions after CCS[natural gas if,energy pipelines and gas processing 352T353,PM25] : NoSettings</t>
  </si>
  <si>
    <t>Industrial Sector Energy Related Emissions after CCS[natural gas if,energy pipelines and gas processing 352T353,SOx] : NoSettings</t>
  </si>
  <si>
    <t>Industrial Sector Energy Related Emissions after CCS[natural gas if,energy pipelines and gas processing 352T353,BC] : NoSettings</t>
  </si>
  <si>
    <t>Industrial Sector Energy Related Emissions after CCS[natural gas if,energy pipelines and gas processing 352T353,OC] : NoSettings</t>
  </si>
  <si>
    <t>Industrial Sector Energy Related Emissions after CCS[natural gas if,energy pipelines and gas processing 352T353,CH4] : NoSettings</t>
  </si>
  <si>
    <t>Industrial Sector Energy Related Emissions after CCS[natural gas if,energy pipelines and gas processing 352T353,N2O] : NoSettings</t>
  </si>
  <si>
    <t>Industrial Sector Energy Related Emissions after CCS[natural gas if,energy pipelines and gas processing 352T353,F gases] : NoSettings</t>
  </si>
  <si>
    <t>Industrial Sector Energy Related Emissions after CCS[natural gas if,water and waste 36T39,CO2] : NoSettings</t>
  </si>
  <si>
    <t>Industrial Sector Energy Related Emissions after CCS[natural gas if,water and waste 36T39,VOC] : NoSettings</t>
  </si>
  <si>
    <t>Industrial Sector Energy Related Emissions after CCS[natural gas if,water and waste 36T39,CO] : NoSettings</t>
  </si>
  <si>
    <t>Industrial Sector Energy Related Emissions after CCS[natural gas if,water and waste 36T39,NOx] : NoSettings</t>
  </si>
  <si>
    <t>Industrial Sector Energy Related Emissions after CCS[natural gas if,water and waste 36T39,PM10] : NoSettings</t>
  </si>
  <si>
    <t>Industrial Sector Energy Related Emissions after CCS[natural gas if,water and waste 36T39,PM25] : NoSettings</t>
  </si>
  <si>
    <t>Industrial Sector Energy Related Emissions after CCS[natural gas if,water and waste 36T39,SOx] : NoSettings</t>
  </si>
  <si>
    <t>Industrial Sector Energy Related Emissions after CCS[natural gas if,water and waste 36T39,BC] : NoSettings</t>
  </si>
  <si>
    <t>Industrial Sector Energy Related Emissions after CCS[natural gas if,water and waste 36T39,OC] : NoSettings</t>
  </si>
  <si>
    <t>Industrial Sector Energy Related Emissions after CCS[natural gas if,water and waste 36T39,CH4] : NoSettings</t>
  </si>
  <si>
    <t>Industrial Sector Energy Related Emissions after CCS[natural gas if,water and waste 36T39,N2O] : NoSettings</t>
  </si>
  <si>
    <t>Industrial Sector Energy Related Emissions after CCS[natural gas if,water and waste 36T39,F gases] : NoSettings</t>
  </si>
  <si>
    <t>Industrial Sector Energy Related Emissions after CCS[natural gas if,construction 41T43,CO2] : NoSettings</t>
  </si>
  <si>
    <t>Industrial Sector Energy Related Emissions after CCS[natural gas if,construction 41T43,VOC] : NoSettings</t>
  </si>
  <si>
    <t>Industrial Sector Energy Related Emissions after CCS[natural gas if,construction 41T43,CO] : NoSettings</t>
  </si>
  <si>
    <t>Industrial Sector Energy Related Emissions after CCS[natural gas if,construction 41T43,NOx] : NoSettings</t>
  </si>
  <si>
    <t>Industrial Sector Energy Related Emissions after CCS[natural gas if,construction 41T43,PM10] : NoSettings</t>
  </si>
  <si>
    <t>Industrial Sector Energy Related Emissions after CCS[natural gas if,construction 41T43,PM25] : NoSettings</t>
  </si>
  <si>
    <t>Industrial Sector Energy Related Emissions after CCS[natural gas if,construction 41T43,SOx] : NoSettings</t>
  </si>
  <si>
    <t>Industrial Sector Energy Related Emissions after CCS[natural gas if,construction 41T43,BC] : NoSettings</t>
  </si>
  <si>
    <t>Industrial Sector Energy Related Emissions after CCS[natural gas if,construction 41T43,OC] : NoSettings</t>
  </si>
  <si>
    <t>Industrial Sector Energy Related Emissions after CCS[natural gas if,construction 41T43,CH4] : NoSettings</t>
  </si>
  <si>
    <t>Industrial Sector Energy Related Emissions after CCS[natural gas if,construction 41T43,N2O] : NoSettings</t>
  </si>
  <si>
    <t>Industrial Sector Energy Related Emissions after CCS[natural gas if,construction 41T43,F gases] : NoSettings</t>
  </si>
  <si>
    <t>Industrial Sector Energy Related Emissions after CCS[biomass if,agriculture and forestry 01T03,CO2] : NoSettings</t>
  </si>
  <si>
    <t>Industrial Sector Energy Related Emissions after CCS[biomass if,agriculture and forestry 01T03,VOC] : NoSettings</t>
  </si>
  <si>
    <t>Industrial Sector Energy Related Emissions after CCS[biomass if,agriculture and forestry 01T03,CO] : NoSettings</t>
  </si>
  <si>
    <t>Industrial Sector Energy Related Emissions after CCS[biomass if,agriculture and forestry 01T03,NOx] : NoSettings</t>
  </si>
  <si>
    <t>Industrial Sector Energy Related Emissions after CCS[biomass if,agriculture and forestry 01T03,PM10] : NoSettings</t>
  </si>
  <si>
    <t>Industrial Sector Energy Related Emissions after CCS[biomass if,agriculture and forestry 01T03,PM25] : NoSettings</t>
  </si>
  <si>
    <t>Industrial Sector Energy Related Emissions after CCS[biomass if,agriculture and forestry 01T03,SOx] : NoSettings</t>
  </si>
  <si>
    <t>Industrial Sector Energy Related Emissions after CCS[biomass if,agriculture and forestry 01T03,BC] : NoSettings</t>
  </si>
  <si>
    <t>Industrial Sector Energy Related Emissions after CCS[biomass if,agriculture and forestry 01T03,OC] : NoSettings</t>
  </si>
  <si>
    <t>Industrial Sector Energy Related Emissions after CCS[biomass if,agriculture and forestry 01T03,CH4] : NoSettings</t>
  </si>
  <si>
    <t>Industrial Sector Energy Related Emissions after CCS[biomass if,agriculture and forestry 01T03,N2O] : NoSettings</t>
  </si>
  <si>
    <t>Industrial Sector Energy Related Emissions after CCS[biomass if,agriculture and forestry 01T03,F gases] : NoSettings</t>
  </si>
  <si>
    <t>Industrial Sector Energy Related Emissions after CCS[biomass if,coal mining 05,CO2] : NoSettings</t>
  </si>
  <si>
    <t>Industrial Sector Energy Related Emissions after CCS[biomass if,coal mining 05,VOC] : NoSettings</t>
  </si>
  <si>
    <t>Industrial Sector Energy Related Emissions after CCS[biomass if,coal mining 05,CO] : NoSettings</t>
  </si>
  <si>
    <t>Industrial Sector Energy Related Emissions after CCS[biomass if,coal mining 05,NOx] : NoSettings</t>
  </si>
  <si>
    <t>Industrial Sector Energy Related Emissions after CCS[biomass if,coal mining 05,PM10] : NoSettings</t>
  </si>
  <si>
    <t>Industrial Sector Energy Related Emissions after CCS[biomass if,coal mining 05,PM25] : NoSettings</t>
  </si>
  <si>
    <t>Industrial Sector Energy Related Emissions after CCS[biomass if,coal mining 05,SOx] : NoSettings</t>
  </si>
  <si>
    <t>Industrial Sector Energy Related Emissions after CCS[biomass if,coal mining 05,BC] : NoSettings</t>
  </si>
  <si>
    <t>Industrial Sector Energy Related Emissions after CCS[biomass if,coal mining 05,OC] : NoSettings</t>
  </si>
  <si>
    <t>Industrial Sector Energy Related Emissions after CCS[biomass if,coal mining 05,CH4] : NoSettings</t>
  </si>
  <si>
    <t>Industrial Sector Energy Related Emissions after CCS[biomass if,coal mining 05,N2O] : NoSettings</t>
  </si>
  <si>
    <t>Industrial Sector Energy Related Emissions after CCS[biomass if,coal mining 05,F gases] : NoSettings</t>
  </si>
  <si>
    <t>Industrial Sector Energy Related Emissions after CCS[biomass if,oil and gas extraction 06,CO2] : NoSettings</t>
  </si>
  <si>
    <t>Industrial Sector Energy Related Emissions after CCS[biomass if,oil and gas extraction 06,VOC] : NoSettings</t>
  </si>
  <si>
    <t>Industrial Sector Energy Related Emissions after CCS[biomass if,oil and gas extraction 06,CO] : NoSettings</t>
  </si>
  <si>
    <t>Industrial Sector Energy Related Emissions after CCS[biomass if,oil and gas extraction 06,NOx] : NoSettings</t>
  </si>
  <si>
    <t>Industrial Sector Energy Related Emissions after CCS[biomass if,oil and gas extraction 06,PM10] : NoSettings</t>
  </si>
  <si>
    <t>Industrial Sector Energy Related Emissions after CCS[biomass if,oil and gas extraction 06,PM25] : NoSettings</t>
  </si>
  <si>
    <t>Industrial Sector Energy Related Emissions after CCS[biomass if,oil and gas extraction 06,SOx] : NoSettings</t>
  </si>
  <si>
    <t>Industrial Sector Energy Related Emissions after CCS[biomass if,oil and gas extraction 06,BC] : NoSettings</t>
  </si>
  <si>
    <t>Industrial Sector Energy Related Emissions after CCS[biomass if,oil and gas extraction 06,OC] : NoSettings</t>
  </si>
  <si>
    <t>Industrial Sector Energy Related Emissions after CCS[biomass if,oil and gas extraction 06,CH4] : NoSettings</t>
  </si>
  <si>
    <t>Industrial Sector Energy Related Emissions after CCS[biomass if,oil and gas extraction 06,N2O] : NoSettings</t>
  </si>
  <si>
    <t>Industrial Sector Energy Related Emissions after CCS[biomass if,oil and gas extraction 06,F gases] : NoSettings</t>
  </si>
  <si>
    <t>Industrial Sector Energy Related Emissions after CCS[biomass if,other mining and quarrying 07T08,CO2] : NoSettings</t>
  </si>
  <si>
    <t>Industrial Sector Energy Related Emissions after CCS[biomass if,other mining and quarrying 07T08,VOC] : NoSettings</t>
  </si>
  <si>
    <t>Industrial Sector Energy Related Emissions after CCS[biomass if,other mining and quarrying 07T08,CO] : NoSettings</t>
  </si>
  <si>
    <t>Industrial Sector Energy Related Emissions after CCS[biomass if,other mining and quarrying 07T08,NOx] : NoSettings</t>
  </si>
  <si>
    <t>Industrial Sector Energy Related Emissions after CCS[biomass if,other mining and quarrying 07T08,PM10] : NoSettings</t>
  </si>
  <si>
    <t>Industrial Sector Energy Related Emissions after CCS[biomass if,other mining and quarrying 07T08,PM25] : NoSettings</t>
  </si>
  <si>
    <t>Industrial Sector Energy Related Emissions after CCS[biomass if,other mining and quarrying 07T08,SOx] : NoSettings</t>
  </si>
  <si>
    <t>Industrial Sector Energy Related Emissions after CCS[biomass if,other mining and quarrying 07T08,BC] : NoSettings</t>
  </si>
  <si>
    <t>Industrial Sector Energy Related Emissions after CCS[biomass if,other mining and quarrying 07T08,OC] : NoSettings</t>
  </si>
  <si>
    <t>Industrial Sector Energy Related Emissions after CCS[biomass if,other mining and quarrying 07T08,CH4] : NoSettings</t>
  </si>
  <si>
    <t>Industrial Sector Energy Related Emissions after CCS[biomass if,other mining and quarrying 07T08,N2O] : NoSettings</t>
  </si>
  <si>
    <t>Industrial Sector Energy Related Emissions after CCS[biomass if,other mining and quarrying 07T08,F gases] : NoSettings</t>
  </si>
  <si>
    <t>Industrial Sector Energy Related Emissions after CCS[biomass if,food beverage and tobacco 10T12,CO2] : NoSettings</t>
  </si>
  <si>
    <t>Industrial Sector Energy Related Emissions after CCS[biomass if,food beverage and tobacco 10T12,VOC] : NoSettings</t>
  </si>
  <si>
    <t>Industrial Sector Energy Related Emissions after CCS[biomass if,food beverage and tobacco 10T12,CO] : NoSettings</t>
  </si>
  <si>
    <t>Industrial Sector Energy Related Emissions after CCS[biomass if,food beverage and tobacco 10T12,NOx] : NoSettings</t>
  </si>
  <si>
    <t>Industrial Sector Energy Related Emissions after CCS[biomass if,food beverage and tobacco 10T12,PM10] : NoSettings</t>
  </si>
  <si>
    <t>Industrial Sector Energy Related Emissions after CCS[biomass if,food beverage and tobacco 10T12,PM25] : NoSettings</t>
  </si>
  <si>
    <t>Industrial Sector Energy Related Emissions after CCS[biomass if,food beverage and tobacco 10T12,SOx] : NoSettings</t>
  </si>
  <si>
    <t>Industrial Sector Energy Related Emissions after CCS[biomass if,food beverage and tobacco 10T12,BC] : NoSettings</t>
  </si>
  <si>
    <t>Industrial Sector Energy Related Emissions after CCS[biomass if,food beverage and tobacco 10T12,OC] : NoSettings</t>
  </si>
  <si>
    <t>Industrial Sector Energy Related Emissions after CCS[biomass if,food beverage and tobacco 10T12,CH4] : NoSettings</t>
  </si>
  <si>
    <t>Industrial Sector Energy Related Emissions after CCS[biomass if,food beverage and tobacco 10T12,N2O] : NoSettings</t>
  </si>
  <si>
    <t>Industrial Sector Energy Related Emissions after CCS[biomass if,food beverage and tobacco 10T12,F gases] : NoSettings</t>
  </si>
  <si>
    <t>Industrial Sector Energy Related Emissions after CCS[biomass if,textiles apparel and leather 13T15,CO2] : NoSettings</t>
  </si>
  <si>
    <t>Industrial Sector Energy Related Emissions after CCS[biomass if,textiles apparel and leather 13T15,VOC] : NoSettings</t>
  </si>
  <si>
    <t>Industrial Sector Energy Related Emissions after CCS[biomass if,textiles apparel and leather 13T15,CO] : NoSettings</t>
  </si>
  <si>
    <t>Industrial Sector Energy Related Emissions after CCS[biomass if,textiles apparel and leather 13T15,NOx] : NoSettings</t>
  </si>
  <si>
    <t>Industrial Sector Energy Related Emissions after CCS[biomass if,textiles apparel and leather 13T15,PM10] : NoSettings</t>
  </si>
  <si>
    <t>Industrial Sector Energy Related Emissions after CCS[biomass if,textiles apparel and leather 13T15,PM25] : NoSettings</t>
  </si>
  <si>
    <t>Industrial Sector Energy Related Emissions after CCS[biomass if,textiles apparel and leather 13T15,SOx] : NoSettings</t>
  </si>
  <si>
    <t>Industrial Sector Energy Related Emissions after CCS[biomass if,textiles apparel and leather 13T15,BC] : NoSettings</t>
  </si>
  <si>
    <t>Industrial Sector Energy Related Emissions after CCS[biomass if,textiles apparel and leather 13T15,OC] : NoSettings</t>
  </si>
  <si>
    <t>Industrial Sector Energy Related Emissions after CCS[biomass if,textiles apparel and leather 13T15,CH4] : NoSettings</t>
  </si>
  <si>
    <t>Industrial Sector Energy Related Emissions after CCS[biomass if,textiles apparel and leather 13T15,N2O] : NoSettings</t>
  </si>
  <si>
    <t>Industrial Sector Energy Related Emissions after CCS[biomass if,textiles apparel and leather 13T15,F gases] : NoSettings</t>
  </si>
  <si>
    <t>Industrial Sector Energy Related Emissions after CCS[biomass if,wood products 16,CO2] : NoSettings</t>
  </si>
  <si>
    <t>Industrial Sector Energy Related Emissions after CCS[biomass if,wood products 16,VOC] : NoSettings</t>
  </si>
  <si>
    <t>Industrial Sector Energy Related Emissions after CCS[biomass if,wood products 16,CO] : NoSettings</t>
  </si>
  <si>
    <t>Industrial Sector Energy Related Emissions after CCS[biomass if,wood products 16,NOx] : NoSettings</t>
  </si>
  <si>
    <t>Industrial Sector Energy Related Emissions after CCS[biomass if,wood products 16,PM10] : NoSettings</t>
  </si>
  <si>
    <t>Industrial Sector Energy Related Emissions after CCS[biomass if,wood products 16,PM25] : NoSettings</t>
  </si>
  <si>
    <t>Industrial Sector Energy Related Emissions after CCS[biomass if,wood products 16,SOx] : NoSettings</t>
  </si>
  <si>
    <t>Industrial Sector Energy Related Emissions after CCS[biomass if,wood products 16,BC] : NoSettings</t>
  </si>
  <si>
    <t>Industrial Sector Energy Related Emissions after CCS[biomass if,wood products 16,OC] : NoSettings</t>
  </si>
  <si>
    <t>Industrial Sector Energy Related Emissions after CCS[biomass if,wood products 16,CH4] : NoSettings</t>
  </si>
  <si>
    <t>Industrial Sector Energy Related Emissions after CCS[biomass if,wood products 16,N2O] : NoSettings</t>
  </si>
  <si>
    <t>Industrial Sector Energy Related Emissions after CCS[biomass if,wood products 16,F gases] : NoSettings</t>
  </si>
  <si>
    <t>Industrial Sector Energy Related Emissions after CCS[biomass if,pulp paper and printing 17T18,CO2] : NoSettings</t>
  </si>
  <si>
    <t>Industrial Sector Energy Related Emissions after CCS[biomass if,pulp paper and printing 17T18,VOC] : NoSettings</t>
  </si>
  <si>
    <t>Industrial Sector Energy Related Emissions after CCS[biomass if,pulp paper and printing 17T18,CO] : NoSettings</t>
  </si>
  <si>
    <t>Industrial Sector Energy Related Emissions after CCS[biomass if,pulp paper and printing 17T18,NOx] : NoSettings</t>
  </si>
  <si>
    <t>Industrial Sector Energy Related Emissions after CCS[biomass if,pulp paper and printing 17T18,PM10] : NoSettings</t>
  </si>
  <si>
    <t>Industrial Sector Energy Related Emissions after CCS[biomass if,pulp paper and printing 17T18,PM25] : NoSettings</t>
  </si>
  <si>
    <t>Industrial Sector Energy Related Emissions after CCS[biomass if,pulp paper and printing 17T18,SOx] : NoSettings</t>
  </si>
  <si>
    <t>Industrial Sector Energy Related Emissions after CCS[biomass if,pulp paper and printing 17T18,BC] : NoSettings</t>
  </si>
  <si>
    <t>Industrial Sector Energy Related Emissions after CCS[biomass if,pulp paper and printing 17T18,OC] : NoSettings</t>
  </si>
  <si>
    <t>Industrial Sector Energy Related Emissions after CCS[biomass if,pulp paper and printing 17T18,CH4] : NoSettings</t>
  </si>
  <si>
    <t>Industrial Sector Energy Related Emissions after CCS[biomass if,pulp paper and printing 17T18,N2O] : NoSettings</t>
  </si>
  <si>
    <t>Industrial Sector Energy Related Emissions after CCS[biomass if,pulp paper and printing 17T18,F gases] : NoSettings</t>
  </si>
  <si>
    <t>Industrial Sector Energy Related Emissions after CCS[biomass if,refined petroleum and coke 19,CO2] : NoSettings</t>
  </si>
  <si>
    <t>Industrial Sector Energy Related Emissions after CCS[biomass if,refined petroleum and coke 19,VOC] : NoSettings</t>
  </si>
  <si>
    <t>Industrial Sector Energy Related Emissions after CCS[biomass if,refined petroleum and coke 19,CO] : NoSettings</t>
  </si>
  <si>
    <t>Industrial Sector Energy Related Emissions after CCS[biomass if,refined petroleum and coke 19,NOx] : NoSettings</t>
  </si>
  <si>
    <t>Industrial Sector Energy Related Emissions after CCS[biomass if,refined petroleum and coke 19,PM10] : NoSettings</t>
  </si>
  <si>
    <t>Industrial Sector Energy Related Emissions after CCS[biomass if,refined petroleum and coke 19,PM25] : NoSettings</t>
  </si>
  <si>
    <t>Industrial Sector Energy Related Emissions after CCS[biomass if,refined petroleum and coke 19,SOx] : NoSettings</t>
  </si>
  <si>
    <t>Industrial Sector Energy Related Emissions after CCS[biomass if,refined petroleum and coke 19,BC] : NoSettings</t>
  </si>
  <si>
    <t>Industrial Sector Energy Related Emissions after CCS[biomass if,refined petroleum and coke 19,OC] : NoSettings</t>
  </si>
  <si>
    <t>Industrial Sector Energy Related Emissions after CCS[biomass if,refined petroleum and coke 19,CH4] : NoSettings</t>
  </si>
  <si>
    <t>Industrial Sector Energy Related Emissions after CCS[biomass if,refined petroleum and coke 19,N2O] : NoSettings</t>
  </si>
  <si>
    <t>Industrial Sector Energy Related Emissions after CCS[biomass if,refined petroleum and coke 19,F gases] : NoSettings</t>
  </si>
  <si>
    <t>Industrial Sector Energy Related Emissions after CCS[biomass if,chemicals 20,CO2] : NoSettings</t>
  </si>
  <si>
    <t>Industrial Sector Energy Related Emissions after CCS[biomass if,chemicals 20,VOC] : NoSettings</t>
  </si>
  <si>
    <t>Industrial Sector Energy Related Emissions after CCS[biomass if,chemicals 20,CO] : NoSettings</t>
  </si>
  <si>
    <t>Industrial Sector Energy Related Emissions after CCS[biomass if,chemicals 20,NOx] : NoSettings</t>
  </si>
  <si>
    <t>Industrial Sector Energy Related Emissions after CCS[biomass if,chemicals 20,PM10] : NoSettings</t>
  </si>
  <si>
    <t>Industrial Sector Energy Related Emissions after CCS[biomass if,chemicals 20,PM25] : NoSettings</t>
  </si>
  <si>
    <t>Industrial Sector Energy Related Emissions after CCS[biomass if,chemicals 20,SOx] : NoSettings</t>
  </si>
  <si>
    <t>Industrial Sector Energy Related Emissions after CCS[biomass if,chemicals 20,BC] : NoSettings</t>
  </si>
  <si>
    <t>Industrial Sector Energy Related Emissions after CCS[biomass if,chemicals 20,OC] : NoSettings</t>
  </si>
  <si>
    <t>Industrial Sector Energy Related Emissions after CCS[biomass if,chemicals 20,CH4] : NoSettings</t>
  </si>
  <si>
    <t>Industrial Sector Energy Related Emissions after CCS[biomass if,chemicals 20,N2O] : NoSettings</t>
  </si>
  <si>
    <t>Industrial Sector Energy Related Emissions after CCS[biomass if,chemicals 20,F gases] : NoSettings</t>
  </si>
  <si>
    <t>Industrial Sector Energy Related Emissions after CCS[biomass if,rubber and plastic products 22,CO2] : NoSettings</t>
  </si>
  <si>
    <t>Industrial Sector Energy Related Emissions after CCS[biomass if,rubber and plastic products 22,VOC] : NoSettings</t>
  </si>
  <si>
    <t>Industrial Sector Energy Related Emissions after CCS[biomass if,rubber and plastic products 22,CO] : NoSettings</t>
  </si>
  <si>
    <t>Industrial Sector Energy Related Emissions after CCS[biomass if,rubber and plastic products 22,NOx] : NoSettings</t>
  </si>
  <si>
    <t>Industrial Sector Energy Related Emissions after CCS[biomass if,rubber and plastic products 22,PM10] : NoSettings</t>
  </si>
  <si>
    <t>Industrial Sector Energy Related Emissions after CCS[biomass if,rubber and plastic products 22,PM25] : NoSettings</t>
  </si>
  <si>
    <t>Industrial Sector Energy Related Emissions after CCS[biomass if,rubber and plastic products 22,SOx] : NoSettings</t>
  </si>
  <si>
    <t>Industrial Sector Energy Related Emissions after CCS[biomass if,rubber and plastic products 22,BC] : NoSettings</t>
  </si>
  <si>
    <t>Industrial Sector Energy Related Emissions after CCS[biomass if,rubber and plastic products 22,OC] : NoSettings</t>
  </si>
  <si>
    <t>Industrial Sector Energy Related Emissions after CCS[biomass if,rubber and plastic products 22,CH4] : NoSettings</t>
  </si>
  <si>
    <t>Industrial Sector Energy Related Emissions after CCS[biomass if,rubber and plastic products 22,N2O] : NoSettings</t>
  </si>
  <si>
    <t>Industrial Sector Energy Related Emissions after CCS[biomass if,rubber and plastic products 22,F gases] : NoSettings</t>
  </si>
  <si>
    <t>Industrial Sector Energy Related Emissions after CCS[biomass if,glass and glass products 231,CO2] : NoSettings</t>
  </si>
  <si>
    <t>Industrial Sector Energy Related Emissions after CCS[biomass if,glass and glass products 231,VOC] : NoSettings</t>
  </si>
  <si>
    <t>Industrial Sector Energy Related Emissions after CCS[biomass if,glass and glass products 231,CO] : NoSettings</t>
  </si>
  <si>
    <t>Industrial Sector Energy Related Emissions after CCS[biomass if,glass and glass products 231,NOx] : NoSettings</t>
  </si>
  <si>
    <t>Industrial Sector Energy Related Emissions after CCS[biomass if,glass and glass products 231,PM10] : NoSettings</t>
  </si>
  <si>
    <t>Industrial Sector Energy Related Emissions after CCS[biomass if,glass and glass products 231,PM25] : NoSettings</t>
  </si>
  <si>
    <t>Industrial Sector Energy Related Emissions after CCS[biomass if,glass and glass products 231,SOx] : NoSettings</t>
  </si>
  <si>
    <t>Industrial Sector Energy Related Emissions after CCS[biomass if,glass and glass products 231,BC] : NoSettings</t>
  </si>
  <si>
    <t>Industrial Sector Energy Related Emissions after CCS[biomass if,glass and glass products 231,OC] : NoSettings</t>
  </si>
  <si>
    <t>Industrial Sector Energy Related Emissions after CCS[biomass if,glass and glass products 231,CH4] : NoSettings</t>
  </si>
  <si>
    <t>Industrial Sector Energy Related Emissions after CCS[biomass if,glass and glass products 231,N2O] : NoSettings</t>
  </si>
  <si>
    <t>Industrial Sector Energy Related Emissions after CCS[biomass if,glass and glass products 231,F gases] : NoSettings</t>
  </si>
  <si>
    <t>Industrial Sector Energy Related Emissions after CCS[biomass if,cement and other nonmetallic minerals 239,CO2] : NoSettings</t>
  </si>
  <si>
    <t>Industrial Sector Energy Related Emissions after CCS[biomass if,cement and other nonmetallic minerals 239,VOC] : NoSettings</t>
  </si>
  <si>
    <t>Industrial Sector Energy Related Emissions after CCS[biomass if,cement and other nonmetallic minerals 239,CO] : NoSettings</t>
  </si>
  <si>
    <t>Industrial Sector Energy Related Emissions after CCS[biomass if,cement and other nonmetallic minerals 239,NOx] : NoSettings</t>
  </si>
  <si>
    <t>Industrial Sector Energy Related Emissions after CCS[biomass if,cement and other nonmetallic minerals 239,PM10] : NoSettings</t>
  </si>
  <si>
    <t>Industrial Sector Energy Related Emissions after CCS[biomass if,cement and other nonmetallic minerals 239,PM25] : NoSettings</t>
  </si>
  <si>
    <t>Industrial Sector Energy Related Emissions after CCS[biomass if,cement and other nonmetallic minerals 239,SOx] : NoSettings</t>
  </si>
  <si>
    <t>Industrial Sector Energy Related Emissions after CCS[biomass if,cement and other nonmetallic minerals 239,BC] : NoSettings</t>
  </si>
  <si>
    <t>Industrial Sector Energy Related Emissions after CCS[biomass if,cement and other nonmetallic minerals 239,OC] : NoSettings</t>
  </si>
  <si>
    <t>Industrial Sector Energy Related Emissions after CCS[biomass if,cement and other nonmetallic minerals 239,CH4] : NoSettings</t>
  </si>
  <si>
    <t>Industrial Sector Energy Related Emissions after CCS[biomass if,cement and other nonmetallic minerals 239,N2O] : NoSettings</t>
  </si>
  <si>
    <t>Industrial Sector Energy Related Emissions after CCS[biomass if,cement and other nonmetallic minerals 239,F gases] : NoSettings</t>
  </si>
  <si>
    <t>Industrial Sector Energy Related Emissions after CCS[biomass if,iron and steel 241,CO2] : NoSettings</t>
  </si>
  <si>
    <t>Industrial Sector Energy Related Emissions after CCS[biomass if,iron and steel 241,VOC] : NoSettings</t>
  </si>
  <si>
    <t>Industrial Sector Energy Related Emissions after CCS[biomass if,iron and steel 241,CO] : NoSettings</t>
  </si>
  <si>
    <t>Industrial Sector Energy Related Emissions after CCS[biomass if,iron and steel 241,NOx] : NoSettings</t>
  </si>
  <si>
    <t>Industrial Sector Energy Related Emissions after CCS[biomass if,iron and steel 241,PM10] : NoSettings</t>
  </si>
  <si>
    <t>Industrial Sector Energy Related Emissions after CCS[biomass if,iron and steel 241,PM25] : NoSettings</t>
  </si>
  <si>
    <t>Industrial Sector Energy Related Emissions after CCS[biomass if,iron and steel 241,SOx] : NoSettings</t>
  </si>
  <si>
    <t>Industrial Sector Energy Related Emissions after CCS[biomass if,iron and steel 241,BC] : NoSettings</t>
  </si>
  <si>
    <t>Industrial Sector Energy Related Emissions after CCS[biomass if,iron and steel 241,OC] : NoSettings</t>
  </si>
  <si>
    <t>Industrial Sector Energy Related Emissions after CCS[biomass if,iron and steel 241,CH4] : NoSettings</t>
  </si>
  <si>
    <t>Industrial Sector Energy Related Emissions after CCS[biomass if,iron and steel 241,N2O] : NoSettings</t>
  </si>
  <si>
    <t>Industrial Sector Energy Related Emissions after CCS[biomass if,iron and steel 241,F gases] : NoSettings</t>
  </si>
  <si>
    <t>Industrial Sector Energy Related Emissions after CCS[biomass if,other metals 242,CO2] : NoSettings</t>
  </si>
  <si>
    <t>Industrial Sector Energy Related Emissions after CCS[biomass if,other metals 242,VOC] : NoSettings</t>
  </si>
  <si>
    <t>Industrial Sector Energy Related Emissions after CCS[biomass if,other metals 242,CO] : NoSettings</t>
  </si>
  <si>
    <t>Industrial Sector Energy Related Emissions after CCS[biomass if,other metals 242,NOx] : NoSettings</t>
  </si>
  <si>
    <t>Industrial Sector Energy Related Emissions after CCS[biomass if,other metals 242,PM10] : NoSettings</t>
  </si>
  <si>
    <t>Industrial Sector Energy Related Emissions after CCS[biomass if,other metals 242,PM25] : NoSettings</t>
  </si>
  <si>
    <t>Industrial Sector Energy Related Emissions after CCS[biomass if,other metals 242,SOx] : NoSettings</t>
  </si>
  <si>
    <t>Industrial Sector Energy Related Emissions after CCS[biomass if,other metals 242,BC] : NoSettings</t>
  </si>
  <si>
    <t>Industrial Sector Energy Related Emissions after CCS[biomass if,other metals 242,OC] : NoSettings</t>
  </si>
  <si>
    <t>Industrial Sector Energy Related Emissions after CCS[biomass if,other metals 242,CH4] : NoSettings</t>
  </si>
  <si>
    <t>Industrial Sector Energy Related Emissions after CCS[biomass if,other metals 242,N2O] : NoSettings</t>
  </si>
  <si>
    <t>Industrial Sector Energy Related Emissions after CCS[biomass if,other metals 242,F gases] : NoSettings</t>
  </si>
  <si>
    <t>Industrial Sector Energy Related Emissions after CCS[biomass if,metal products except machinery and vehicles 25,CO2] : NoSettings</t>
  </si>
  <si>
    <t>Industrial Sector Energy Related Emissions after CCS[biomass if,metal products except machinery and vehicles 25,VOC] : NoSettings</t>
  </si>
  <si>
    <t>Industrial Sector Energy Related Emissions after CCS[biomass if,metal products except machinery and vehicles 25,CO] : NoSettings</t>
  </si>
  <si>
    <t>Industrial Sector Energy Related Emissions after CCS[biomass if,metal products except machinery and vehicles 25,NOx] : NoSettings</t>
  </si>
  <si>
    <t>Industrial Sector Energy Related Emissions after CCS[biomass if,metal products except machinery and vehicles 25,PM10] : NoSettings</t>
  </si>
  <si>
    <t>Industrial Sector Energy Related Emissions after CCS[biomass if,metal products except machinery and vehicles 25,PM25] : NoSettings</t>
  </si>
  <si>
    <t>Industrial Sector Energy Related Emissions after CCS[biomass if,metal products except machinery and vehicles 25,SOx] : NoSettings</t>
  </si>
  <si>
    <t>Industrial Sector Energy Related Emissions after CCS[biomass if,metal products except machinery and vehicles 25,BC] : NoSettings</t>
  </si>
  <si>
    <t>Industrial Sector Energy Related Emissions after CCS[biomass if,metal products except machinery and vehicles 25,OC] : NoSettings</t>
  </si>
  <si>
    <t>Industrial Sector Energy Related Emissions after CCS[biomass if,metal products except machinery and vehicles 25,CH4] : NoSettings</t>
  </si>
  <si>
    <t>Industrial Sector Energy Related Emissions after CCS[biomass if,metal products except machinery and vehicles 25,N2O] : NoSettings</t>
  </si>
  <si>
    <t>Industrial Sector Energy Related Emissions after CCS[biomass if,metal products except machinery and vehicles 25,F gases] : NoSettings</t>
  </si>
  <si>
    <t>Industrial Sector Energy Related Emissions after CCS[biomass if,computers and electronics 26,CO2] : NoSettings</t>
  </si>
  <si>
    <t>Industrial Sector Energy Related Emissions after CCS[biomass if,computers and electronics 26,VOC] : NoSettings</t>
  </si>
  <si>
    <t>Industrial Sector Energy Related Emissions after CCS[biomass if,computers and electronics 26,CO] : NoSettings</t>
  </si>
  <si>
    <t>Industrial Sector Energy Related Emissions after CCS[biomass if,computers and electronics 26,NOx] : NoSettings</t>
  </si>
  <si>
    <t>Industrial Sector Energy Related Emissions after CCS[biomass if,computers and electronics 26,PM10] : NoSettings</t>
  </si>
  <si>
    <t>Industrial Sector Energy Related Emissions after CCS[biomass if,computers and electronics 26,PM25] : NoSettings</t>
  </si>
  <si>
    <t>Industrial Sector Energy Related Emissions after CCS[biomass if,computers and electronics 26,SOx] : NoSettings</t>
  </si>
  <si>
    <t>Industrial Sector Energy Related Emissions after CCS[biomass if,computers and electronics 26,BC] : NoSettings</t>
  </si>
  <si>
    <t>Industrial Sector Energy Related Emissions after CCS[biomass if,computers and electronics 26,OC] : NoSettings</t>
  </si>
  <si>
    <t>Industrial Sector Energy Related Emissions after CCS[biomass if,computers and electronics 26,CH4] : NoSettings</t>
  </si>
  <si>
    <t>Industrial Sector Energy Related Emissions after CCS[biomass if,computers and electronics 26,N2O] : NoSettings</t>
  </si>
  <si>
    <t>Industrial Sector Energy Related Emissions after CCS[biomass if,computers and electronics 26,F gases] : NoSettings</t>
  </si>
  <si>
    <t>Industrial Sector Energy Related Emissions after CCS[biomass if,appliances and electrical equipment 27,CO2] : NoSettings</t>
  </si>
  <si>
    <t>Industrial Sector Energy Related Emissions after CCS[biomass if,appliances and electrical equipment 27,VOC] : NoSettings</t>
  </si>
  <si>
    <t>Industrial Sector Energy Related Emissions after CCS[biomass if,appliances and electrical equipment 27,CO] : NoSettings</t>
  </si>
  <si>
    <t>Industrial Sector Energy Related Emissions after CCS[biomass if,appliances and electrical equipment 27,NOx] : NoSettings</t>
  </si>
  <si>
    <t>Industrial Sector Energy Related Emissions after CCS[biomass if,appliances and electrical equipment 27,PM10] : NoSettings</t>
  </si>
  <si>
    <t>Industrial Sector Energy Related Emissions after CCS[biomass if,appliances and electrical equipment 27,PM25] : NoSettings</t>
  </si>
  <si>
    <t>Industrial Sector Energy Related Emissions after CCS[biomass if,appliances and electrical equipment 27,SOx] : NoSettings</t>
  </si>
  <si>
    <t>Industrial Sector Energy Related Emissions after CCS[biomass if,appliances and electrical equipment 27,BC] : NoSettings</t>
  </si>
  <si>
    <t>Industrial Sector Energy Related Emissions after CCS[biomass if,appliances and electrical equipment 27,OC] : NoSettings</t>
  </si>
  <si>
    <t>Industrial Sector Energy Related Emissions after CCS[biomass if,appliances and electrical equipment 27,CH4] : NoSettings</t>
  </si>
  <si>
    <t>Industrial Sector Energy Related Emissions after CCS[biomass if,appliances and electrical equipment 27,N2O] : NoSettings</t>
  </si>
  <si>
    <t>Industrial Sector Energy Related Emissions after CCS[biomass if,appliances and electrical equipment 27,F gases] : NoSettings</t>
  </si>
  <si>
    <t>Industrial Sector Energy Related Emissions after CCS[biomass if,other machinery 28,CO2] : NoSettings</t>
  </si>
  <si>
    <t>Industrial Sector Energy Related Emissions after CCS[biomass if,other machinery 28,VOC] : NoSettings</t>
  </si>
  <si>
    <t>Industrial Sector Energy Related Emissions after CCS[biomass if,other machinery 28,CO] : NoSettings</t>
  </si>
  <si>
    <t>Industrial Sector Energy Related Emissions after CCS[biomass if,other machinery 28,NOx] : NoSettings</t>
  </si>
  <si>
    <t>Industrial Sector Energy Related Emissions after CCS[biomass if,other machinery 28,PM10] : NoSettings</t>
  </si>
  <si>
    <t>Industrial Sector Energy Related Emissions after CCS[biomass if,other machinery 28,PM25] : NoSettings</t>
  </si>
  <si>
    <t>Industrial Sector Energy Related Emissions after CCS[biomass if,other machinery 28,SOx] : NoSettings</t>
  </si>
  <si>
    <t>Industrial Sector Energy Related Emissions after CCS[biomass if,other machinery 28,BC] : NoSettings</t>
  </si>
  <si>
    <t>Industrial Sector Energy Related Emissions after CCS[biomass if,other machinery 28,OC] : NoSettings</t>
  </si>
  <si>
    <t>Industrial Sector Energy Related Emissions after CCS[biomass if,other machinery 28,CH4] : NoSettings</t>
  </si>
  <si>
    <t>Industrial Sector Energy Related Emissions after CCS[biomass if,other machinery 28,N2O] : NoSettings</t>
  </si>
  <si>
    <t>Industrial Sector Energy Related Emissions after CCS[biomass if,other machinery 28,F gases] : NoSettings</t>
  </si>
  <si>
    <t>Industrial Sector Energy Related Emissions after CCS[biomass if,road vehicles 29,CO2] : NoSettings</t>
  </si>
  <si>
    <t>Industrial Sector Energy Related Emissions after CCS[biomass if,road vehicles 29,VOC] : NoSettings</t>
  </si>
  <si>
    <t>Industrial Sector Energy Related Emissions after CCS[biomass if,road vehicles 29,CO] : NoSettings</t>
  </si>
  <si>
    <t>Industrial Sector Energy Related Emissions after CCS[biomass if,road vehicles 29,NOx] : NoSettings</t>
  </si>
  <si>
    <t>Industrial Sector Energy Related Emissions after CCS[biomass if,road vehicles 29,PM10] : NoSettings</t>
  </si>
  <si>
    <t>Industrial Sector Energy Related Emissions after CCS[biomass if,road vehicles 29,PM25] : NoSettings</t>
  </si>
  <si>
    <t>Industrial Sector Energy Related Emissions after CCS[biomass if,road vehicles 29,SOx] : NoSettings</t>
  </si>
  <si>
    <t>Industrial Sector Energy Related Emissions after CCS[biomass if,road vehicles 29,BC] : NoSettings</t>
  </si>
  <si>
    <t>Industrial Sector Energy Related Emissions after CCS[biomass if,road vehicles 29,OC] : NoSettings</t>
  </si>
  <si>
    <t>Industrial Sector Energy Related Emissions after CCS[biomass if,road vehicles 29,CH4] : NoSettings</t>
  </si>
  <si>
    <t>Industrial Sector Energy Related Emissions after CCS[biomass if,road vehicles 29,N2O] : NoSettings</t>
  </si>
  <si>
    <t>Industrial Sector Energy Related Emissions after CCS[biomass if,road vehicles 29,F gases] : NoSettings</t>
  </si>
  <si>
    <t>Industrial Sector Energy Related Emissions after CCS[biomass if,nonroad vehicles 30,CO2] : NoSettings</t>
  </si>
  <si>
    <t>Industrial Sector Energy Related Emissions after CCS[biomass if,nonroad vehicles 30,VOC] : NoSettings</t>
  </si>
  <si>
    <t>Industrial Sector Energy Related Emissions after CCS[biomass if,nonroad vehicles 30,CO] : NoSettings</t>
  </si>
  <si>
    <t>Industrial Sector Energy Related Emissions after CCS[biomass if,nonroad vehicles 30,NOx] : NoSettings</t>
  </si>
  <si>
    <t>Industrial Sector Energy Related Emissions after CCS[biomass if,nonroad vehicles 30,PM10] : NoSettings</t>
  </si>
  <si>
    <t>Industrial Sector Energy Related Emissions after CCS[biomass if,nonroad vehicles 30,PM25] : NoSettings</t>
  </si>
  <si>
    <t>Industrial Sector Energy Related Emissions after CCS[biomass if,nonroad vehicles 30,SOx] : NoSettings</t>
  </si>
  <si>
    <t>Industrial Sector Energy Related Emissions after CCS[biomass if,nonroad vehicles 30,BC] : NoSettings</t>
  </si>
  <si>
    <t>Industrial Sector Energy Related Emissions after CCS[biomass if,nonroad vehicles 30,OC] : NoSettings</t>
  </si>
  <si>
    <t>Industrial Sector Energy Related Emissions after CCS[biomass if,nonroad vehicles 30,CH4] : NoSettings</t>
  </si>
  <si>
    <t>Industrial Sector Energy Related Emissions after CCS[biomass if,nonroad vehicles 30,N2O] : NoSettings</t>
  </si>
  <si>
    <t>Industrial Sector Energy Related Emissions after CCS[biomass if,nonroad vehicles 30,F gases] : NoSettings</t>
  </si>
  <si>
    <t>Industrial Sector Energy Related Emissions after CCS[biomass if,other manufacturing 31T33,CO2] : NoSettings</t>
  </si>
  <si>
    <t>Industrial Sector Energy Related Emissions after CCS[biomass if,other manufacturing 31T33,VOC] : NoSettings</t>
  </si>
  <si>
    <t>Industrial Sector Energy Related Emissions after CCS[biomass if,other manufacturing 31T33,CO] : NoSettings</t>
  </si>
  <si>
    <t>Industrial Sector Energy Related Emissions after CCS[biomass if,other manufacturing 31T33,NOx] : NoSettings</t>
  </si>
  <si>
    <t>Industrial Sector Energy Related Emissions after CCS[biomass if,other manufacturing 31T33,PM10] : NoSettings</t>
  </si>
  <si>
    <t>Industrial Sector Energy Related Emissions after CCS[biomass if,other manufacturing 31T33,PM25] : NoSettings</t>
  </si>
  <si>
    <t>Industrial Sector Energy Related Emissions after CCS[biomass if,other manufacturing 31T33,SOx] : NoSettings</t>
  </si>
  <si>
    <t>Industrial Sector Energy Related Emissions after CCS[biomass if,other manufacturing 31T33,BC] : NoSettings</t>
  </si>
  <si>
    <t>Industrial Sector Energy Related Emissions after CCS[biomass if,other manufacturing 31T33,OC] : NoSettings</t>
  </si>
  <si>
    <t>Industrial Sector Energy Related Emissions after CCS[biomass if,other manufacturing 31T33,CH4] : NoSettings</t>
  </si>
  <si>
    <t>Industrial Sector Energy Related Emissions after CCS[biomass if,other manufacturing 31T33,N2O] : NoSettings</t>
  </si>
  <si>
    <t>Industrial Sector Energy Related Emissions after CCS[biomass if,other manufacturing 31T33,F gases] : NoSettings</t>
  </si>
  <si>
    <t>Industrial Sector Energy Related Emissions after CCS[biomass if,energy pipelines and gas processing 352T353,CO2] : NoSettings</t>
  </si>
  <si>
    <t>Industrial Sector Energy Related Emissions after CCS[biomass if,energy pipelines and gas processing 352T353,VOC] : NoSettings</t>
  </si>
  <si>
    <t>Industrial Sector Energy Related Emissions after CCS[biomass if,energy pipelines and gas processing 352T353,CO] : NoSettings</t>
  </si>
  <si>
    <t>Industrial Sector Energy Related Emissions after CCS[biomass if,energy pipelines and gas processing 352T353,NOx] : NoSettings</t>
  </si>
  <si>
    <t>Industrial Sector Energy Related Emissions after CCS[biomass if,energy pipelines and gas processing 352T353,PM10] : NoSettings</t>
  </si>
  <si>
    <t>Industrial Sector Energy Related Emissions after CCS[biomass if,energy pipelines and gas processing 352T353,PM25] : NoSettings</t>
  </si>
  <si>
    <t>Industrial Sector Energy Related Emissions after CCS[biomass if,energy pipelines and gas processing 352T353,SOx] : NoSettings</t>
  </si>
  <si>
    <t>Industrial Sector Energy Related Emissions after CCS[biomass if,energy pipelines and gas processing 352T353,BC] : NoSettings</t>
  </si>
  <si>
    <t>Industrial Sector Energy Related Emissions after CCS[biomass if,energy pipelines and gas processing 352T353,OC] : NoSettings</t>
  </si>
  <si>
    <t>Industrial Sector Energy Related Emissions after CCS[biomass if,energy pipelines and gas processing 352T353,CH4] : NoSettings</t>
  </si>
  <si>
    <t>Industrial Sector Energy Related Emissions after CCS[biomass if,energy pipelines and gas processing 352T353,N2O] : NoSettings</t>
  </si>
  <si>
    <t>Industrial Sector Energy Related Emissions after CCS[biomass if,energy pipelines and gas processing 352T353,F gases] : NoSettings</t>
  </si>
  <si>
    <t>Industrial Sector Energy Related Emissions after CCS[biomass if,water and waste 36T39,CO2] : NoSettings</t>
  </si>
  <si>
    <t>Industrial Sector Energy Related Emissions after CCS[biomass if,water and waste 36T39,VOC] : NoSettings</t>
  </si>
  <si>
    <t>Industrial Sector Energy Related Emissions after CCS[biomass if,water and waste 36T39,CO] : NoSettings</t>
  </si>
  <si>
    <t>Industrial Sector Energy Related Emissions after CCS[biomass if,water and waste 36T39,NOx] : NoSettings</t>
  </si>
  <si>
    <t>Industrial Sector Energy Related Emissions after CCS[biomass if,water and waste 36T39,PM10] : NoSettings</t>
  </si>
  <si>
    <t>Industrial Sector Energy Related Emissions after CCS[biomass if,water and waste 36T39,PM25] : NoSettings</t>
  </si>
  <si>
    <t>Industrial Sector Energy Related Emissions after CCS[biomass if,water and waste 36T39,SOx] : NoSettings</t>
  </si>
  <si>
    <t>Industrial Sector Energy Related Emissions after CCS[biomass if,water and waste 36T39,BC] : NoSettings</t>
  </si>
  <si>
    <t>Industrial Sector Energy Related Emissions after CCS[biomass if,water and waste 36T39,OC] : NoSettings</t>
  </si>
  <si>
    <t>Industrial Sector Energy Related Emissions after CCS[biomass if,water and waste 36T39,CH4] : NoSettings</t>
  </si>
  <si>
    <t>Industrial Sector Energy Related Emissions after CCS[biomass if,water and waste 36T39,N2O] : NoSettings</t>
  </si>
  <si>
    <t>Industrial Sector Energy Related Emissions after CCS[biomass if,water and waste 36T39,F gases] : NoSettings</t>
  </si>
  <si>
    <t>Industrial Sector Energy Related Emissions after CCS[biomass if,construction 41T43,CO2] : NoSettings</t>
  </si>
  <si>
    <t>Industrial Sector Energy Related Emissions after CCS[biomass if,construction 41T43,VOC] : NoSettings</t>
  </si>
  <si>
    <t>Industrial Sector Energy Related Emissions after CCS[biomass if,construction 41T43,CO] : NoSettings</t>
  </si>
  <si>
    <t>Industrial Sector Energy Related Emissions after CCS[biomass if,construction 41T43,NOx] : NoSettings</t>
  </si>
  <si>
    <t>Industrial Sector Energy Related Emissions after CCS[biomass if,construction 41T43,PM10] : NoSettings</t>
  </si>
  <si>
    <t>Industrial Sector Energy Related Emissions after CCS[biomass if,construction 41T43,PM25] : NoSettings</t>
  </si>
  <si>
    <t>Industrial Sector Energy Related Emissions after CCS[biomass if,construction 41T43,SOx] : NoSettings</t>
  </si>
  <si>
    <t>Industrial Sector Energy Related Emissions after CCS[biomass if,construction 41T43,BC] : NoSettings</t>
  </si>
  <si>
    <t>Industrial Sector Energy Related Emissions after CCS[biomass if,construction 41T43,OC] : NoSettings</t>
  </si>
  <si>
    <t>Industrial Sector Energy Related Emissions after CCS[biomass if,construction 41T43,CH4] : NoSettings</t>
  </si>
  <si>
    <t>Industrial Sector Energy Related Emissions after CCS[biomass if,construction 41T43,N2O] : NoSettings</t>
  </si>
  <si>
    <t>Industrial Sector Energy Related Emissions after CCS[biomass if,construction 41T43,F gases] : NoSettings</t>
  </si>
  <si>
    <t>Industrial Sector Energy Related Emissions after CCS[petroleum diesel if,agriculture and forestry 01T03,CO2] : NoSettings</t>
  </si>
  <si>
    <t>Industrial Sector Energy Related Emissions after CCS[petroleum diesel if,agriculture and forestry 01T03,VOC] : NoSettings</t>
  </si>
  <si>
    <t>Industrial Sector Energy Related Emissions after CCS[petroleum diesel if,agriculture and forestry 01T03,CO] : NoSettings</t>
  </si>
  <si>
    <t>Industrial Sector Energy Related Emissions after CCS[petroleum diesel if,agriculture and forestry 01T03,NOx] : NoSettings</t>
  </si>
  <si>
    <t>Industrial Sector Energy Related Emissions after CCS[petroleum diesel if,agriculture and forestry 01T03,PM10] : NoSettings</t>
  </si>
  <si>
    <t>Industrial Sector Energy Related Emissions after CCS[petroleum diesel if,agriculture and forestry 01T03,PM25] : NoSettings</t>
  </si>
  <si>
    <t>Industrial Sector Energy Related Emissions after CCS[petroleum diesel if,agriculture and forestry 01T03,SOx] : NoSettings</t>
  </si>
  <si>
    <t>Industrial Sector Energy Related Emissions after CCS[petroleum diesel if,agriculture and forestry 01T03,BC] : NoSettings</t>
  </si>
  <si>
    <t>Industrial Sector Energy Related Emissions after CCS[petroleum diesel if,agriculture and forestry 01T03,OC] : NoSettings</t>
  </si>
  <si>
    <t>Industrial Sector Energy Related Emissions after CCS[petroleum diesel if,agriculture and forestry 01T03,CH4] : NoSettings</t>
  </si>
  <si>
    <t>Industrial Sector Energy Related Emissions after CCS[petroleum diesel if,agriculture and forestry 01T03,N2O] : NoSettings</t>
  </si>
  <si>
    <t>Industrial Sector Energy Related Emissions after CCS[petroleum diesel if,agriculture and forestry 01T03,F gases] : NoSettings</t>
  </si>
  <si>
    <t>Industrial Sector Energy Related Emissions after CCS[petroleum diesel if,coal mining 05,CO2] : NoSettings</t>
  </si>
  <si>
    <t>Industrial Sector Energy Related Emissions after CCS[petroleum diesel if,coal mining 05,VOC] : NoSettings</t>
  </si>
  <si>
    <t>Industrial Sector Energy Related Emissions after CCS[petroleum diesel if,coal mining 05,CO] : NoSettings</t>
  </si>
  <si>
    <t>Industrial Sector Energy Related Emissions after CCS[petroleum diesel if,coal mining 05,NOx] : NoSettings</t>
  </si>
  <si>
    <t>Industrial Sector Energy Related Emissions after CCS[petroleum diesel if,coal mining 05,PM10] : NoSettings</t>
  </si>
  <si>
    <t>Industrial Sector Energy Related Emissions after CCS[petroleum diesel if,coal mining 05,PM25] : NoSettings</t>
  </si>
  <si>
    <t>Industrial Sector Energy Related Emissions after CCS[petroleum diesel if,coal mining 05,SOx] : NoSettings</t>
  </si>
  <si>
    <t>Industrial Sector Energy Related Emissions after CCS[petroleum diesel if,coal mining 05,BC] : NoSettings</t>
  </si>
  <si>
    <t>Industrial Sector Energy Related Emissions after CCS[petroleum diesel if,coal mining 05,OC] : NoSettings</t>
  </si>
  <si>
    <t>Industrial Sector Energy Related Emissions after CCS[petroleum diesel if,coal mining 05,CH4] : NoSettings</t>
  </si>
  <si>
    <t>Industrial Sector Energy Related Emissions after CCS[petroleum diesel if,coal mining 05,N2O] : NoSettings</t>
  </si>
  <si>
    <t>Industrial Sector Energy Related Emissions after CCS[petroleum diesel if,coal mining 05,F gases] : NoSettings</t>
  </si>
  <si>
    <t>Industrial Sector Energy Related Emissions after CCS[petroleum diesel if,oil and gas extraction 06,CO2] : NoSettings</t>
  </si>
  <si>
    <t>Industrial Sector Energy Related Emissions after CCS[petroleum diesel if,oil and gas extraction 06,VOC] : NoSettings</t>
  </si>
  <si>
    <t>Industrial Sector Energy Related Emissions after CCS[petroleum diesel if,oil and gas extraction 06,CO] : NoSettings</t>
  </si>
  <si>
    <t>Industrial Sector Energy Related Emissions after CCS[petroleum diesel if,oil and gas extraction 06,NOx] : NoSettings</t>
  </si>
  <si>
    <t>Industrial Sector Energy Related Emissions after CCS[petroleum diesel if,oil and gas extraction 06,PM10] : NoSettings</t>
  </si>
  <si>
    <t>Industrial Sector Energy Related Emissions after CCS[petroleum diesel if,oil and gas extraction 06,PM25] : NoSettings</t>
  </si>
  <si>
    <t>Industrial Sector Energy Related Emissions after CCS[petroleum diesel if,oil and gas extraction 06,SOx] : NoSettings</t>
  </si>
  <si>
    <t>Industrial Sector Energy Related Emissions after CCS[petroleum diesel if,oil and gas extraction 06,BC] : NoSettings</t>
  </si>
  <si>
    <t>Industrial Sector Energy Related Emissions after CCS[petroleum diesel if,oil and gas extraction 06,OC] : NoSettings</t>
  </si>
  <si>
    <t>Industrial Sector Energy Related Emissions after CCS[petroleum diesel if,oil and gas extraction 06,CH4] : NoSettings</t>
  </si>
  <si>
    <t>Industrial Sector Energy Related Emissions after CCS[petroleum diesel if,oil and gas extraction 06,N2O] : NoSettings</t>
  </si>
  <si>
    <t>Industrial Sector Energy Related Emissions after CCS[petroleum diesel if,oil and gas extraction 06,F gases] : NoSettings</t>
  </si>
  <si>
    <t>Industrial Sector Energy Related Emissions after CCS[petroleum diesel if,other mining and quarrying 07T08,CO2] : NoSettings</t>
  </si>
  <si>
    <t>Industrial Sector Energy Related Emissions after CCS[petroleum diesel if,other mining and quarrying 07T08,VOC] : NoSettings</t>
  </si>
  <si>
    <t>Industrial Sector Energy Related Emissions after CCS[petroleum diesel if,other mining and quarrying 07T08,CO] : NoSettings</t>
  </si>
  <si>
    <t>Industrial Sector Energy Related Emissions after CCS[petroleum diesel if,other mining and quarrying 07T08,NOx] : NoSettings</t>
  </si>
  <si>
    <t>Industrial Sector Energy Related Emissions after CCS[petroleum diesel if,other mining and quarrying 07T08,PM10] : NoSettings</t>
  </si>
  <si>
    <t>Industrial Sector Energy Related Emissions after CCS[petroleum diesel if,other mining and quarrying 07T08,PM25] : NoSettings</t>
  </si>
  <si>
    <t>Industrial Sector Energy Related Emissions after CCS[petroleum diesel if,other mining and quarrying 07T08,SOx] : NoSettings</t>
  </si>
  <si>
    <t>Industrial Sector Energy Related Emissions after CCS[petroleum diesel if,other mining and quarrying 07T08,BC] : NoSettings</t>
  </si>
  <si>
    <t>Industrial Sector Energy Related Emissions after CCS[petroleum diesel if,other mining and quarrying 07T08,OC] : NoSettings</t>
  </si>
  <si>
    <t>Industrial Sector Energy Related Emissions after CCS[petroleum diesel if,other mining and quarrying 07T08,CH4] : NoSettings</t>
  </si>
  <si>
    <t>Industrial Sector Energy Related Emissions after CCS[petroleum diesel if,other mining and quarrying 07T08,N2O] : NoSettings</t>
  </si>
  <si>
    <t>Industrial Sector Energy Related Emissions after CCS[petroleum diesel if,other mining and quarrying 07T08,F gases] : NoSettings</t>
  </si>
  <si>
    <t>Industrial Sector Energy Related Emissions after CCS[petroleum diesel if,food beverage and tobacco 10T12,CO2] : NoSettings</t>
  </si>
  <si>
    <t>Industrial Sector Energy Related Emissions after CCS[petroleum diesel if,food beverage and tobacco 10T12,VOC] : NoSettings</t>
  </si>
  <si>
    <t>Industrial Sector Energy Related Emissions after CCS[petroleum diesel if,food beverage and tobacco 10T12,CO] : NoSettings</t>
  </si>
  <si>
    <t>Industrial Sector Energy Related Emissions after CCS[petroleum diesel if,food beverage and tobacco 10T12,NOx] : NoSettings</t>
  </si>
  <si>
    <t>Industrial Sector Energy Related Emissions after CCS[petroleum diesel if,food beverage and tobacco 10T12,PM10] : NoSettings</t>
  </si>
  <si>
    <t>Industrial Sector Energy Related Emissions after CCS[petroleum diesel if,food beverage and tobacco 10T12,PM25] : NoSettings</t>
  </si>
  <si>
    <t>Industrial Sector Energy Related Emissions after CCS[petroleum diesel if,food beverage and tobacco 10T12,SOx] : NoSettings</t>
  </si>
  <si>
    <t>Industrial Sector Energy Related Emissions after CCS[petroleum diesel if,food beverage and tobacco 10T12,BC] : NoSettings</t>
  </si>
  <si>
    <t>Industrial Sector Energy Related Emissions after CCS[petroleum diesel if,food beverage and tobacco 10T12,OC] : NoSettings</t>
  </si>
  <si>
    <t>Industrial Sector Energy Related Emissions after CCS[petroleum diesel if,food beverage and tobacco 10T12,CH4] : NoSettings</t>
  </si>
  <si>
    <t>Industrial Sector Energy Related Emissions after CCS[petroleum diesel if,food beverage and tobacco 10T12,N2O] : NoSettings</t>
  </si>
  <si>
    <t>Industrial Sector Energy Related Emissions after CCS[petroleum diesel if,food beverage and tobacco 10T12,F gases] : NoSettings</t>
  </si>
  <si>
    <t>Industrial Sector Energy Related Emissions after CCS[petroleum diesel if,textiles apparel and leather 13T15,CO2] : NoSettings</t>
  </si>
  <si>
    <t>Industrial Sector Energy Related Emissions after CCS[petroleum diesel if,textiles apparel and leather 13T15,VOC] : NoSettings</t>
  </si>
  <si>
    <t>Industrial Sector Energy Related Emissions after CCS[petroleum diesel if,textiles apparel and leather 13T15,CO] : NoSettings</t>
  </si>
  <si>
    <t>Industrial Sector Energy Related Emissions after CCS[petroleum diesel if,textiles apparel and leather 13T15,NOx] : NoSettings</t>
  </si>
  <si>
    <t>Industrial Sector Energy Related Emissions after CCS[petroleum diesel if,textiles apparel and leather 13T15,PM10] : NoSettings</t>
  </si>
  <si>
    <t>Industrial Sector Energy Related Emissions after CCS[petroleum diesel if,textiles apparel and leather 13T15,PM25] : NoSettings</t>
  </si>
  <si>
    <t>Industrial Sector Energy Related Emissions after CCS[petroleum diesel if,textiles apparel and leather 13T15,SOx] : NoSettings</t>
  </si>
  <si>
    <t>Industrial Sector Energy Related Emissions after CCS[petroleum diesel if,textiles apparel and leather 13T15,BC] : NoSettings</t>
  </si>
  <si>
    <t>Industrial Sector Energy Related Emissions after CCS[petroleum diesel if,textiles apparel and leather 13T15,OC] : NoSettings</t>
  </si>
  <si>
    <t>Industrial Sector Energy Related Emissions after CCS[petroleum diesel if,textiles apparel and leather 13T15,CH4] : NoSettings</t>
  </si>
  <si>
    <t>Industrial Sector Energy Related Emissions after CCS[petroleum diesel if,textiles apparel and leather 13T15,N2O] : NoSettings</t>
  </si>
  <si>
    <t>Industrial Sector Energy Related Emissions after CCS[petroleum diesel if,textiles apparel and leather 13T15,F gases] : NoSettings</t>
  </si>
  <si>
    <t>Industrial Sector Energy Related Emissions after CCS[petroleum diesel if,wood products 16,CO2] : NoSettings</t>
  </si>
  <si>
    <t>Industrial Sector Energy Related Emissions after CCS[petroleum diesel if,wood products 16,VOC] : NoSettings</t>
  </si>
  <si>
    <t>Industrial Sector Energy Related Emissions after CCS[petroleum diesel if,wood products 16,CO] : NoSettings</t>
  </si>
  <si>
    <t>Industrial Sector Energy Related Emissions after CCS[petroleum diesel if,wood products 16,NOx] : NoSettings</t>
  </si>
  <si>
    <t>Industrial Sector Energy Related Emissions after CCS[petroleum diesel if,wood products 16,PM10] : NoSettings</t>
  </si>
  <si>
    <t>Industrial Sector Energy Related Emissions after CCS[petroleum diesel if,wood products 16,PM25] : NoSettings</t>
  </si>
  <si>
    <t>Industrial Sector Energy Related Emissions after CCS[petroleum diesel if,wood products 16,SOx] : NoSettings</t>
  </si>
  <si>
    <t>Industrial Sector Energy Related Emissions after CCS[petroleum diesel if,wood products 16,BC] : NoSettings</t>
  </si>
  <si>
    <t>Industrial Sector Energy Related Emissions after CCS[petroleum diesel if,wood products 16,OC] : NoSettings</t>
  </si>
  <si>
    <t>Industrial Sector Energy Related Emissions after CCS[petroleum diesel if,wood products 16,CH4] : NoSettings</t>
  </si>
  <si>
    <t>Industrial Sector Energy Related Emissions after CCS[petroleum diesel if,wood products 16,N2O] : NoSettings</t>
  </si>
  <si>
    <t>Industrial Sector Energy Related Emissions after CCS[petroleum diesel if,wood products 16,F gases] : NoSettings</t>
  </si>
  <si>
    <t>Industrial Sector Energy Related Emissions after CCS[petroleum diesel if,pulp paper and printing 17T18,CO2] : NoSettings</t>
  </si>
  <si>
    <t>Industrial Sector Energy Related Emissions after CCS[petroleum diesel if,pulp paper and printing 17T18,VOC] : NoSettings</t>
  </si>
  <si>
    <t>Industrial Sector Energy Related Emissions after CCS[petroleum diesel if,pulp paper and printing 17T18,CO] : NoSettings</t>
  </si>
  <si>
    <t>Industrial Sector Energy Related Emissions after CCS[petroleum diesel if,pulp paper and printing 17T18,NOx] : NoSettings</t>
  </si>
  <si>
    <t>Industrial Sector Energy Related Emissions after CCS[petroleum diesel if,pulp paper and printing 17T18,PM10] : NoSettings</t>
  </si>
  <si>
    <t>Industrial Sector Energy Related Emissions after CCS[petroleum diesel if,pulp paper and printing 17T18,PM25] : NoSettings</t>
  </si>
  <si>
    <t>Industrial Sector Energy Related Emissions after CCS[petroleum diesel if,pulp paper and printing 17T18,SOx] : NoSettings</t>
  </si>
  <si>
    <t>Industrial Sector Energy Related Emissions after CCS[petroleum diesel if,pulp paper and printing 17T18,BC] : NoSettings</t>
  </si>
  <si>
    <t>Industrial Sector Energy Related Emissions after CCS[petroleum diesel if,pulp paper and printing 17T18,OC] : NoSettings</t>
  </si>
  <si>
    <t>Industrial Sector Energy Related Emissions after CCS[petroleum diesel if,pulp paper and printing 17T18,CH4] : NoSettings</t>
  </si>
  <si>
    <t>Industrial Sector Energy Related Emissions after CCS[petroleum diesel if,pulp paper and printing 17T18,N2O] : NoSettings</t>
  </si>
  <si>
    <t>Industrial Sector Energy Related Emissions after CCS[petroleum diesel if,pulp paper and printing 17T18,F gases] : NoSettings</t>
  </si>
  <si>
    <t>Industrial Sector Energy Related Emissions after CCS[petroleum diesel if,refined petroleum and coke 19,CO2] : NoSettings</t>
  </si>
  <si>
    <t>Industrial Sector Energy Related Emissions after CCS[petroleum diesel if,refined petroleum and coke 19,VOC] : NoSettings</t>
  </si>
  <si>
    <t>Industrial Sector Energy Related Emissions after CCS[petroleum diesel if,refined petroleum and coke 19,CO] : NoSettings</t>
  </si>
  <si>
    <t>Industrial Sector Energy Related Emissions after CCS[petroleum diesel if,refined petroleum and coke 19,NOx] : NoSettings</t>
  </si>
  <si>
    <t>Industrial Sector Energy Related Emissions after CCS[petroleum diesel if,refined petroleum and coke 19,PM10] : NoSettings</t>
  </si>
  <si>
    <t>Industrial Sector Energy Related Emissions after CCS[petroleum diesel if,refined petroleum and coke 19,PM25] : NoSettings</t>
  </si>
  <si>
    <t>Industrial Sector Energy Related Emissions after CCS[petroleum diesel if,refined petroleum and coke 19,SOx] : NoSettings</t>
  </si>
  <si>
    <t>Industrial Sector Energy Related Emissions after CCS[petroleum diesel if,refined petroleum and coke 19,BC] : NoSettings</t>
  </si>
  <si>
    <t>Industrial Sector Energy Related Emissions after CCS[petroleum diesel if,refined petroleum and coke 19,OC] : NoSettings</t>
  </si>
  <si>
    <t>Industrial Sector Energy Related Emissions after CCS[petroleum diesel if,refined petroleum and coke 19,CH4] : NoSettings</t>
  </si>
  <si>
    <t>Industrial Sector Energy Related Emissions after CCS[petroleum diesel if,refined petroleum and coke 19,N2O] : NoSettings</t>
  </si>
  <si>
    <t>Industrial Sector Energy Related Emissions after CCS[petroleum diesel if,refined petroleum and coke 19,F gases] : NoSettings</t>
  </si>
  <si>
    <t>Industrial Sector Energy Related Emissions after CCS[petroleum diesel if,chemicals 20,CO2] : NoSettings</t>
  </si>
  <si>
    <t>Industrial Sector Energy Related Emissions after CCS[petroleum diesel if,chemicals 20,VOC] : NoSettings</t>
  </si>
  <si>
    <t>Industrial Sector Energy Related Emissions after CCS[petroleum diesel if,chemicals 20,CO] : NoSettings</t>
  </si>
  <si>
    <t>Industrial Sector Energy Related Emissions after CCS[petroleum diesel if,chemicals 20,NOx] : NoSettings</t>
  </si>
  <si>
    <t>Industrial Sector Energy Related Emissions after CCS[petroleum diesel if,chemicals 20,PM10] : NoSettings</t>
  </si>
  <si>
    <t>Industrial Sector Energy Related Emissions after CCS[petroleum diesel if,chemicals 20,PM25] : NoSettings</t>
  </si>
  <si>
    <t>Industrial Sector Energy Related Emissions after CCS[petroleum diesel if,chemicals 20,SOx] : NoSettings</t>
  </si>
  <si>
    <t>Industrial Sector Energy Related Emissions after CCS[petroleum diesel if,chemicals 20,BC] : NoSettings</t>
  </si>
  <si>
    <t>Industrial Sector Energy Related Emissions after CCS[petroleum diesel if,chemicals 20,OC] : NoSettings</t>
  </si>
  <si>
    <t>Industrial Sector Energy Related Emissions after CCS[petroleum diesel if,chemicals 20,CH4] : NoSettings</t>
  </si>
  <si>
    <t>Industrial Sector Energy Related Emissions after CCS[petroleum diesel if,chemicals 20,N2O] : NoSettings</t>
  </si>
  <si>
    <t>Industrial Sector Energy Related Emissions after CCS[petroleum diesel if,chemicals 20,F gases] : NoSettings</t>
  </si>
  <si>
    <t>Industrial Sector Energy Related Emissions after CCS[petroleum diesel if,rubber and plastic products 22,CO2] : NoSettings</t>
  </si>
  <si>
    <t>Industrial Sector Energy Related Emissions after CCS[petroleum diesel if,rubber and plastic products 22,VOC] : NoSettings</t>
  </si>
  <si>
    <t>Industrial Sector Energy Related Emissions after CCS[petroleum diesel if,rubber and plastic products 22,CO] : NoSettings</t>
  </si>
  <si>
    <t>Industrial Sector Energy Related Emissions after CCS[petroleum diesel if,rubber and plastic products 22,NOx] : NoSettings</t>
  </si>
  <si>
    <t>Industrial Sector Energy Related Emissions after CCS[petroleum diesel if,rubber and plastic products 22,PM10] : NoSettings</t>
  </si>
  <si>
    <t>Industrial Sector Energy Related Emissions after CCS[petroleum diesel if,rubber and plastic products 22,PM25] : NoSettings</t>
  </si>
  <si>
    <t>Industrial Sector Energy Related Emissions after CCS[petroleum diesel if,rubber and plastic products 22,SOx] : NoSettings</t>
  </si>
  <si>
    <t>Industrial Sector Energy Related Emissions after CCS[petroleum diesel if,rubber and plastic products 22,BC] : NoSettings</t>
  </si>
  <si>
    <t>Industrial Sector Energy Related Emissions after CCS[petroleum diesel if,rubber and plastic products 22,OC] : NoSettings</t>
  </si>
  <si>
    <t>Industrial Sector Energy Related Emissions after CCS[petroleum diesel if,rubber and plastic products 22,CH4] : NoSettings</t>
  </si>
  <si>
    <t>Industrial Sector Energy Related Emissions after CCS[petroleum diesel if,rubber and plastic products 22,N2O] : NoSettings</t>
  </si>
  <si>
    <t>Industrial Sector Energy Related Emissions after CCS[petroleum diesel if,rubber and plastic products 22,F gases] : NoSettings</t>
  </si>
  <si>
    <t>Industrial Sector Energy Related Emissions after CCS[petroleum diesel if,glass and glass products 231,CO2] : NoSettings</t>
  </si>
  <si>
    <t>Industrial Sector Energy Related Emissions after CCS[petroleum diesel if,glass and glass products 231,VOC] : NoSettings</t>
  </si>
  <si>
    <t>Industrial Sector Energy Related Emissions after CCS[petroleum diesel if,glass and glass products 231,CO] : NoSettings</t>
  </si>
  <si>
    <t>Industrial Sector Energy Related Emissions after CCS[petroleum diesel if,glass and glass products 231,NOx] : NoSettings</t>
  </si>
  <si>
    <t>Industrial Sector Energy Related Emissions after CCS[petroleum diesel if,glass and glass products 231,PM10] : NoSettings</t>
  </si>
  <si>
    <t>Industrial Sector Energy Related Emissions after CCS[petroleum diesel if,glass and glass products 231,PM25] : NoSettings</t>
  </si>
  <si>
    <t>Industrial Sector Energy Related Emissions after CCS[petroleum diesel if,glass and glass products 231,SOx] : NoSettings</t>
  </si>
  <si>
    <t>Industrial Sector Energy Related Emissions after CCS[petroleum diesel if,glass and glass products 231,BC] : NoSettings</t>
  </si>
  <si>
    <t>Industrial Sector Energy Related Emissions after CCS[petroleum diesel if,glass and glass products 231,OC] : NoSettings</t>
  </si>
  <si>
    <t>Industrial Sector Energy Related Emissions after CCS[petroleum diesel if,glass and glass products 231,CH4] : NoSettings</t>
  </si>
  <si>
    <t>Industrial Sector Energy Related Emissions after CCS[petroleum diesel if,glass and glass products 231,N2O] : NoSettings</t>
  </si>
  <si>
    <t>Industrial Sector Energy Related Emissions after CCS[petroleum diesel if,glass and glass products 231,F gases] : NoSettings</t>
  </si>
  <si>
    <t>Industrial Sector Energy Related Emissions after CCS[petroleum diesel if,cement and other nonmetallic minerals 239,CO2] : NoSettings</t>
  </si>
  <si>
    <t>Industrial Sector Energy Related Emissions after CCS[petroleum diesel if,cement and other nonmetallic minerals 239,VOC] : NoSettings</t>
  </si>
  <si>
    <t>Industrial Sector Energy Related Emissions after CCS[petroleum diesel if,cement and other nonmetallic minerals 239,CO] : NoSettings</t>
  </si>
  <si>
    <t>Industrial Sector Energy Related Emissions after CCS[petroleum diesel if,cement and other nonmetallic minerals 239,NOx] : NoSettings</t>
  </si>
  <si>
    <t>Industrial Sector Energy Related Emissions after CCS[petroleum diesel if,cement and other nonmetallic minerals 239,PM10] : NoSettings</t>
  </si>
  <si>
    <t>Industrial Sector Energy Related Emissions after CCS[petroleum diesel if,cement and other nonmetallic minerals 239,PM25] : NoSettings</t>
  </si>
  <si>
    <t>Industrial Sector Energy Related Emissions after CCS[petroleum diesel if,cement and other nonmetallic minerals 239,SOx] : NoSettings</t>
  </si>
  <si>
    <t>Industrial Sector Energy Related Emissions after CCS[petroleum diesel if,cement and other nonmetallic minerals 239,BC] : NoSettings</t>
  </si>
  <si>
    <t>Industrial Sector Energy Related Emissions after CCS[petroleum diesel if,cement and other nonmetallic minerals 239,OC] : NoSettings</t>
  </si>
  <si>
    <t>Industrial Sector Energy Related Emissions after CCS[petroleum diesel if,cement and other nonmetallic minerals 239,CH4] : NoSettings</t>
  </si>
  <si>
    <t>Industrial Sector Energy Related Emissions after CCS[petroleum diesel if,cement and other nonmetallic minerals 239,N2O] : NoSettings</t>
  </si>
  <si>
    <t>Industrial Sector Energy Related Emissions after CCS[petroleum diesel if,cement and other nonmetallic minerals 239,F gases] : NoSettings</t>
  </si>
  <si>
    <t>Industrial Sector Energy Related Emissions after CCS[petroleum diesel if,iron and steel 241,CO2] : NoSettings</t>
  </si>
  <si>
    <t>Industrial Sector Energy Related Emissions after CCS[petroleum diesel if,iron and steel 241,VOC] : NoSettings</t>
  </si>
  <si>
    <t>Industrial Sector Energy Related Emissions after CCS[petroleum diesel if,iron and steel 241,CO] : NoSettings</t>
  </si>
  <si>
    <t>Industrial Sector Energy Related Emissions after CCS[petroleum diesel if,iron and steel 241,NOx] : NoSettings</t>
  </si>
  <si>
    <t>Industrial Sector Energy Related Emissions after CCS[petroleum diesel if,iron and steel 241,PM10] : NoSettings</t>
  </si>
  <si>
    <t>Industrial Sector Energy Related Emissions after CCS[petroleum diesel if,iron and steel 241,PM25] : NoSettings</t>
  </si>
  <si>
    <t>Industrial Sector Energy Related Emissions after CCS[petroleum diesel if,iron and steel 241,SOx] : NoSettings</t>
  </si>
  <si>
    <t>Industrial Sector Energy Related Emissions after CCS[petroleum diesel if,iron and steel 241,BC] : NoSettings</t>
  </si>
  <si>
    <t>Industrial Sector Energy Related Emissions after CCS[petroleum diesel if,iron and steel 241,OC] : NoSettings</t>
  </si>
  <si>
    <t>Industrial Sector Energy Related Emissions after CCS[petroleum diesel if,iron and steel 241,CH4] : NoSettings</t>
  </si>
  <si>
    <t>Industrial Sector Energy Related Emissions after CCS[petroleum diesel if,iron and steel 241,N2O] : NoSettings</t>
  </si>
  <si>
    <t>Industrial Sector Energy Related Emissions after CCS[petroleum diesel if,iron and steel 241,F gases] : NoSettings</t>
  </si>
  <si>
    <t>Industrial Sector Energy Related Emissions after CCS[petroleum diesel if,other metals 242,CO2] : NoSettings</t>
  </si>
  <si>
    <t>Industrial Sector Energy Related Emissions after CCS[petroleum diesel if,other metals 242,VOC] : NoSettings</t>
  </si>
  <si>
    <t>Industrial Sector Energy Related Emissions after CCS[petroleum diesel if,other metals 242,CO] : NoSettings</t>
  </si>
  <si>
    <t>Industrial Sector Energy Related Emissions after CCS[petroleum diesel if,other metals 242,NOx] : NoSettings</t>
  </si>
  <si>
    <t>Industrial Sector Energy Related Emissions after CCS[petroleum diesel if,other metals 242,PM10] : NoSettings</t>
  </si>
  <si>
    <t>Industrial Sector Energy Related Emissions after CCS[petroleum diesel if,other metals 242,PM25] : NoSettings</t>
  </si>
  <si>
    <t>Industrial Sector Energy Related Emissions after CCS[petroleum diesel if,other metals 242,SOx] : NoSettings</t>
  </si>
  <si>
    <t>Industrial Sector Energy Related Emissions after CCS[petroleum diesel if,other metals 242,BC] : NoSettings</t>
  </si>
  <si>
    <t>Industrial Sector Energy Related Emissions after CCS[petroleum diesel if,other metals 242,OC] : NoSettings</t>
  </si>
  <si>
    <t>Industrial Sector Energy Related Emissions after CCS[petroleum diesel if,other metals 242,CH4] : NoSettings</t>
  </si>
  <si>
    <t>Industrial Sector Energy Related Emissions after CCS[petroleum diesel if,other metals 242,N2O] : NoSettings</t>
  </si>
  <si>
    <t>Industrial Sector Energy Related Emissions after CCS[petroleum diesel if,other metals 242,F gases] : NoSettings</t>
  </si>
  <si>
    <t>Industrial Sector Energy Related Emissions after CCS[petroleum diesel if,metal products except machinery and vehicles 25,CO2] : NoSettings</t>
  </si>
  <si>
    <t>Industrial Sector Energy Related Emissions after CCS[petroleum diesel if,metal products except machinery and vehicles 25,VOC] : NoSettings</t>
  </si>
  <si>
    <t>Industrial Sector Energy Related Emissions after CCS[petroleum diesel if,metal products except machinery and vehicles 25,CO] : NoSettings</t>
  </si>
  <si>
    <t>Industrial Sector Energy Related Emissions after CCS[petroleum diesel if,metal products except machinery and vehicles 25,NOx] : NoSettings</t>
  </si>
  <si>
    <t>Industrial Sector Energy Related Emissions after CCS[petroleum diesel if,metal products except machinery and vehicles 25,PM10] : NoSettings</t>
  </si>
  <si>
    <t>Industrial Sector Energy Related Emissions after CCS[petroleum diesel if,metal products except machinery and vehicles 25,PM25] : NoSettings</t>
  </si>
  <si>
    <t>Industrial Sector Energy Related Emissions after CCS[petroleum diesel if,metal products except machinery and vehicles 25,SOx] : NoSettings</t>
  </si>
  <si>
    <t>Industrial Sector Energy Related Emissions after CCS[petroleum diesel if,metal products except machinery and vehicles 25,BC] : NoSettings</t>
  </si>
  <si>
    <t>Industrial Sector Energy Related Emissions after CCS[petroleum diesel if,metal products except machinery and vehicles 25,OC] : NoSettings</t>
  </si>
  <si>
    <t>Industrial Sector Energy Related Emissions after CCS[petroleum diesel if,metal products except machinery and vehicles 25,CH4] : NoSettings</t>
  </si>
  <si>
    <t>Industrial Sector Energy Related Emissions after CCS[petroleum diesel if,metal products except machinery and vehicles 25,N2O] : NoSettings</t>
  </si>
  <si>
    <t>Industrial Sector Energy Related Emissions after CCS[petroleum diesel if,metal products except machinery and vehicles 25,F gases] : NoSettings</t>
  </si>
  <si>
    <t>Industrial Sector Energy Related Emissions after CCS[petroleum diesel if,computers and electronics 26,CO2] : NoSettings</t>
  </si>
  <si>
    <t>Industrial Sector Energy Related Emissions after CCS[petroleum diesel if,computers and electronics 26,VOC] : NoSettings</t>
  </si>
  <si>
    <t>Industrial Sector Energy Related Emissions after CCS[petroleum diesel if,computers and electronics 26,CO] : NoSettings</t>
  </si>
  <si>
    <t>Industrial Sector Energy Related Emissions after CCS[petroleum diesel if,computers and electronics 26,NOx] : NoSettings</t>
  </si>
  <si>
    <t>Industrial Sector Energy Related Emissions after CCS[petroleum diesel if,computers and electronics 26,PM10] : NoSettings</t>
  </si>
  <si>
    <t>Industrial Sector Energy Related Emissions after CCS[petroleum diesel if,computers and electronics 26,PM25] : NoSettings</t>
  </si>
  <si>
    <t>Industrial Sector Energy Related Emissions after CCS[petroleum diesel if,computers and electronics 26,SOx] : NoSettings</t>
  </si>
  <si>
    <t>Industrial Sector Energy Related Emissions after CCS[petroleum diesel if,computers and electronics 26,BC] : NoSettings</t>
  </si>
  <si>
    <t>Industrial Sector Energy Related Emissions after CCS[petroleum diesel if,computers and electronics 26,OC] : NoSettings</t>
  </si>
  <si>
    <t>Industrial Sector Energy Related Emissions after CCS[petroleum diesel if,computers and electronics 26,CH4] : NoSettings</t>
  </si>
  <si>
    <t>Industrial Sector Energy Related Emissions after CCS[petroleum diesel if,computers and electronics 26,N2O] : NoSettings</t>
  </si>
  <si>
    <t>Industrial Sector Energy Related Emissions after CCS[petroleum diesel if,computers and electronics 26,F gases] : NoSettings</t>
  </si>
  <si>
    <t>Industrial Sector Energy Related Emissions after CCS[petroleum diesel if,appliances and electrical equipment 27,CO2] : NoSettings</t>
  </si>
  <si>
    <t>Industrial Sector Energy Related Emissions after CCS[petroleum diesel if,appliances and electrical equipment 27,VOC] : NoSettings</t>
  </si>
  <si>
    <t>Industrial Sector Energy Related Emissions after CCS[petroleum diesel if,appliances and electrical equipment 27,CO] : NoSettings</t>
  </si>
  <si>
    <t>Industrial Sector Energy Related Emissions after CCS[petroleum diesel if,appliances and electrical equipment 27,NOx] : NoSettings</t>
  </si>
  <si>
    <t>Industrial Sector Energy Related Emissions after CCS[petroleum diesel if,appliances and electrical equipment 27,PM10] : NoSettings</t>
  </si>
  <si>
    <t>Industrial Sector Energy Related Emissions after CCS[petroleum diesel if,appliances and electrical equipment 27,PM25] : NoSettings</t>
  </si>
  <si>
    <t>Industrial Sector Energy Related Emissions after CCS[petroleum diesel if,appliances and electrical equipment 27,SOx] : NoSettings</t>
  </si>
  <si>
    <t>Industrial Sector Energy Related Emissions after CCS[petroleum diesel if,appliances and electrical equipment 27,BC] : NoSettings</t>
  </si>
  <si>
    <t>Industrial Sector Energy Related Emissions after CCS[petroleum diesel if,appliances and electrical equipment 27,OC] : NoSettings</t>
  </si>
  <si>
    <t>Industrial Sector Energy Related Emissions after CCS[petroleum diesel if,appliances and electrical equipment 27,CH4] : NoSettings</t>
  </si>
  <si>
    <t>Industrial Sector Energy Related Emissions after CCS[petroleum diesel if,appliances and electrical equipment 27,N2O] : NoSettings</t>
  </si>
  <si>
    <t>Industrial Sector Energy Related Emissions after CCS[petroleum diesel if,appliances and electrical equipment 27,F gases] : NoSettings</t>
  </si>
  <si>
    <t>Industrial Sector Energy Related Emissions after CCS[petroleum diesel if,other machinery 28,CO2] : NoSettings</t>
  </si>
  <si>
    <t>Industrial Sector Energy Related Emissions after CCS[petroleum diesel if,other machinery 28,VOC] : NoSettings</t>
  </si>
  <si>
    <t>Industrial Sector Energy Related Emissions after CCS[petroleum diesel if,other machinery 28,CO] : NoSettings</t>
  </si>
  <si>
    <t>Industrial Sector Energy Related Emissions after CCS[petroleum diesel if,other machinery 28,NOx] : NoSettings</t>
  </si>
  <si>
    <t>Industrial Sector Energy Related Emissions after CCS[petroleum diesel if,other machinery 28,PM10] : NoSettings</t>
  </si>
  <si>
    <t>Industrial Sector Energy Related Emissions after CCS[petroleum diesel if,other machinery 28,PM25] : NoSettings</t>
  </si>
  <si>
    <t>Industrial Sector Energy Related Emissions after CCS[petroleum diesel if,other machinery 28,SOx] : NoSettings</t>
  </si>
  <si>
    <t>Industrial Sector Energy Related Emissions after CCS[petroleum diesel if,other machinery 28,BC] : NoSettings</t>
  </si>
  <si>
    <t>Industrial Sector Energy Related Emissions after CCS[petroleum diesel if,other machinery 28,OC] : NoSettings</t>
  </si>
  <si>
    <t>Industrial Sector Energy Related Emissions after CCS[petroleum diesel if,other machinery 28,CH4] : NoSettings</t>
  </si>
  <si>
    <t>Industrial Sector Energy Related Emissions after CCS[petroleum diesel if,other machinery 28,N2O] : NoSettings</t>
  </si>
  <si>
    <t>Industrial Sector Energy Related Emissions after CCS[petroleum diesel if,other machinery 28,F gases] : NoSettings</t>
  </si>
  <si>
    <t>Industrial Sector Energy Related Emissions after CCS[petroleum diesel if,road vehicles 29,CO2] : NoSettings</t>
  </si>
  <si>
    <t>Industrial Sector Energy Related Emissions after CCS[petroleum diesel if,road vehicles 29,VOC] : NoSettings</t>
  </si>
  <si>
    <t>Industrial Sector Energy Related Emissions after CCS[petroleum diesel if,road vehicles 29,CO] : NoSettings</t>
  </si>
  <si>
    <t>Industrial Sector Energy Related Emissions after CCS[petroleum diesel if,road vehicles 29,NOx] : NoSettings</t>
  </si>
  <si>
    <t>Industrial Sector Energy Related Emissions after CCS[petroleum diesel if,road vehicles 29,PM10] : NoSettings</t>
  </si>
  <si>
    <t>Industrial Sector Energy Related Emissions after CCS[petroleum diesel if,road vehicles 29,PM25] : NoSettings</t>
  </si>
  <si>
    <t>Industrial Sector Energy Related Emissions after CCS[petroleum diesel if,road vehicles 29,SOx] : NoSettings</t>
  </si>
  <si>
    <t>Industrial Sector Energy Related Emissions after CCS[petroleum diesel if,road vehicles 29,BC] : NoSettings</t>
  </si>
  <si>
    <t>Industrial Sector Energy Related Emissions after CCS[petroleum diesel if,road vehicles 29,OC] : NoSettings</t>
  </si>
  <si>
    <t>Industrial Sector Energy Related Emissions after CCS[petroleum diesel if,road vehicles 29,CH4] : NoSettings</t>
  </si>
  <si>
    <t>Industrial Sector Energy Related Emissions after CCS[petroleum diesel if,road vehicles 29,N2O] : NoSettings</t>
  </si>
  <si>
    <t>Industrial Sector Energy Related Emissions after CCS[petroleum diesel if,road vehicles 29,F gases] : NoSettings</t>
  </si>
  <si>
    <t>Industrial Sector Energy Related Emissions after CCS[petroleum diesel if,nonroad vehicles 30,CO2] : NoSettings</t>
  </si>
  <si>
    <t>Industrial Sector Energy Related Emissions after CCS[petroleum diesel if,nonroad vehicles 30,VOC] : NoSettings</t>
  </si>
  <si>
    <t>Industrial Sector Energy Related Emissions after CCS[petroleum diesel if,nonroad vehicles 30,CO] : NoSettings</t>
  </si>
  <si>
    <t>Industrial Sector Energy Related Emissions after CCS[petroleum diesel if,nonroad vehicles 30,NOx] : NoSettings</t>
  </si>
  <si>
    <t>Industrial Sector Energy Related Emissions after CCS[petroleum diesel if,nonroad vehicles 30,PM10] : NoSettings</t>
  </si>
  <si>
    <t>Industrial Sector Energy Related Emissions after CCS[petroleum diesel if,nonroad vehicles 30,PM25] : NoSettings</t>
  </si>
  <si>
    <t>Industrial Sector Energy Related Emissions after CCS[petroleum diesel if,nonroad vehicles 30,SOx] : NoSettings</t>
  </si>
  <si>
    <t>Industrial Sector Energy Related Emissions after CCS[petroleum diesel if,nonroad vehicles 30,BC] : NoSettings</t>
  </si>
  <si>
    <t>Industrial Sector Energy Related Emissions after CCS[petroleum diesel if,nonroad vehicles 30,OC] : NoSettings</t>
  </si>
  <si>
    <t>Industrial Sector Energy Related Emissions after CCS[petroleum diesel if,nonroad vehicles 30,CH4] : NoSettings</t>
  </si>
  <si>
    <t>Industrial Sector Energy Related Emissions after CCS[petroleum diesel if,nonroad vehicles 30,N2O] : NoSettings</t>
  </si>
  <si>
    <t>Industrial Sector Energy Related Emissions after CCS[petroleum diesel if,nonroad vehicles 30,F gases] : NoSettings</t>
  </si>
  <si>
    <t>Industrial Sector Energy Related Emissions after CCS[petroleum diesel if,other manufacturing 31T33,CO2] : NoSettings</t>
  </si>
  <si>
    <t>Industrial Sector Energy Related Emissions after CCS[petroleum diesel if,other manufacturing 31T33,VOC] : NoSettings</t>
  </si>
  <si>
    <t>Industrial Sector Energy Related Emissions after CCS[petroleum diesel if,other manufacturing 31T33,CO] : NoSettings</t>
  </si>
  <si>
    <t>Industrial Sector Energy Related Emissions after CCS[petroleum diesel if,other manufacturing 31T33,NOx] : NoSettings</t>
  </si>
  <si>
    <t>Industrial Sector Energy Related Emissions after CCS[petroleum diesel if,other manufacturing 31T33,PM10] : NoSettings</t>
  </si>
  <si>
    <t>Industrial Sector Energy Related Emissions after CCS[petroleum diesel if,other manufacturing 31T33,PM25] : NoSettings</t>
  </si>
  <si>
    <t>Industrial Sector Energy Related Emissions after CCS[petroleum diesel if,other manufacturing 31T33,SOx] : NoSettings</t>
  </si>
  <si>
    <t>Industrial Sector Energy Related Emissions after CCS[petroleum diesel if,other manufacturing 31T33,BC] : NoSettings</t>
  </si>
  <si>
    <t>Industrial Sector Energy Related Emissions after CCS[petroleum diesel if,other manufacturing 31T33,OC] : NoSettings</t>
  </si>
  <si>
    <t>Industrial Sector Energy Related Emissions after CCS[petroleum diesel if,other manufacturing 31T33,CH4] : NoSettings</t>
  </si>
  <si>
    <t>Industrial Sector Energy Related Emissions after CCS[petroleum diesel if,other manufacturing 31T33,N2O] : NoSettings</t>
  </si>
  <si>
    <t>Industrial Sector Energy Related Emissions after CCS[petroleum diesel if,other manufacturing 31T33,F gases] : NoSettings</t>
  </si>
  <si>
    <t>Industrial Sector Energy Related Emissions after CCS[petroleum diesel if,energy pipelines and gas processing 352T353,CO2] : NoSettings</t>
  </si>
  <si>
    <t>Industrial Sector Energy Related Emissions after CCS[petroleum diesel if,energy pipelines and gas processing 352T353,VOC] : NoSettings</t>
  </si>
  <si>
    <t>Industrial Sector Energy Related Emissions after CCS[petroleum diesel if,energy pipelines and gas processing 352T353,CO] : NoSettings</t>
  </si>
  <si>
    <t>Industrial Sector Energy Related Emissions after CCS[petroleum diesel if,energy pipelines and gas processing 352T353,NOx] : NoSettings</t>
  </si>
  <si>
    <t>Industrial Sector Energy Related Emissions after CCS[petroleum diesel if,energy pipelines and gas processing 352T353,PM10] : NoSettings</t>
  </si>
  <si>
    <t>Industrial Sector Energy Related Emissions after CCS[petroleum diesel if,energy pipelines and gas processing 352T353,PM25] : NoSettings</t>
  </si>
  <si>
    <t>Industrial Sector Energy Related Emissions after CCS[petroleum diesel if,energy pipelines and gas processing 352T353,SOx] : NoSettings</t>
  </si>
  <si>
    <t>Industrial Sector Energy Related Emissions after CCS[petroleum diesel if,energy pipelines and gas processing 352T353,BC] : NoSettings</t>
  </si>
  <si>
    <t>Industrial Sector Energy Related Emissions after CCS[petroleum diesel if,energy pipelines and gas processing 352T353,OC] : NoSettings</t>
  </si>
  <si>
    <t>Industrial Sector Energy Related Emissions after CCS[petroleum diesel if,energy pipelines and gas processing 352T353,CH4] : NoSettings</t>
  </si>
  <si>
    <t>Industrial Sector Energy Related Emissions after CCS[petroleum diesel if,energy pipelines and gas processing 352T353,N2O] : NoSettings</t>
  </si>
  <si>
    <t>Industrial Sector Energy Related Emissions after CCS[petroleum diesel if,energy pipelines and gas processing 352T353,F gases] : NoSettings</t>
  </si>
  <si>
    <t>Industrial Sector Energy Related Emissions after CCS[petroleum diesel if,water and waste 36T39,CO2] : NoSettings</t>
  </si>
  <si>
    <t>Industrial Sector Energy Related Emissions after CCS[petroleum diesel if,water and waste 36T39,VOC] : NoSettings</t>
  </si>
  <si>
    <t>Industrial Sector Energy Related Emissions after CCS[petroleum diesel if,water and waste 36T39,CO] : NoSettings</t>
  </si>
  <si>
    <t>Industrial Sector Energy Related Emissions after CCS[petroleum diesel if,water and waste 36T39,NOx] : NoSettings</t>
  </si>
  <si>
    <t>Industrial Sector Energy Related Emissions after CCS[petroleum diesel if,water and waste 36T39,PM10] : NoSettings</t>
  </si>
  <si>
    <t>Industrial Sector Energy Related Emissions after CCS[petroleum diesel if,water and waste 36T39,PM25] : NoSettings</t>
  </si>
  <si>
    <t>Industrial Sector Energy Related Emissions after CCS[petroleum diesel if,water and waste 36T39,SOx] : NoSettings</t>
  </si>
  <si>
    <t>Industrial Sector Energy Related Emissions after CCS[petroleum diesel if,water and waste 36T39,BC] : NoSettings</t>
  </si>
  <si>
    <t>Industrial Sector Energy Related Emissions after CCS[petroleum diesel if,water and waste 36T39,OC] : NoSettings</t>
  </si>
  <si>
    <t>Industrial Sector Energy Related Emissions after CCS[petroleum diesel if,water and waste 36T39,CH4] : NoSettings</t>
  </si>
  <si>
    <t>Industrial Sector Energy Related Emissions after CCS[petroleum diesel if,water and waste 36T39,N2O] : NoSettings</t>
  </si>
  <si>
    <t>Industrial Sector Energy Related Emissions after CCS[petroleum diesel if,water and waste 36T39,F gases] : NoSettings</t>
  </si>
  <si>
    <t>Industrial Sector Energy Related Emissions after CCS[petroleum diesel if,construction 41T43,CO2] : NoSettings</t>
  </si>
  <si>
    <t>Industrial Sector Energy Related Emissions after CCS[petroleum diesel if,construction 41T43,VOC] : NoSettings</t>
  </si>
  <si>
    <t>Industrial Sector Energy Related Emissions after CCS[petroleum diesel if,construction 41T43,CO] : NoSettings</t>
  </si>
  <si>
    <t>Industrial Sector Energy Related Emissions after CCS[petroleum diesel if,construction 41T43,NOx] : NoSettings</t>
  </si>
  <si>
    <t>Industrial Sector Energy Related Emissions after CCS[petroleum diesel if,construction 41T43,PM10] : NoSettings</t>
  </si>
  <si>
    <t>Industrial Sector Energy Related Emissions after CCS[petroleum diesel if,construction 41T43,PM25] : NoSettings</t>
  </si>
  <si>
    <t>Industrial Sector Energy Related Emissions after CCS[petroleum diesel if,construction 41T43,SOx] : NoSettings</t>
  </si>
  <si>
    <t>Industrial Sector Energy Related Emissions after CCS[petroleum diesel if,construction 41T43,BC] : NoSettings</t>
  </si>
  <si>
    <t>Industrial Sector Energy Related Emissions after CCS[petroleum diesel if,construction 41T43,OC] : NoSettings</t>
  </si>
  <si>
    <t>Industrial Sector Energy Related Emissions after CCS[petroleum diesel if,construction 41T43,CH4] : NoSettings</t>
  </si>
  <si>
    <t>Industrial Sector Energy Related Emissions after CCS[petroleum diesel if,construction 41T43,N2O] : NoSettings</t>
  </si>
  <si>
    <t>Industrial Sector Energy Related Emissions after CCS[petroleum diesel if,construction 41T43,F gases] : NoSettings</t>
  </si>
  <si>
    <t>Industrial Sector Energy Related Emissions after CCS[heat if,agriculture and forestry 01T03,CO2] : NoSettings</t>
  </si>
  <si>
    <t>Industrial Sector Energy Related Emissions after CCS[heat if,agriculture and forestry 01T03,VOC] : NoSettings</t>
  </si>
  <si>
    <t>Industrial Sector Energy Related Emissions after CCS[heat if,agriculture and forestry 01T03,CO] : NoSettings</t>
  </si>
  <si>
    <t>Industrial Sector Energy Related Emissions after CCS[heat if,agriculture and forestry 01T03,NOx] : NoSettings</t>
  </si>
  <si>
    <t>Industrial Sector Energy Related Emissions after CCS[heat if,agriculture and forestry 01T03,PM10] : NoSettings</t>
  </si>
  <si>
    <t>Industrial Sector Energy Related Emissions after CCS[heat if,agriculture and forestry 01T03,PM25] : NoSettings</t>
  </si>
  <si>
    <t>Industrial Sector Energy Related Emissions after CCS[heat if,agriculture and forestry 01T03,SOx] : NoSettings</t>
  </si>
  <si>
    <t>Industrial Sector Energy Related Emissions after CCS[heat if,agriculture and forestry 01T03,BC] : NoSettings</t>
  </si>
  <si>
    <t>Industrial Sector Energy Related Emissions after CCS[heat if,agriculture and forestry 01T03,OC] : NoSettings</t>
  </si>
  <si>
    <t>Industrial Sector Energy Related Emissions after CCS[heat if,agriculture and forestry 01T03,CH4] : NoSettings</t>
  </si>
  <si>
    <t>Industrial Sector Energy Related Emissions after CCS[heat if,agriculture and forestry 01T03,N2O] : NoSettings</t>
  </si>
  <si>
    <t>Industrial Sector Energy Related Emissions after CCS[heat if,agriculture and forestry 01T03,F gases] : NoSettings</t>
  </si>
  <si>
    <t>Industrial Sector Energy Related Emissions after CCS[heat if,coal mining 05,CO2] : NoSettings</t>
  </si>
  <si>
    <t>Industrial Sector Energy Related Emissions after CCS[heat if,coal mining 05,VOC] : NoSettings</t>
  </si>
  <si>
    <t>Industrial Sector Energy Related Emissions after CCS[heat if,coal mining 05,CO] : NoSettings</t>
  </si>
  <si>
    <t>Industrial Sector Energy Related Emissions after CCS[heat if,coal mining 05,NOx] : NoSettings</t>
  </si>
  <si>
    <t>Industrial Sector Energy Related Emissions after CCS[heat if,coal mining 05,PM10] : NoSettings</t>
  </si>
  <si>
    <t>Industrial Sector Energy Related Emissions after CCS[heat if,coal mining 05,PM25] : NoSettings</t>
  </si>
  <si>
    <t>Industrial Sector Energy Related Emissions after CCS[heat if,coal mining 05,SOx] : NoSettings</t>
  </si>
  <si>
    <t>Industrial Sector Energy Related Emissions after CCS[heat if,coal mining 05,BC] : NoSettings</t>
  </si>
  <si>
    <t>Industrial Sector Energy Related Emissions after CCS[heat if,coal mining 05,OC] : NoSettings</t>
  </si>
  <si>
    <t>Industrial Sector Energy Related Emissions after CCS[heat if,coal mining 05,CH4] : NoSettings</t>
  </si>
  <si>
    <t>Industrial Sector Energy Related Emissions after CCS[heat if,coal mining 05,N2O] : NoSettings</t>
  </si>
  <si>
    <t>Industrial Sector Energy Related Emissions after CCS[heat if,coal mining 05,F gases] : NoSettings</t>
  </si>
  <si>
    <t>Industrial Sector Energy Related Emissions after CCS[heat if,oil and gas extraction 06,CO2] : NoSettings</t>
  </si>
  <si>
    <t>Industrial Sector Energy Related Emissions after CCS[heat if,oil and gas extraction 06,VOC] : NoSettings</t>
  </si>
  <si>
    <t>Industrial Sector Energy Related Emissions after CCS[heat if,oil and gas extraction 06,CO] : NoSettings</t>
  </si>
  <si>
    <t>Industrial Sector Energy Related Emissions after CCS[heat if,oil and gas extraction 06,NOx] : NoSettings</t>
  </si>
  <si>
    <t>Industrial Sector Energy Related Emissions after CCS[heat if,oil and gas extraction 06,PM10] : NoSettings</t>
  </si>
  <si>
    <t>Industrial Sector Energy Related Emissions after CCS[heat if,oil and gas extraction 06,PM25] : NoSettings</t>
  </si>
  <si>
    <t>Industrial Sector Energy Related Emissions after CCS[heat if,oil and gas extraction 06,SOx] : NoSettings</t>
  </si>
  <si>
    <t>Industrial Sector Energy Related Emissions after CCS[heat if,oil and gas extraction 06,BC] : NoSettings</t>
  </si>
  <si>
    <t>Industrial Sector Energy Related Emissions after CCS[heat if,oil and gas extraction 06,OC] : NoSettings</t>
  </si>
  <si>
    <t>Industrial Sector Energy Related Emissions after CCS[heat if,oil and gas extraction 06,CH4] : NoSettings</t>
  </si>
  <si>
    <t>Industrial Sector Energy Related Emissions after CCS[heat if,oil and gas extraction 06,N2O] : NoSettings</t>
  </si>
  <si>
    <t>Industrial Sector Energy Related Emissions after CCS[heat if,oil and gas extraction 06,F gases] : NoSettings</t>
  </si>
  <si>
    <t>Industrial Sector Energy Related Emissions after CCS[heat if,other mining and quarrying 07T08,CO2] : NoSettings</t>
  </si>
  <si>
    <t>Industrial Sector Energy Related Emissions after CCS[heat if,other mining and quarrying 07T08,VOC] : NoSettings</t>
  </si>
  <si>
    <t>Industrial Sector Energy Related Emissions after CCS[heat if,other mining and quarrying 07T08,CO] : NoSettings</t>
  </si>
  <si>
    <t>Industrial Sector Energy Related Emissions after CCS[heat if,other mining and quarrying 07T08,NOx] : NoSettings</t>
  </si>
  <si>
    <t>Industrial Sector Energy Related Emissions after CCS[heat if,other mining and quarrying 07T08,PM10] : NoSettings</t>
  </si>
  <si>
    <t>Industrial Sector Energy Related Emissions after CCS[heat if,other mining and quarrying 07T08,PM25] : NoSettings</t>
  </si>
  <si>
    <t>Industrial Sector Energy Related Emissions after CCS[heat if,other mining and quarrying 07T08,SOx] : NoSettings</t>
  </si>
  <si>
    <t>Industrial Sector Energy Related Emissions after CCS[heat if,other mining and quarrying 07T08,BC] : NoSettings</t>
  </si>
  <si>
    <t>Industrial Sector Energy Related Emissions after CCS[heat if,other mining and quarrying 07T08,OC] : NoSettings</t>
  </si>
  <si>
    <t>Industrial Sector Energy Related Emissions after CCS[heat if,other mining and quarrying 07T08,CH4] : NoSettings</t>
  </si>
  <si>
    <t>Industrial Sector Energy Related Emissions after CCS[heat if,other mining and quarrying 07T08,N2O] : NoSettings</t>
  </si>
  <si>
    <t>Industrial Sector Energy Related Emissions after CCS[heat if,other mining and quarrying 07T08,F gases] : NoSettings</t>
  </si>
  <si>
    <t>Industrial Sector Energy Related Emissions after CCS[heat if,food beverage and tobacco 10T12,CO2] : NoSettings</t>
  </si>
  <si>
    <t>Industrial Sector Energy Related Emissions after CCS[heat if,food beverage and tobacco 10T12,VOC] : NoSettings</t>
  </si>
  <si>
    <t>Industrial Sector Energy Related Emissions after CCS[heat if,food beverage and tobacco 10T12,CO] : NoSettings</t>
  </si>
  <si>
    <t>Industrial Sector Energy Related Emissions after CCS[heat if,food beverage and tobacco 10T12,NOx] : NoSettings</t>
  </si>
  <si>
    <t>Industrial Sector Energy Related Emissions after CCS[heat if,food beverage and tobacco 10T12,PM10] : NoSettings</t>
  </si>
  <si>
    <t>Industrial Sector Energy Related Emissions after CCS[heat if,food beverage and tobacco 10T12,PM25] : NoSettings</t>
  </si>
  <si>
    <t>Industrial Sector Energy Related Emissions after CCS[heat if,food beverage and tobacco 10T12,SOx] : NoSettings</t>
  </si>
  <si>
    <t>Industrial Sector Energy Related Emissions after CCS[heat if,food beverage and tobacco 10T12,BC] : NoSettings</t>
  </si>
  <si>
    <t>Industrial Sector Energy Related Emissions after CCS[heat if,food beverage and tobacco 10T12,OC] : NoSettings</t>
  </si>
  <si>
    <t>Industrial Sector Energy Related Emissions after CCS[heat if,food beverage and tobacco 10T12,CH4] : NoSettings</t>
  </si>
  <si>
    <t>Industrial Sector Energy Related Emissions after CCS[heat if,food beverage and tobacco 10T12,N2O] : NoSettings</t>
  </si>
  <si>
    <t>Industrial Sector Energy Related Emissions after CCS[heat if,food beverage and tobacco 10T12,F gases] : NoSettings</t>
  </si>
  <si>
    <t>Industrial Sector Energy Related Emissions after CCS[heat if,textiles apparel and leather 13T15,CO2] : NoSettings</t>
  </si>
  <si>
    <t>Industrial Sector Energy Related Emissions after CCS[heat if,textiles apparel and leather 13T15,VOC] : NoSettings</t>
  </si>
  <si>
    <t>Industrial Sector Energy Related Emissions after CCS[heat if,textiles apparel and leather 13T15,CO] : NoSettings</t>
  </si>
  <si>
    <t>Industrial Sector Energy Related Emissions after CCS[heat if,textiles apparel and leather 13T15,NOx] : NoSettings</t>
  </si>
  <si>
    <t>Industrial Sector Energy Related Emissions after CCS[heat if,textiles apparel and leather 13T15,PM10] : NoSettings</t>
  </si>
  <si>
    <t>Industrial Sector Energy Related Emissions after CCS[heat if,textiles apparel and leather 13T15,PM25] : NoSettings</t>
  </si>
  <si>
    <t>Industrial Sector Energy Related Emissions after CCS[heat if,textiles apparel and leather 13T15,SOx] : NoSettings</t>
  </si>
  <si>
    <t>Industrial Sector Energy Related Emissions after CCS[heat if,textiles apparel and leather 13T15,BC] : NoSettings</t>
  </si>
  <si>
    <t>Industrial Sector Energy Related Emissions after CCS[heat if,textiles apparel and leather 13T15,OC] : NoSettings</t>
  </si>
  <si>
    <t>Industrial Sector Energy Related Emissions after CCS[heat if,textiles apparel and leather 13T15,CH4] : NoSettings</t>
  </si>
  <si>
    <t>Industrial Sector Energy Related Emissions after CCS[heat if,textiles apparel and leather 13T15,N2O] : NoSettings</t>
  </si>
  <si>
    <t>Industrial Sector Energy Related Emissions after CCS[heat if,textiles apparel and leather 13T15,F gases] : NoSettings</t>
  </si>
  <si>
    <t>Industrial Sector Energy Related Emissions after CCS[heat if,wood products 16,CO2] : NoSettings</t>
  </si>
  <si>
    <t>Industrial Sector Energy Related Emissions after CCS[heat if,wood products 16,VOC] : NoSettings</t>
  </si>
  <si>
    <t>Industrial Sector Energy Related Emissions after CCS[heat if,wood products 16,CO] : NoSettings</t>
  </si>
  <si>
    <t>Industrial Sector Energy Related Emissions after CCS[heat if,wood products 16,NOx] : NoSettings</t>
  </si>
  <si>
    <t>Industrial Sector Energy Related Emissions after CCS[heat if,wood products 16,PM10] : NoSettings</t>
  </si>
  <si>
    <t>Industrial Sector Energy Related Emissions after CCS[heat if,wood products 16,PM25] : NoSettings</t>
  </si>
  <si>
    <t>Industrial Sector Energy Related Emissions after CCS[heat if,wood products 16,SOx] : NoSettings</t>
  </si>
  <si>
    <t>Industrial Sector Energy Related Emissions after CCS[heat if,wood products 16,BC] : NoSettings</t>
  </si>
  <si>
    <t>Industrial Sector Energy Related Emissions after CCS[heat if,wood products 16,OC] : NoSettings</t>
  </si>
  <si>
    <t>Industrial Sector Energy Related Emissions after CCS[heat if,wood products 16,CH4] : NoSettings</t>
  </si>
  <si>
    <t>Industrial Sector Energy Related Emissions after CCS[heat if,wood products 16,N2O] : NoSettings</t>
  </si>
  <si>
    <t>Industrial Sector Energy Related Emissions after CCS[heat if,wood products 16,F gases] : NoSettings</t>
  </si>
  <si>
    <t>Industrial Sector Energy Related Emissions after CCS[heat if,pulp paper and printing 17T18,CO2] : NoSettings</t>
  </si>
  <si>
    <t>Industrial Sector Energy Related Emissions after CCS[heat if,pulp paper and printing 17T18,VOC] : NoSettings</t>
  </si>
  <si>
    <t>Industrial Sector Energy Related Emissions after CCS[heat if,pulp paper and printing 17T18,CO] : NoSettings</t>
  </si>
  <si>
    <t>Industrial Sector Energy Related Emissions after CCS[heat if,pulp paper and printing 17T18,NOx] : NoSettings</t>
  </si>
  <si>
    <t>Industrial Sector Energy Related Emissions after CCS[heat if,pulp paper and printing 17T18,PM10] : NoSettings</t>
  </si>
  <si>
    <t>Industrial Sector Energy Related Emissions after CCS[heat if,pulp paper and printing 17T18,PM25] : NoSettings</t>
  </si>
  <si>
    <t>Industrial Sector Energy Related Emissions after CCS[heat if,pulp paper and printing 17T18,SOx] : NoSettings</t>
  </si>
  <si>
    <t>Industrial Sector Energy Related Emissions after CCS[heat if,pulp paper and printing 17T18,BC] : NoSettings</t>
  </si>
  <si>
    <t>Industrial Sector Energy Related Emissions after CCS[heat if,pulp paper and printing 17T18,OC] : NoSettings</t>
  </si>
  <si>
    <t>Industrial Sector Energy Related Emissions after CCS[heat if,pulp paper and printing 17T18,CH4] : NoSettings</t>
  </si>
  <si>
    <t>Industrial Sector Energy Related Emissions after CCS[heat if,pulp paper and printing 17T18,N2O] : NoSettings</t>
  </si>
  <si>
    <t>Industrial Sector Energy Related Emissions after CCS[heat if,pulp paper and printing 17T18,F gases] : NoSettings</t>
  </si>
  <si>
    <t>Industrial Sector Energy Related Emissions after CCS[heat if,refined petroleum and coke 19,CO2] : NoSettings</t>
  </si>
  <si>
    <t>Industrial Sector Energy Related Emissions after CCS[heat if,refined petroleum and coke 19,VOC] : NoSettings</t>
  </si>
  <si>
    <t>Industrial Sector Energy Related Emissions after CCS[heat if,refined petroleum and coke 19,CO] : NoSettings</t>
  </si>
  <si>
    <t>Industrial Sector Energy Related Emissions after CCS[heat if,refined petroleum and coke 19,NOx] : NoSettings</t>
  </si>
  <si>
    <t>Industrial Sector Energy Related Emissions after CCS[heat if,refined petroleum and coke 19,PM10] : NoSettings</t>
  </si>
  <si>
    <t>Industrial Sector Energy Related Emissions after CCS[heat if,refined petroleum and coke 19,PM25] : NoSettings</t>
  </si>
  <si>
    <t>Industrial Sector Energy Related Emissions after CCS[heat if,refined petroleum and coke 19,SOx] : NoSettings</t>
  </si>
  <si>
    <t>Industrial Sector Energy Related Emissions after CCS[heat if,refined petroleum and coke 19,BC] : NoSettings</t>
  </si>
  <si>
    <t>Industrial Sector Energy Related Emissions after CCS[heat if,refined petroleum and coke 19,OC] : NoSettings</t>
  </si>
  <si>
    <t>Industrial Sector Energy Related Emissions after CCS[heat if,refined petroleum and coke 19,CH4] : NoSettings</t>
  </si>
  <si>
    <t>Industrial Sector Energy Related Emissions after CCS[heat if,refined petroleum and coke 19,N2O] : NoSettings</t>
  </si>
  <si>
    <t>Industrial Sector Energy Related Emissions after CCS[heat if,refined petroleum and coke 19,F gases] : NoSettings</t>
  </si>
  <si>
    <t>Industrial Sector Energy Related Emissions after CCS[heat if,chemicals 20,CO2] : NoSettings</t>
  </si>
  <si>
    <t>Industrial Sector Energy Related Emissions after CCS[heat if,chemicals 20,VOC] : NoSettings</t>
  </si>
  <si>
    <t>Industrial Sector Energy Related Emissions after CCS[heat if,chemicals 20,CO] : NoSettings</t>
  </si>
  <si>
    <t>Industrial Sector Energy Related Emissions after CCS[heat if,chemicals 20,NOx] : NoSettings</t>
  </si>
  <si>
    <t>Industrial Sector Energy Related Emissions after CCS[heat if,chemicals 20,PM10] : NoSettings</t>
  </si>
  <si>
    <t>Industrial Sector Energy Related Emissions after CCS[heat if,chemicals 20,PM25] : NoSettings</t>
  </si>
  <si>
    <t>Industrial Sector Energy Related Emissions after CCS[heat if,chemicals 20,SOx] : NoSettings</t>
  </si>
  <si>
    <t>Industrial Sector Energy Related Emissions after CCS[heat if,chemicals 20,BC] : NoSettings</t>
  </si>
  <si>
    <t>Industrial Sector Energy Related Emissions after CCS[heat if,chemicals 20,OC] : NoSettings</t>
  </si>
  <si>
    <t>Industrial Sector Energy Related Emissions after CCS[heat if,chemicals 20,CH4] : NoSettings</t>
  </si>
  <si>
    <t>Industrial Sector Energy Related Emissions after CCS[heat if,chemicals 20,N2O] : NoSettings</t>
  </si>
  <si>
    <t>Industrial Sector Energy Related Emissions after CCS[heat if,chemicals 20,F gases] : NoSettings</t>
  </si>
  <si>
    <t>Industrial Sector Energy Related Emissions after CCS[heat if,rubber and plastic products 22,CO2] : NoSettings</t>
  </si>
  <si>
    <t>Industrial Sector Energy Related Emissions after CCS[heat if,rubber and plastic products 22,VOC] : NoSettings</t>
  </si>
  <si>
    <t>Industrial Sector Energy Related Emissions after CCS[heat if,rubber and plastic products 22,CO] : NoSettings</t>
  </si>
  <si>
    <t>Industrial Sector Energy Related Emissions after CCS[heat if,rubber and plastic products 22,NOx] : NoSettings</t>
  </si>
  <si>
    <t>Industrial Sector Energy Related Emissions after CCS[heat if,rubber and plastic products 22,PM10] : NoSettings</t>
  </si>
  <si>
    <t>Industrial Sector Energy Related Emissions after CCS[heat if,rubber and plastic products 22,PM25] : NoSettings</t>
  </si>
  <si>
    <t>Industrial Sector Energy Related Emissions after CCS[heat if,rubber and plastic products 22,SOx] : NoSettings</t>
  </si>
  <si>
    <t>Industrial Sector Energy Related Emissions after CCS[heat if,rubber and plastic products 22,BC] : NoSettings</t>
  </si>
  <si>
    <t>Industrial Sector Energy Related Emissions after CCS[heat if,rubber and plastic products 22,OC] : NoSettings</t>
  </si>
  <si>
    <t>Industrial Sector Energy Related Emissions after CCS[heat if,rubber and plastic products 22,CH4] : NoSettings</t>
  </si>
  <si>
    <t>Industrial Sector Energy Related Emissions after CCS[heat if,rubber and plastic products 22,N2O] : NoSettings</t>
  </si>
  <si>
    <t>Industrial Sector Energy Related Emissions after CCS[heat if,rubber and plastic products 22,F gases] : NoSettings</t>
  </si>
  <si>
    <t>Industrial Sector Energy Related Emissions after CCS[heat if,glass and glass products 231,CO2] : NoSettings</t>
  </si>
  <si>
    <t>Industrial Sector Energy Related Emissions after CCS[heat if,glass and glass products 231,VOC] : NoSettings</t>
  </si>
  <si>
    <t>Industrial Sector Energy Related Emissions after CCS[heat if,glass and glass products 231,CO] : NoSettings</t>
  </si>
  <si>
    <t>Industrial Sector Energy Related Emissions after CCS[heat if,glass and glass products 231,NOx] : NoSettings</t>
  </si>
  <si>
    <t>Industrial Sector Energy Related Emissions after CCS[heat if,glass and glass products 231,PM10] : NoSettings</t>
  </si>
  <si>
    <t>Industrial Sector Energy Related Emissions after CCS[heat if,glass and glass products 231,PM25] : NoSettings</t>
  </si>
  <si>
    <t>Industrial Sector Energy Related Emissions after CCS[heat if,glass and glass products 231,SOx] : NoSettings</t>
  </si>
  <si>
    <t>Industrial Sector Energy Related Emissions after CCS[heat if,glass and glass products 231,BC] : NoSettings</t>
  </si>
  <si>
    <t>Industrial Sector Energy Related Emissions after CCS[heat if,glass and glass products 231,OC] : NoSettings</t>
  </si>
  <si>
    <t>Industrial Sector Energy Related Emissions after CCS[heat if,glass and glass products 231,CH4] : NoSettings</t>
  </si>
  <si>
    <t>Industrial Sector Energy Related Emissions after CCS[heat if,glass and glass products 231,N2O] : NoSettings</t>
  </si>
  <si>
    <t>Industrial Sector Energy Related Emissions after CCS[heat if,glass and glass products 231,F gases] : NoSettings</t>
  </si>
  <si>
    <t>Industrial Sector Energy Related Emissions after CCS[heat if,cement and other nonmetallic minerals 239,CO2] : NoSettings</t>
  </si>
  <si>
    <t>Industrial Sector Energy Related Emissions after CCS[heat if,cement and other nonmetallic minerals 239,VOC] : NoSettings</t>
  </si>
  <si>
    <t>Industrial Sector Energy Related Emissions after CCS[heat if,cement and other nonmetallic minerals 239,CO] : NoSettings</t>
  </si>
  <si>
    <t>Industrial Sector Energy Related Emissions after CCS[heat if,cement and other nonmetallic minerals 239,NOx] : NoSettings</t>
  </si>
  <si>
    <t>Industrial Sector Energy Related Emissions after CCS[heat if,cement and other nonmetallic minerals 239,PM10] : NoSettings</t>
  </si>
  <si>
    <t>Industrial Sector Energy Related Emissions after CCS[heat if,cement and other nonmetallic minerals 239,PM25] : NoSettings</t>
  </si>
  <si>
    <t>Industrial Sector Energy Related Emissions after CCS[heat if,cement and other nonmetallic minerals 239,SOx] : NoSettings</t>
  </si>
  <si>
    <t>Industrial Sector Energy Related Emissions after CCS[heat if,cement and other nonmetallic minerals 239,BC] : NoSettings</t>
  </si>
  <si>
    <t>Industrial Sector Energy Related Emissions after CCS[heat if,cement and other nonmetallic minerals 239,OC] : NoSettings</t>
  </si>
  <si>
    <t>Industrial Sector Energy Related Emissions after CCS[heat if,cement and other nonmetallic minerals 239,CH4] : NoSettings</t>
  </si>
  <si>
    <t>Industrial Sector Energy Related Emissions after CCS[heat if,cement and other nonmetallic minerals 239,N2O] : NoSettings</t>
  </si>
  <si>
    <t>Industrial Sector Energy Related Emissions after CCS[heat if,cement and other nonmetallic minerals 239,F gases] : NoSettings</t>
  </si>
  <si>
    <t>Industrial Sector Energy Related Emissions after CCS[heat if,iron and steel 241,CO2] : NoSettings</t>
  </si>
  <si>
    <t>Industrial Sector Energy Related Emissions after CCS[heat if,iron and steel 241,VOC] : NoSettings</t>
  </si>
  <si>
    <t>Industrial Sector Energy Related Emissions after CCS[heat if,iron and steel 241,CO] : NoSettings</t>
  </si>
  <si>
    <t>Industrial Sector Energy Related Emissions after CCS[heat if,iron and steel 241,NOx] : NoSettings</t>
  </si>
  <si>
    <t>Industrial Sector Energy Related Emissions after CCS[heat if,iron and steel 241,PM10] : NoSettings</t>
  </si>
  <si>
    <t>Industrial Sector Energy Related Emissions after CCS[heat if,iron and steel 241,PM25] : NoSettings</t>
  </si>
  <si>
    <t>Industrial Sector Energy Related Emissions after CCS[heat if,iron and steel 241,SOx] : NoSettings</t>
  </si>
  <si>
    <t>Industrial Sector Energy Related Emissions after CCS[heat if,iron and steel 241,BC] : NoSettings</t>
  </si>
  <si>
    <t>Industrial Sector Energy Related Emissions after CCS[heat if,iron and steel 241,OC] : NoSettings</t>
  </si>
  <si>
    <t>Industrial Sector Energy Related Emissions after CCS[heat if,iron and steel 241,CH4] : NoSettings</t>
  </si>
  <si>
    <t>Industrial Sector Energy Related Emissions after CCS[heat if,iron and steel 241,N2O] : NoSettings</t>
  </si>
  <si>
    <t>Industrial Sector Energy Related Emissions after CCS[heat if,iron and steel 241,F gases] : NoSettings</t>
  </si>
  <si>
    <t>Industrial Sector Energy Related Emissions after CCS[heat if,other metals 242,CO2] : NoSettings</t>
  </si>
  <si>
    <t>Industrial Sector Energy Related Emissions after CCS[heat if,other metals 242,VOC] : NoSettings</t>
  </si>
  <si>
    <t>Industrial Sector Energy Related Emissions after CCS[heat if,other metals 242,CO] : NoSettings</t>
  </si>
  <si>
    <t>Industrial Sector Energy Related Emissions after CCS[heat if,other metals 242,NOx] : NoSettings</t>
  </si>
  <si>
    <t>Industrial Sector Energy Related Emissions after CCS[heat if,other metals 242,PM10] : NoSettings</t>
  </si>
  <si>
    <t>Industrial Sector Energy Related Emissions after CCS[heat if,other metals 242,PM25] : NoSettings</t>
  </si>
  <si>
    <t>Industrial Sector Energy Related Emissions after CCS[heat if,other metals 242,SOx] : NoSettings</t>
  </si>
  <si>
    <t>Industrial Sector Energy Related Emissions after CCS[heat if,other metals 242,BC] : NoSettings</t>
  </si>
  <si>
    <t>Industrial Sector Energy Related Emissions after CCS[heat if,other metals 242,OC] : NoSettings</t>
  </si>
  <si>
    <t>Industrial Sector Energy Related Emissions after CCS[heat if,other metals 242,CH4] : NoSettings</t>
  </si>
  <si>
    <t>Industrial Sector Energy Related Emissions after CCS[heat if,other metals 242,N2O] : NoSettings</t>
  </si>
  <si>
    <t>Industrial Sector Energy Related Emissions after CCS[heat if,other metals 242,F gases] : NoSettings</t>
  </si>
  <si>
    <t>Industrial Sector Energy Related Emissions after CCS[heat if,metal products except machinery and vehicles 25,CO2] : NoSettings</t>
  </si>
  <si>
    <t>Industrial Sector Energy Related Emissions after CCS[heat if,metal products except machinery and vehicles 25,VOC] : NoSettings</t>
  </si>
  <si>
    <t>Industrial Sector Energy Related Emissions after CCS[heat if,metal products except machinery and vehicles 25,CO] : NoSettings</t>
  </si>
  <si>
    <t>Industrial Sector Energy Related Emissions after CCS[heat if,metal products except machinery and vehicles 25,NOx] : NoSettings</t>
  </si>
  <si>
    <t>Industrial Sector Energy Related Emissions after CCS[heat if,metal products except machinery and vehicles 25,PM10] : NoSettings</t>
  </si>
  <si>
    <t>Industrial Sector Energy Related Emissions after CCS[heat if,metal products except machinery and vehicles 25,PM25] : NoSettings</t>
  </si>
  <si>
    <t>Industrial Sector Energy Related Emissions after CCS[heat if,metal products except machinery and vehicles 25,SOx] : NoSettings</t>
  </si>
  <si>
    <t>Industrial Sector Energy Related Emissions after CCS[heat if,metal products except machinery and vehicles 25,BC] : NoSettings</t>
  </si>
  <si>
    <t>Industrial Sector Energy Related Emissions after CCS[heat if,metal products except machinery and vehicles 25,OC] : NoSettings</t>
  </si>
  <si>
    <t>Industrial Sector Energy Related Emissions after CCS[heat if,metal products except machinery and vehicles 25,CH4] : NoSettings</t>
  </si>
  <si>
    <t>Industrial Sector Energy Related Emissions after CCS[heat if,metal products except machinery and vehicles 25,N2O] : NoSettings</t>
  </si>
  <si>
    <t>Industrial Sector Energy Related Emissions after CCS[heat if,metal products except machinery and vehicles 25,F gases] : NoSettings</t>
  </si>
  <si>
    <t>Industrial Sector Energy Related Emissions after CCS[heat if,computers and electronics 26,CO2] : NoSettings</t>
  </si>
  <si>
    <t>Industrial Sector Energy Related Emissions after CCS[heat if,computers and electronics 26,VOC] : NoSettings</t>
  </si>
  <si>
    <t>Industrial Sector Energy Related Emissions after CCS[heat if,computers and electronics 26,CO] : NoSettings</t>
  </si>
  <si>
    <t>Industrial Sector Energy Related Emissions after CCS[heat if,computers and electronics 26,NOx] : NoSettings</t>
  </si>
  <si>
    <t>Industrial Sector Energy Related Emissions after CCS[heat if,computers and electronics 26,PM10] : NoSettings</t>
  </si>
  <si>
    <t>Industrial Sector Energy Related Emissions after CCS[heat if,computers and electronics 26,PM25] : NoSettings</t>
  </si>
  <si>
    <t>Industrial Sector Energy Related Emissions after CCS[heat if,computers and electronics 26,SOx] : NoSettings</t>
  </si>
  <si>
    <t>Industrial Sector Energy Related Emissions after CCS[heat if,computers and electronics 26,BC] : NoSettings</t>
  </si>
  <si>
    <t>Industrial Sector Energy Related Emissions after CCS[heat if,computers and electronics 26,OC] : NoSettings</t>
  </si>
  <si>
    <t>Industrial Sector Energy Related Emissions after CCS[heat if,computers and electronics 26,CH4] : NoSettings</t>
  </si>
  <si>
    <t>Industrial Sector Energy Related Emissions after CCS[heat if,computers and electronics 26,N2O] : NoSettings</t>
  </si>
  <si>
    <t>Industrial Sector Energy Related Emissions after CCS[heat if,computers and electronics 26,F gases] : NoSettings</t>
  </si>
  <si>
    <t>Industrial Sector Energy Related Emissions after CCS[heat if,appliances and electrical equipment 27,CO2] : NoSettings</t>
  </si>
  <si>
    <t>Industrial Sector Energy Related Emissions after CCS[heat if,appliances and electrical equipment 27,VOC] : NoSettings</t>
  </si>
  <si>
    <t>Industrial Sector Energy Related Emissions after CCS[heat if,appliances and electrical equipment 27,CO] : NoSettings</t>
  </si>
  <si>
    <t>Industrial Sector Energy Related Emissions after CCS[heat if,appliances and electrical equipment 27,NOx] : NoSettings</t>
  </si>
  <si>
    <t>Industrial Sector Energy Related Emissions after CCS[heat if,appliances and electrical equipment 27,PM10] : NoSettings</t>
  </si>
  <si>
    <t>Industrial Sector Energy Related Emissions after CCS[heat if,appliances and electrical equipment 27,PM25] : NoSettings</t>
  </si>
  <si>
    <t>Industrial Sector Energy Related Emissions after CCS[heat if,appliances and electrical equipment 27,SOx] : NoSettings</t>
  </si>
  <si>
    <t>Industrial Sector Energy Related Emissions after CCS[heat if,appliances and electrical equipment 27,BC] : NoSettings</t>
  </si>
  <si>
    <t>Industrial Sector Energy Related Emissions after CCS[heat if,appliances and electrical equipment 27,OC] : NoSettings</t>
  </si>
  <si>
    <t>Industrial Sector Energy Related Emissions after CCS[heat if,appliances and electrical equipment 27,CH4] : NoSettings</t>
  </si>
  <si>
    <t>Industrial Sector Energy Related Emissions after CCS[heat if,appliances and electrical equipment 27,N2O] : NoSettings</t>
  </si>
  <si>
    <t>Industrial Sector Energy Related Emissions after CCS[heat if,appliances and electrical equipment 27,F gases] : NoSettings</t>
  </si>
  <si>
    <t>Industrial Sector Energy Related Emissions after CCS[heat if,other machinery 28,CO2] : NoSettings</t>
  </si>
  <si>
    <t>Industrial Sector Energy Related Emissions after CCS[heat if,other machinery 28,VOC] : NoSettings</t>
  </si>
  <si>
    <t>Industrial Sector Energy Related Emissions after CCS[heat if,other machinery 28,CO] : NoSettings</t>
  </si>
  <si>
    <t>Industrial Sector Energy Related Emissions after CCS[heat if,other machinery 28,NOx] : NoSettings</t>
  </si>
  <si>
    <t>Industrial Sector Energy Related Emissions after CCS[heat if,other machinery 28,PM10] : NoSettings</t>
  </si>
  <si>
    <t>Industrial Sector Energy Related Emissions after CCS[heat if,other machinery 28,PM25] : NoSettings</t>
  </si>
  <si>
    <t>Industrial Sector Energy Related Emissions after CCS[heat if,other machinery 28,SOx] : NoSettings</t>
  </si>
  <si>
    <t>Industrial Sector Energy Related Emissions after CCS[heat if,other machinery 28,BC] : NoSettings</t>
  </si>
  <si>
    <t>Industrial Sector Energy Related Emissions after CCS[heat if,other machinery 28,OC] : NoSettings</t>
  </si>
  <si>
    <t>Industrial Sector Energy Related Emissions after CCS[heat if,other machinery 28,CH4] : NoSettings</t>
  </si>
  <si>
    <t>Industrial Sector Energy Related Emissions after CCS[heat if,other machinery 28,N2O] : NoSettings</t>
  </si>
  <si>
    <t>Industrial Sector Energy Related Emissions after CCS[heat if,other machinery 28,F gases] : NoSettings</t>
  </si>
  <si>
    <t>Industrial Sector Energy Related Emissions after CCS[heat if,road vehicles 29,CO2] : NoSettings</t>
  </si>
  <si>
    <t>Industrial Sector Energy Related Emissions after CCS[heat if,road vehicles 29,VOC] : NoSettings</t>
  </si>
  <si>
    <t>Industrial Sector Energy Related Emissions after CCS[heat if,road vehicles 29,CO] : NoSettings</t>
  </si>
  <si>
    <t>Industrial Sector Energy Related Emissions after CCS[heat if,road vehicles 29,NOx] : NoSettings</t>
  </si>
  <si>
    <t>Industrial Sector Energy Related Emissions after CCS[heat if,road vehicles 29,PM10] : NoSettings</t>
  </si>
  <si>
    <t>Industrial Sector Energy Related Emissions after CCS[heat if,road vehicles 29,PM25] : NoSettings</t>
  </si>
  <si>
    <t>Industrial Sector Energy Related Emissions after CCS[heat if,road vehicles 29,SOx] : NoSettings</t>
  </si>
  <si>
    <t>Industrial Sector Energy Related Emissions after CCS[heat if,road vehicles 29,BC] : NoSettings</t>
  </si>
  <si>
    <t>Industrial Sector Energy Related Emissions after CCS[heat if,road vehicles 29,OC] : NoSettings</t>
  </si>
  <si>
    <t>Industrial Sector Energy Related Emissions after CCS[heat if,road vehicles 29,CH4] : NoSettings</t>
  </si>
  <si>
    <t>Industrial Sector Energy Related Emissions after CCS[heat if,road vehicles 29,N2O] : NoSettings</t>
  </si>
  <si>
    <t>Industrial Sector Energy Related Emissions after CCS[heat if,road vehicles 29,F gases] : NoSettings</t>
  </si>
  <si>
    <t>Industrial Sector Energy Related Emissions after CCS[heat if,nonroad vehicles 30,CO2] : NoSettings</t>
  </si>
  <si>
    <t>Industrial Sector Energy Related Emissions after CCS[heat if,nonroad vehicles 30,VOC] : NoSettings</t>
  </si>
  <si>
    <t>Industrial Sector Energy Related Emissions after CCS[heat if,nonroad vehicles 30,CO] : NoSettings</t>
  </si>
  <si>
    <t>Industrial Sector Energy Related Emissions after CCS[heat if,nonroad vehicles 30,NOx] : NoSettings</t>
  </si>
  <si>
    <t>Industrial Sector Energy Related Emissions after CCS[heat if,nonroad vehicles 30,PM10] : NoSettings</t>
  </si>
  <si>
    <t>Industrial Sector Energy Related Emissions after CCS[heat if,nonroad vehicles 30,PM25] : NoSettings</t>
  </si>
  <si>
    <t>Industrial Sector Energy Related Emissions after CCS[heat if,nonroad vehicles 30,SOx] : NoSettings</t>
  </si>
  <si>
    <t>Industrial Sector Energy Related Emissions after CCS[heat if,nonroad vehicles 30,BC] : NoSettings</t>
  </si>
  <si>
    <t>Industrial Sector Energy Related Emissions after CCS[heat if,nonroad vehicles 30,OC] : NoSettings</t>
  </si>
  <si>
    <t>Industrial Sector Energy Related Emissions after CCS[heat if,nonroad vehicles 30,CH4] : NoSettings</t>
  </si>
  <si>
    <t>Industrial Sector Energy Related Emissions after CCS[heat if,nonroad vehicles 30,N2O] : NoSettings</t>
  </si>
  <si>
    <t>Industrial Sector Energy Related Emissions after CCS[heat if,nonroad vehicles 30,F gases] : NoSettings</t>
  </si>
  <si>
    <t>Industrial Sector Energy Related Emissions after CCS[heat if,other manufacturing 31T33,CO2] : NoSettings</t>
  </si>
  <si>
    <t>Industrial Sector Energy Related Emissions after CCS[heat if,other manufacturing 31T33,VOC] : NoSettings</t>
  </si>
  <si>
    <t>Industrial Sector Energy Related Emissions after CCS[heat if,other manufacturing 31T33,CO] : NoSettings</t>
  </si>
  <si>
    <t>Industrial Sector Energy Related Emissions after CCS[heat if,other manufacturing 31T33,NOx] : NoSettings</t>
  </si>
  <si>
    <t>Industrial Sector Energy Related Emissions after CCS[heat if,other manufacturing 31T33,PM10] : NoSettings</t>
  </si>
  <si>
    <t>Industrial Sector Energy Related Emissions after CCS[heat if,other manufacturing 31T33,PM25] : NoSettings</t>
  </si>
  <si>
    <t>Industrial Sector Energy Related Emissions after CCS[heat if,other manufacturing 31T33,SOx] : NoSettings</t>
  </si>
  <si>
    <t>Industrial Sector Energy Related Emissions after CCS[heat if,other manufacturing 31T33,BC] : NoSettings</t>
  </si>
  <si>
    <t>Industrial Sector Energy Related Emissions after CCS[heat if,other manufacturing 31T33,OC] : NoSettings</t>
  </si>
  <si>
    <t>Industrial Sector Energy Related Emissions after CCS[heat if,other manufacturing 31T33,CH4] : NoSettings</t>
  </si>
  <si>
    <t>Industrial Sector Energy Related Emissions after CCS[heat if,other manufacturing 31T33,N2O] : NoSettings</t>
  </si>
  <si>
    <t>Industrial Sector Energy Related Emissions after CCS[heat if,other manufacturing 31T33,F gases] : NoSettings</t>
  </si>
  <si>
    <t>Industrial Sector Energy Related Emissions after CCS[heat if,energy pipelines and gas processing 352T353,CO2] : NoSettings</t>
  </si>
  <si>
    <t>Industrial Sector Energy Related Emissions after CCS[heat if,energy pipelines and gas processing 352T353,VOC] : NoSettings</t>
  </si>
  <si>
    <t>Industrial Sector Energy Related Emissions after CCS[heat if,energy pipelines and gas processing 352T353,CO] : NoSettings</t>
  </si>
  <si>
    <t>Industrial Sector Energy Related Emissions after CCS[heat if,energy pipelines and gas processing 352T353,NOx] : NoSettings</t>
  </si>
  <si>
    <t>Industrial Sector Energy Related Emissions after CCS[heat if,energy pipelines and gas processing 352T353,PM10] : NoSettings</t>
  </si>
  <si>
    <t>Industrial Sector Energy Related Emissions after CCS[heat if,energy pipelines and gas processing 352T353,PM25] : NoSettings</t>
  </si>
  <si>
    <t>Industrial Sector Energy Related Emissions after CCS[heat if,energy pipelines and gas processing 352T353,SOx] : NoSettings</t>
  </si>
  <si>
    <t>Industrial Sector Energy Related Emissions after CCS[heat if,energy pipelines and gas processing 352T353,BC] : NoSettings</t>
  </si>
  <si>
    <t>Industrial Sector Energy Related Emissions after CCS[heat if,energy pipelines and gas processing 352T353,OC] : NoSettings</t>
  </si>
  <si>
    <t>Industrial Sector Energy Related Emissions after CCS[heat if,energy pipelines and gas processing 352T353,CH4] : NoSettings</t>
  </si>
  <si>
    <t>Industrial Sector Energy Related Emissions after CCS[heat if,energy pipelines and gas processing 352T353,N2O] : NoSettings</t>
  </si>
  <si>
    <t>Industrial Sector Energy Related Emissions after CCS[heat if,energy pipelines and gas processing 352T353,F gases] : NoSettings</t>
  </si>
  <si>
    <t>Industrial Sector Energy Related Emissions after CCS[heat if,water and waste 36T39,CO2] : NoSettings</t>
  </si>
  <si>
    <t>Industrial Sector Energy Related Emissions after CCS[heat if,water and waste 36T39,VOC] : NoSettings</t>
  </si>
  <si>
    <t>Industrial Sector Energy Related Emissions after CCS[heat if,water and waste 36T39,CO] : NoSettings</t>
  </si>
  <si>
    <t>Industrial Sector Energy Related Emissions after CCS[heat if,water and waste 36T39,NOx] : NoSettings</t>
  </si>
  <si>
    <t>Industrial Sector Energy Related Emissions after CCS[heat if,water and waste 36T39,PM10] : NoSettings</t>
  </si>
  <si>
    <t>Industrial Sector Energy Related Emissions after CCS[heat if,water and waste 36T39,PM25] : NoSettings</t>
  </si>
  <si>
    <t>Industrial Sector Energy Related Emissions after CCS[heat if,water and waste 36T39,SOx] : NoSettings</t>
  </si>
  <si>
    <t>Industrial Sector Energy Related Emissions after CCS[heat if,water and waste 36T39,BC] : NoSettings</t>
  </si>
  <si>
    <t>Industrial Sector Energy Related Emissions after CCS[heat if,water and waste 36T39,OC] : NoSettings</t>
  </si>
  <si>
    <t>Industrial Sector Energy Related Emissions after CCS[heat if,water and waste 36T39,CH4] : NoSettings</t>
  </si>
  <si>
    <t>Industrial Sector Energy Related Emissions after CCS[heat if,water and waste 36T39,N2O] : NoSettings</t>
  </si>
  <si>
    <t>Industrial Sector Energy Related Emissions after CCS[heat if,water and waste 36T39,F gases] : NoSettings</t>
  </si>
  <si>
    <t>Industrial Sector Energy Related Emissions after CCS[heat if,construction 41T43,CO2] : NoSettings</t>
  </si>
  <si>
    <t>Industrial Sector Energy Related Emissions after CCS[heat if,construction 41T43,VOC] : NoSettings</t>
  </si>
  <si>
    <t>Industrial Sector Energy Related Emissions after CCS[heat if,construction 41T43,CO] : NoSettings</t>
  </si>
  <si>
    <t>Industrial Sector Energy Related Emissions after CCS[heat if,construction 41T43,NOx] : NoSettings</t>
  </si>
  <si>
    <t>Industrial Sector Energy Related Emissions after CCS[heat if,construction 41T43,PM10] : NoSettings</t>
  </si>
  <si>
    <t>Industrial Sector Energy Related Emissions after CCS[heat if,construction 41T43,PM25] : NoSettings</t>
  </si>
  <si>
    <t>Industrial Sector Energy Related Emissions after CCS[heat if,construction 41T43,SOx] : NoSettings</t>
  </si>
  <si>
    <t>Industrial Sector Energy Related Emissions after CCS[heat if,construction 41T43,BC] : NoSettings</t>
  </si>
  <si>
    <t>Industrial Sector Energy Related Emissions after CCS[heat if,construction 41T43,OC] : NoSettings</t>
  </si>
  <si>
    <t>Industrial Sector Energy Related Emissions after CCS[heat if,construction 41T43,CH4] : NoSettings</t>
  </si>
  <si>
    <t>Industrial Sector Energy Related Emissions after CCS[heat if,construction 41T43,N2O] : NoSettings</t>
  </si>
  <si>
    <t>Industrial Sector Energy Related Emissions after CCS[heat if,construction 41T43,F gases] : NoSettings</t>
  </si>
  <si>
    <t>Industrial Sector Energy Related Emissions after CCS[crude oil if,agriculture and forestry 01T03,CO2] : NoSettings</t>
  </si>
  <si>
    <t>Industrial Sector Energy Related Emissions after CCS[crude oil if,agriculture and forestry 01T03,VOC] : NoSettings</t>
  </si>
  <si>
    <t>Industrial Sector Energy Related Emissions after CCS[crude oil if,agriculture and forestry 01T03,CO] : NoSettings</t>
  </si>
  <si>
    <t>Industrial Sector Energy Related Emissions after CCS[crude oil if,agriculture and forestry 01T03,NOx] : NoSettings</t>
  </si>
  <si>
    <t>Industrial Sector Energy Related Emissions after CCS[crude oil if,agriculture and forestry 01T03,PM10] : NoSettings</t>
  </si>
  <si>
    <t>Industrial Sector Energy Related Emissions after CCS[crude oil if,agriculture and forestry 01T03,PM25] : NoSettings</t>
  </si>
  <si>
    <t>Industrial Sector Energy Related Emissions after CCS[crude oil if,agriculture and forestry 01T03,SOx] : NoSettings</t>
  </si>
  <si>
    <t>Industrial Sector Energy Related Emissions after CCS[crude oil if,agriculture and forestry 01T03,BC] : NoSettings</t>
  </si>
  <si>
    <t>Industrial Sector Energy Related Emissions after CCS[crude oil if,agriculture and forestry 01T03,OC] : NoSettings</t>
  </si>
  <si>
    <t>Industrial Sector Energy Related Emissions after CCS[crude oil if,agriculture and forestry 01T03,CH4] : NoSettings</t>
  </si>
  <si>
    <t>Industrial Sector Energy Related Emissions after CCS[crude oil if,agriculture and forestry 01T03,N2O] : NoSettings</t>
  </si>
  <si>
    <t>Industrial Sector Energy Related Emissions after CCS[crude oil if,agriculture and forestry 01T03,F gases] : NoSettings</t>
  </si>
  <si>
    <t>Industrial Sector Energy Related Emissions after CCS[crude oil if,coal mining 05,CO2] : NoSettings</t>
  </si>
  <si>
    <t>Industrial Sector Energy Related Emissions after CCS[crude oil if,coal mining 05,VOC] : NoSettings</t>
  </si>
  <si>
    <t>Industrial Sector Energy Related Emissions after CCS[crude oil if,coal mining 05,CO] : NoSettings</t>
  </si>
  <si>
    <t>Industrial Sector Energy Related Emissions after CCS[crude oil if,coal mining 05,NOx] : NoSettings</t>
  </si>
  <si>
    <t>Industrial Sector Energy Related Emissions after CCS[crude oil if,coal mining 05,PM10] : NoSettings</t>
  </si>
  <si>
    <t>Industrial Sector Energy Related Emissions after CCS[crude oil if,coal mining 05,PM25] : NoSettings</t>
  </si>
  <si>
    <t>Industrial Sector Energy Related Emissions after CCS[crude oil if,coal mining 05,SOx] : NoSettings</t>
  </si>
  <si>
    <t>Industrial Sector Energy Related Emissions after CCS[crude oil if,coal mining 05,BC] : NoSettings</t>
  </si>
  <si>
    <t>Industrial Sector Energy Related Emissions after CCS[crude oil if,coal mining 05,OC] : NoSettings</t>
  </si>
  <si>
    <t>Industrial Sector Energy Related Emissions after CCS[crude oil if,coal mining 05,CH4] : NoSettings</t>
  </si>
  <si>
    <t>Industrial Sector Energy Related Emissions after CCS[crude oil if,coal mining 05,N2O] : NoSettings</t>
  </si>
  <si>
    <t>Industrial Sector Energy Related Emissions after CCS[crude oil if,coal mining 05,F gases] : NoSettings</t>
  </si>
  <si>
    <t>Industrial Sector Energy Related Emissions after CCS[crude oil if,oil and gas extraction 06,CO2] : NoSettings</t>
  </si>
  <si>
    <t>Industrial Sector Energy Related Emissions after CCS[crude oil if,oil and gas extraction 06,VOC] : NoSettings</t>
  </si>
  <si>
    <t>Industrial Sector Energy Related Emissions after CCS[crude oil if,oil and gas extraction 06,CO] : NoSettings</t>
  </si>
  <si>
    <t>Industrial Sector Energy Related Emissions after CCS[crude oil if,oil and gas extraction 06,NOx] : NoSettings</t>
  </si>
  <si>
    <t>Industrial Sector Energy Related Emissions after CCS[crude oil if,oil and gas extraction 06,PM10] : NoSettings</t>
  </si>
  <si>
    <t>Industrial Sector Energy Related Emissions after CCS[crude oil if,oil and gas extraction 06,PM25] : NoSettings</t>
  </si>
  <si>
    <t>Industrial Sector Energy Related Emissions after CCS[crude oil if,oil and gas extraction 06,SOx] : NoSettings</t>
  </si>
  <si>
    <t>Industrial Sector Energy Related Emissions after CCS[crude oil if,oil and gas extraction 06,BC] : NoSettings</t>
  </si>
  <si>
    <t>Industrial Sector Energy Related Emissions after CCS[crude oil if,oil and gas extraction 06,OC] : NoSettings</t>
  </si>
  <si>
    <t>Industrial Sector Energy Related Emissions after CCS[crude oil if,oil and gas extraction 06,CH4] : NoSettings</t>
  </si>
  <si>
    <t>Industrial Sector Energy Related Emissions after CCS[crude oil if,oil and gas extraction 06,N2O] : NoSettings</t>
  </si>
  <si>
    <t>Industrial Sector Energy Related Emissions after CCS[crude oil if,oil and gas extraction 06,F gases] : NoSettings</t>
  </si>
  <si>
    <t>Industrial Sector Energy Related Emissions after CCS[crude oil if,other mining and quarrying 07T08,CO2] : NoSettings</t>
  </si>
  <si>
    <t>Industrial Sector Energy Related Emissions after CCS[crude oil if,other mining and quarrying 07T08,VOC] : NoSettings</t>
  </si>
  <si>
    <t>Industrial Sector Energy Related Emissions after CCS[crude oil if,other mining and quarrying 07T08,CO] : NoSettings</t>
  </si>
  <si>
    <t>Industrial Sector Energy Related Emissions after CCS[crude oil if,other mining and quarrying 07T08,NOx] : NoSettings</t>
  </si>
  <si>
    <t>Industrial Sector Energy Related Emissions after CCS[crude oil if,other mining and quarrying 07T08,PM10] : NoSettings</t>
  </si>
  <si>
    <t>Industrial Sector Energy Related Emissions after CCS[crude oil if,other mining and quarrying 07T08,PM25] : NoSettings</t>
  </si>
  <si>
    <t>Industrial Sector Energy Related Emissions after CCS[crude oil if,other mining and quarrying 07T08,SOx] : NoSettings</t>
  </si>
  <si>
    <t>Industrial Sector Energy Related Emissions after CCS[crude oil if,other mining and quarrying 07T08,BC] : NoSettings</t>
  </si>
  <si>
    <t>Industrial Sector Energy Related Emissions after CCS[crude oil if,other mining and quarrying 07T08,OC] : NoSettings</t>
  </si>
  <si>
    <t>Industrial Sector Energy Related Emissions after CCS[crude oil if,other mining and quarrying 07T08,CH4] : NoSettings</t>
  </si>
  <si>
    <t>Industrial Sector Energy Related Emissions after CCS[crude oil if,other mining and quarrying 07T08,N2O] : NoSettings</t>
  </si>
  <si>
    <t>Industrial Sector Energy Related Emissions after CCS[crude oil if,other mining and quarrying 07T08,F gases] : NoSettings</t>
  </si>
  <si>
    <t>Industrial Sector Energy Related Emissions after CCS[crude oil if,food beverage and tobacco 10T12,CO2] : NoSettings</t>
  </si>
  <si>
    <t>Industrial Sector Energy Related Emissions after CCS[crude oil if,food beverage and tobacco 10T12,VOC] : NoSettings</t>
  </si>
  <si>
    <t>Industrial Sector Energy Related Emissions after CCS[crude oil if,food beverage and tobacco 10T12,CO] : NoSettings</t>
  </si>
  <si>
    <t>Industrial Sector Energy Related Emissions after CCS[crude oil if,food beverage and tobacco 10T12,NOx] : NoSettings</t>
  </si>
  <si>
    <t>Industrial Sector Energy Related Emissions after CCS[crude oil if,food beverage and tobacco 10T12,PM10] : NoSettings</t>
  </si>
  <si>
    <t>Industrial Sector Energy Related Emissions after CCS[crude oil if,food beverage and tobacco 10T12,PM25] : NoSettings</t>
  </si>
  <si>
    <t>Industrial Sector Energy Related Emissions after CCS[crude oil if,food beverage and tobacco 10T12,SOx] : NoSettings</t>
  </si>
  <si>
    <t>Industrial Sector Energy Related Emissions after CCS[crude oil if,food beverage and tobacco 10T12,BC] : NoSettings</t>
  </si>
  <si>
    <t>Industrial Sector Energy Related Emissions after CCS[crude oil if,food beverage and tobacco 10T12,OC] : NoSettings</t>
  </si>
  <si>
    <t>Industrial Sector Energy Related Emissions after CCS[crude oil if,food beverage and tobacco 10T12,CH4] : NoSettings</t>
  </si>
  <si>
    <t>Industrial Sector Energy Related Emissions after CCS[crude oil if,food beverage and tobacco 10T12,N2O] : NoSettings</t>
  </si>
  <si>
    <t>Industrial Sector Energy Related Emissions after CCS[crude oil if,food beverage and tobacco 10T12,F gases] : NoSettings</t>
  </si>
  <si>
    <t>Industrial Sector Energy Related Emissions after CCS[crude oil if,textiles apparel and leather 13T15,CO2] : NoSettings</t>
  </si>
  <si>
    <t>Industrial Sector Energy Related Emissions after CCS[crude oil if,textiles apparel and leather 13T15,VOC] : NoSettings</t>
  </si>
  <si>
    <t>Industrial Sector Energy Related Emissions after CCS[crude oil if,textiles apparel and leather 13T15,CO] : NoSettings</t>
  </si>
  <si>
    <t>Industrial Sector Energy Related Emissions after CCS[crude oil if,textiles apparel and leather 13T15,NOx] : NoSettings</t>
  </si>
  <si>
    <t>Industrial Sector Energy Related Emissions after CCS[crude oil if,textiles apparel and leather 13T15,PM10] : NoSettings</t>
  </si>
  <si>
    <t>Industrial Sector Energy Related Emissions after CCS[crude oil if,textiles apparel and leather 13T15,PM25] : NoSettings</t>
  </si>
  <si>
    <t>Industrial Sector Energy Related Emissions after CCS[crude oil if,textiles apparel and leather 13T15,SOx] : NoSettings</t>
  </si>
  <si>
    <t>Industrial Sector Energy Related Emissions after CCS[crude oil if,textiles apparel and leather 13T15,BC] : NoSettings</t>
  </si>
  <si>
    <t>Industrial Sector Energy Related Emissions after CCS[crude oil if,textiles apparel and leather 13T15,OC] : NoSettings</t>
  </si>
  <si>
    <t>Industrial Sector Energy Related Emissions after CCS[crude oil if,textiles apparel and leather 13T15,CH4] : NoSettings</t>
  </si>
  <si>
    <t>Industrial Sector Energy Related Emissions after CCS[crude oil if,textiles apparel and leather 13T15,N2O] : NoSettings</t>
  </si>
  <si>
    <t>Industrial Sector Energy Related Emissions after CCS[crude oil if,textiles apparel and leather 13T15,F gases] : NoSettings</t>
  </si>
  <si>
    <t>Industrial Sector Energy Related Emissions after CCS[crude oil if,wood products 16,CO2] : NoSettings</t>
  </si>
  <si>
    <t>Industrial Sector Energy Related Emissions after CCS[crude oil if,wood products 16,VOC] : NoSettings</t>
  </si>
  <si>
    <t>Industrial Sector Energy Related Emissions after CCS[crude oil if,wood products 16,CO] : NoSettings</t>
  </si>
  <si>
    <t>Industrial Sector Energy Related Emissions after CCS[crude oil if,wood products 16,NOx] : NoSettings</t>
  </si>
  <si>
    <t>Industrial Sector Energy Related Emissions after CCS[crude oil if,wood products 16,PM10] : NoSettings</t>
  </si>
  <si>
    <t>Industrial Sector Energy Related Emissions after CCS[crude oil if,wood products 16,PM25] : NoSettings</t>
  </si>
  <si>
    <t>Industrial Sector Energy Related Emissions after CCS[crude oil if,wood products 16,SOx] : NoSettings</t>
  </si>
  <si>
    <t>Industrial Sector Energy Related Emissions after CCS[crude oil if,wood products 16,BC] : NoSettings</t>
  </si>
  <si>
    <t>Industrial Sector Energy Related Emissions after CCS[crude oil if,wood products 16,OC] : NoSettings</t>
  </si>
  <si>
    <t>Industrial Sector Energy Related Emissions after CCS[crude oil if,wood products 16,CH4] : NoSettings</t>
  </si>
  <si>
    <t>Industrial Sector Energy Related Emissions after CCS[crude oil if,wood products 16,N2O] : NoSettings</t>
  </si>
  <si>
    <t>Industrial Sector Energy Related Emissions after CCS[crude oil if,wood products 16,F gases] : NoSettings</t>
  </si>
  <si>
    <t>Industrial Sector Energy Related Emissions after CCS[crude oil if,pulp paper and printing 17T18,CO2] : NoSettings</t>
  </si>
  <si>
    <t>Industrial Sector Energy Related Emissions after CCS[crude oil if,pulp paper and printing 17T18,VOC] : NoSettings</t>
  </si>
  <si>
    <t>Industrial Sector Energy Related Emissions after CCS[crude oil if,pulp paper and printing 17T18,CO] : NoSettings</t>
  </si>
  <si>
    <t>Industrial Sector Energy Related Emissions after CCS[crude oil if,pulp paper and printing 17T18,NOx] : NoSettings</t>
  </si>
  <si>
    <t>Industrial Sector Energy Related Emissions after CCS[crude oil if,pulp paper and printing 17T18,PM10] : NoSettings</t>
  </si>
  <si>
    <t>Industrial Sector Energy Related Emissions after CCS[crude oil if,pulp paper and printing 17T18,PM25] : NoSettings</t>
  </si>
  <si>
    <t>Industrial Sector Energy Related Emissions after CCS[crude oil if,pulp paper and printing 17T18,SOx] : NoSettings</t>
  </si>
  <si>
    <t>Industrial Sector Energy Related Emissions after CCS[crude oil if,pulp paper and printing 17T18,BC] : NoSettings</t>
  </si>
  <si>
    <t>Industrial Sector Energy Related Emissions after CCS[crude oil if,pulp paper and printing 17T18,OC] : NoSettings</t>
  </si>
  <si>
    <t>Industrial Sector Energy Related Emissions after CCS[crude oil if,pulp paper and printing 17T18,CH4] : NoSettings</t>
  </si>
  <si>
    <t>Industrial Sector Energy Related Emissions after CCS[crude oil if,pulp paper and printing 17T18,N2O] : NoSettings</t>
  </si>
  <si>
    <t>Industrial Sector Energy Related Emissions after CCS[crude oil if,pulp paper and printing 17T18,F gases] : NoSettings</t>
  </si>
  <si>
    <t>Industrial Sector Energy Related Emissions after CCS[crude oil if,refined petroleum and coke 19,CO2] : NoSettings</t>
  </si>
  <si>
    <t>Industrial Sector Energy Related Emissions after CCS[crude oil if,refined petroleum and coke 19,VOC] : NoSettings</t>
  </si>
  <si>
    <t>Industrial Sector Energy Related Emissions after CCS[crude oil if,refined petroleum and coke 19,CO] : NoSettings</t>
  </si>
  <si>
    <t>Industrial Sector Energy Related Emissions after CCS[crude oil if,refined petroleum and coke 19,NOx] : NoSettings</t>
  </si>
  <si>
    <t>Industrial Sector Energy Related Emissions after CCS[crude oil if,refined petroleum and coke 19,PM10] : NoSettings</t>
  </si>
  <si>
    <t>Industrial Sector Energy Related Emissions after CCS[crude oil if,refined petroleum and coke 19,PM25] : NoSettings</t>
  </si>
  <si>
    <t>Industrial Sector Energy Related Emissions after CCS[crude oil if,refined petroleum and coke 19,SOx] : NoSettings</t>
  </si>
  <si>
    <t>Industrial Sector Energy Related Emissions after CCS[crude oil if,refined petroleum and coke 19,BC] : NoSettings</t>
  </si>
  <si>
    <t>Industrial Sector Energy Related Emissions after CCS[crude oil if,refined petroleum and coke 19,OC] : NoSettings</t>
  </si>
  <si>
    <t>Industrial Sector Energy Related Emissions after CCS[crude oil if,refined petroleum and coke 19,CH4] : NoSettings</t>
  </si>
  <si>
    <t>Industrial Sector Energy Related Emissions after CCS[crude oil if,refined petroleum and coke 19,N2O] : NoSettings</t>
  </si>
  <si>
    <t>Industrial Sector Energy Related Emissions after CCS[crude oil if,refined petroleum and coke 19,F gases] : NoSettings</t>
  </si>
  <si>
    <t>Industrial Sector Energy Related Emissions after CCS[crude oil if,chemicals 20,CO2] : NoSettings</t>
  </si>
  <si>
    <t>Industrial Sector Energy Related Emissions after CCS[crude oil if,chemicals 20,VOC] : NoSettings</t>
  </si>
  <si>
    <t>Industrial Sector Energy Related Emissions after CCS[crude oil if,chemicals 20,CO] : NoSettings</t>
  </si>
  <si>
    <t>Industrial Sector Energy Related Emissions after CCS[crude oil if,chemicals 20,NOx] : NoSettings</t>
  </si>
  <si>
    <t>Industrial Sector Energy Related Emissions after CCS[crude oil if,chemicals 20,PM10] : NoSettings</t>
  </si>
  <si>
    <t>Industrial Sector Energy Related Emissions after CCS[crude oil if,chemicals 20,PM25] : NoSettings</t>
  </si>
  <si>
    <t>Industrial Sector Energy Related Emissions after CCS[crude oil if,chemicals 20,SOx] : NoSettings</t>
  </si>
  <si>
    <t>Industrial Sector Energy Related Emissions after CCS[crude oil if,chemicals 20,BC] : NoSettings</t>
  </si>
  <si>
    <t>Industrial Sector Energy Related Emissions after CCS[crude oil if,chemicals 20,OC] : NoSettings</t>
  </si>
  <si>
    <t>Industrial Sector Energy Related Emissions after CCS[crude oil if,chemicals 20,CH4] : NoSettings</t>
  </si>
  <si>
    <t>Industrial Sector Energy Related Emissions after CCS[crude oil if,chemicals 20,N2O] : NoSettings</t>
  </si>
  <si>
    <t>Industrial Sector Energy Related Emissions after CCS[crude oil if,chemicals 20,F gases] : NoSettings</t>
  </si>
  <si>
    <t>Industrial Sector Energy Related Emissions after CCS[crude oil if,rubber and plastic products 22,CO2] : NoSettings</t>
  </si>
  <si>
    <t>Industrial Sector Energy Related Emissions after CCS[crude oil if,rubber and plastic products 22,VOC] : NoSettings</t>
  </si>
  <si>
    <t>Industrial Sector Energy Related Emissions after CCS[crude oil if,rubber and plastic products 22,CO] : NoSettings</t>
  </si>
  <si>
    <t>Industrial Sector Energy Related Emissions after CCS[crude oil if,rubber and plastic products 22,NOx] : NoSettings</t>
  </si>
  <si>
    <t>Industrial Sector Energy Related Emissions after CCS[crude oil if,rubber and plastic products 22,PM10] : NoSettings</t>
  </si>
  <si>
    <t>Industrial Sector Energy Related Emissions after CCS[crude oil if,rubber and plastic products 22,PM25] : NoSettings</t>
  </si>
  <si>
    <t>Industrial Sector Energy Related Emissions after CCS[crude oil if,rubber and plastic products 22,SOx] : NoSettings</t>
  </si>
  <si>
    <t>Industrial Sector Energy Related Emissions after CCS[crude oil if,rubber and plastic products 22,BC] : NoSettings</t>
  </si>
  <si>
    <t>Industrial Sector Energy Related Emissions after CCS[crude oil if,rubber and plastic products 22,OC] : NoSettings</t>
  </si>
  <si>
    <t>Industrial Sector Energy Related Emissions after CCS[crude oil if,rubber and plastic products 22,CH4] : NoSettings</t>
  </si>
  <si>
    <t>Industrial Sector Energy Related Emissions after CCS[crude oil if,rubber and plastic products 22,N2O] : NoSettings</t>
  </si>
  <si>
    <t>Industrial Sector Energy Related Emissions after CCS[crude oil if,rubber and plastic products 22,F gases] : NoSettings</t>
  </si>
  <si>
    <t>Industrial Sector Energy Related Emissions after CCS[crude oil if,glass and glass products 231,CO2] : NoSettings</t>
  </si>
  <si>
    <t>Industrial Sector Energy Related Emissions after CCS[crude oil if,glass and glass products 231,VOC] : NoSettings</t>
  </si>
  <si>
    <t>Industrial Sector Energy Related Emissions after CCS[crude oil if,glass and glass products 231,CO] : NoSettings</t>
  </si>
  <si>
    <t>Industrial Sector Energy Related Emissions after CCS[crude oil if,glass and glass products 231,NOx] : NoSettings</t>
  </si>
  <si>
    <t>Industrial Sector Energy Related Emissions after CCS[crude oil if,glass and glass products 231,PM10] : NoSettings</t>
  </si>
  <si>
    <t>Industrial Sector Energy Related Emissions after CCS[crude oil if,glass and glass products 231,PM25] : NoSettings</t>
  </si>
  <si>
    <t>Industrial Sector Energy Related Emissions after CCS[crude oil if,glass and glass products 231,SOx] : NoSettings</t>
  </si>
  <si>
    <t>Industrial Sector Energy Related Emissions after CCS[crude oil if,glass and glass products 231,BC] : NoSettings</t>
  </si>
  <si>
    <t>Industrial Sector Energy Related Emissions after CCS[crude oil if,glass and glass products 231,OC] : NoSettings</t>
  </si>
  <si>
    <t>Industrial Sector Energy Related Emissions after CCS[crude oil if,glass and glass products 231,CH4] : NoSettings</t>
  </si>
  <si>
    <t>Industrial Sector Energy Related Emissions after CCS[crude oil if,glass and glass products 231,N2O] : NoSettings</t>
  </si>
  <si>
    <t>Industrial Sector Energy Related Emissions after CCS[crude oil if,glass and glass products 231,F gases] : NoSettings</t>
  </si>
  <si>
    <t>Industrial Sector Energy Related Emissions after CCS[crude oil if,cement and other nonmetallic minerals 239,CO2] : NoSettings</t>
  </si>
  <si>
    <t>Industrial Sector Energy Related Emissions after CCS[crude oil if,cement and other nonmetallic minerals 239,VOC] : NoSettings</t>
  </si>
  <si>
    <t>Industrial Sector Energy Related Emissions after CCS[crude oil if,cement and other nonmetallic minerals 239,CO] : NoSettings</t>
  </si>
  <si>
    <t>Industrial Sector Energy Related Emissions after CCS[crude oil if,cement and other nonmetallic minerals 239,NOx] : NoSettings</t>
  </si>
  <si>
    <t>Industrial Sector Energy Related Emissions after CCS[crude oil if,cement and other nonmetallic minerals 239,PM10] : NoSettings</t>
  </si>
  <si>
    <t>Industrial Sector Energy Related Emissions after CCS[crude oil if,cement and other nonmetallic minerals 239,PM25] : NoSettings</t>
  </si>
  <si>
    <t>Industrial Sector Energy Related Emissions after CCS[crude oil if,cement and other nonmetallic minerals 239,SOx] : NoSettings</t>
  </si>
  <si>
    <t>Industrial Sector Energy Related Emissions after CCS[crude oil if,cement and other nonmetallic minerals 239,BC] : NoSettings</t>
  </si>
  <si>
    <t>Industrial Sector Energy Related Emissions after CCS[crude oil if,cement and other nonmetallic minerals 239,OC] : NoSettings</t>
  </si>
  <si>
    <t>Industrial Sector Energy Related Emissions after CCS[crude oil if,cement and other nonmetallic minerals 239,CH4] : NoSettings</t>
  </si>
  <si>
    <t>Industrial Sector Energy Related Emissions after CCS[crude oil if,cement and other nonmetallic minerals 239,N2O] : NoSettings</t>
  </si>
  <si>
    <t>Industrial Sector Energy Related Emissions after CCS[crude oil if,cement and other nonmetallic minerals 239,F gases] : NoSettings</t>
  </si>
  <si>
    <t>Industrial Sector Energy Related Emissions after CCS[crude oil if,iron and steel 241,CO2] : NoSettings</t>
  </si>
  <si>
    <t>Industrial Sector Energy Related Emissions after CCS[crude oil if,iron and steel 241,VOC] : NoSettings</t>
  </si>
  <si>
    <t>Industrial Sector Energy Related Emissions after CCS[crude oil if,iron and steel 241,CO] : NoSettings</t>
  </si>
  <si>
    <t>Industrial Sector Energy Related Emissions after CCS[crude oil if,iron and steel 241,NOx] : NoSettings</t>
  </si>
  <si>
    <t>Industrial Sector Energy Related Emissions after CCS[crude oil if,iron and steel 241,PM10] : NoSettings</t>
  </si>
  <si>
    <t>Industrial Sector Energy Related Emissions after CCS[crude oil if,iron and steel 241,PM25] : NoSettings</t>
  </si>
  <si>
    <t>Industrial Sector Energy Related Emissions after CCS[crude oil if,iron and steel 241,SOx] : NoSettings</t>
  </si>
  <si>
    <t>Industrial Sector Energy Related Emissions after CCS[crude oil if,iron and steel 241,BC] : NoSettings</t>
  </si>
  <si>
    <t>Industrial Sector Energy Related Emissions after CCS[crude oil if,iron and steel 241,OC] : NoSettings</t>
  </si>
  <si>
    <t>Industrial Sector Energy Related Emissions after CCS[crude oil if,iron and steel 241,CH4] : NoSettings</t>
  </si>
  <si>
    <t>Industrial Sector Energy Related Emissions after CCS[crude oil if,iron and steel 241,N2O] : NoSettings</t>
  </si>
  <si>
    <t>Industrial Sector Energy Related Emissions after CCS[crude oil if,iron and steel 241,F gases] : NoSettings</t>
  </si>
  <si>
    <t>Industrial Sector Energy Related Emissions after CCS[crude oil if,other metals 242,CO2] : NoSettings</t>
  </si>
  <si>
    <t>Industrial Sector Energy Related Emissions after CCS[crude oil if,other metals 242,VOC] : NoSettings</t>
  </si>
  <si>
    <t>Industrial Sector Energy Related Emissions after CCS[crude oil if,other metals 242,CO] : NoSettings</t>
  </si>
  <si>
    <t>Industrial Sector Energy Related Emissions after CCS[crude oil if,other metals 242,NOx] : NoSettings</t>
  </si>
  <si>
    <t>Industrial Sector Energy Related Emissions after CCS[crude oil if,other metals 242,PM10] : NoSettings</t>
  </si>
  <si>
    <t>Industrial Sector Energy Related Emissions after CCS[crude oil if,other metals 242,PM25] : NoSettings</t>
  </si>
  <si>
    <t>Industrial Sector Energy Related Emissions after CCS[crude oil if,other metals 242,SOx] : NoSettings</t>
  </si>
  <si>
    <t>Industrial Sector Energy Related Emissions after CCS[crude oil if,other metals 242,BC] : NoSettings</t>
  </si>
  <si>
    <t>Industrial Sector Energy Related Emissions after CCS[crude oil if,other metals 242,OC] : NoSettings</t>
  </si>
  <si>
    <t>Industrial Sector Energy Related Emissions after CCS[crude oil if,other metals 242,CH4] : NoSettings</t>
  </si>
  <si>
    <t>Industrial Sector Energy Related Emissions after CCS[crude oil if,other metals 242,N2O] : NoSettings</t>
  </si>
  <si>
    <t>Industrial Sector Energy Related Emissions after CCS[crude oil if,other metals 242,F gases] : NoSettings</t>
  </si>
  <si>
    <t>Industrial Sector Energy Related Emissions after CCS[crude oil if,metal products except machinery and vehicles 25,CO2] : NoSettings</t>
  </si>
  <si>
    <t>Industrial Sector Energy Related Emissions after CCS[crude oil if,metal products except machinery and vehicles 25,VOC] : NoSettings</t>
  </si>
  <si>
    <t>Industrial Sector Energy Related Emissions after CCS[crude oil if,metal products except machinery and vehicles 25,CO] : NoSettings</t>
  </si>
  <si>
    <t>Industrial Sector Energy Related Emissions after CCS[crude oil if,metal products except machinery and vehicles 25,NOx] : NoSettings</t>
  </si>
  <si>
    <t>Industrial Sector Energy Related Emissions after CCS[crude oil if,metal products except machinery and vehicles 25,PM10] : NoSettings</t>
  </si>
  <si>
    <t>Industrial Sector Energy Related Emissions after CCS[crude oil if,metal products except machinery and vehicles 25,PM25] : NoSettings</t>
  </si>
  <si>
    <t>Industrial Sector Energy Related Emissions after CCS[crude oil if,metal products except machinery and vehicles 25,SOx] : NoSettings</t>
  </si>
  <si>
    <t>Industrial Sector Energy Related Emissions after CCS[crude oil if,metal products except machinery and vehicles 25,BC] : NoSettings</t>
  </si>
  <si>
    <t>Industrial Sector Energy Related Emissions after CCS[crude oil if,metal products except machinery and vehicles 25,OC] : NoSettings</t>
  </si>
  <si>
    <t>Industrial Sector Energy Related Emissions after CCS[crude oil if,metal products except machinery and vehicles 25,CH4] : NoSettings</t>
  </si>
  <si>
    <t>Industrial Sector Energy Related Emissions after CCS[crude oil if,metal products except machinery and vehicles 25,N2O] : NoSettings</t>
  </si>
  <si>
    <t>Industrial Sector Energy Related Emissions after CCS[crude oil if,metal products except machinery and vehicles 25,F gases] : NoSettings</t>
  </si>
  <si>
    <t>Industrial Sector Energy Related Emissions after CCS[crude oil if,computers and electronics 26,CO2] : NoSettings</t>
  </si>
  <si>
    <t>Industrial Sector Energy Related Emissions after CCS[crude oil if,computers and electronics 26,VOC] : NoSettings</t>
  </si>
  <si>
    <t>Industrial Sector Energy Related Emissions after CCS[crude oil if,computers and electronics 26,CO] : NoSettings</t>
  </si>
  <si>
    <t>Industrial Sector Energy Related Emissions after CCS[crude oil if,computers and electronics 26,NOx] : NoSettings</t>
  </si>
  <si>
    <t>Industrial Sector Energy Related Emissions after CCS[crude oil if,computers and electronics 26,PM10] : NoSettings</t>
  </si>
  <si>
    <t>Industrial Sector Energy Related Emissions after CCS[crude oil if,computers and electronics 26,PM25] : NoSettings</t>
  </si>
  <si>
    <t>Industrial Sector Energy Related Emissions after CCS[crude oil if,computers and electronics 26,SOx] : NoSettings</t>
  </si>
  <si>
    <t>Industrial Sector Energy Related Emissions after CCS[crude oil if,computers and electronics 26,BC] : NoSettings</t>
  </si>
  <si>
    <t>Industrial Sector Energy Related Emissions after CCS[crude oil if,computers and electronics 26,OC] : NoSettings</t>
  </si>
  <si>
    <t>Industrial Sector Energy Related Emissions after CCS[crude oil if,computers and electronics 26,CH4] : NoSettings</t>
  </si>
  <si>
    <t>Industrial Sector Energy Related Emissions after CCS[crude oil if,computers and electronics 26,N2O] : NoSettings</t>
  </si>
  <si>
    <t>Industrial Sector Energy Related Emissions after CCS[crude oil if,computers and electronics 26,F gases] : NoSettings</t>
  </si>
  <si>
    <t>Industrial Sector Energy Related Emissions after CCS[crude oil if,appliances and electrical equipment 27,CO2] : NoSettings</t>
  </si>
  <si>
    <t>Industrial Sector Energy Related Emissions after CCS[crude oil if,appliances and electrical equipment 27,VOC] : NoSettings</t>
  </si>
  <si>
    <t>Industrial Sector Energy Related Emissions after CCS[crude oil if,appliances and electrical equipment 27,CO] : NoSettings</t>
  </si>
  <si>
    <t>Industrial Sector Energy Related Emissions after CCS[crude oil if,appliances and electrical equipment 27,NOx] : NoSettings</t>
  </si>
  <si>
    <t>Industrial Sector Energy Related Emissions after CCS[crude oil if,appliances and electrical equipment 27,PM10] : NoSettings</t>
  </si>
  <si>
    <t>Industrial Sector Energy Related Emissions after CCS[crude oil if,appliances and electrical equipment 27,PM25] : NoSettings</t>
  </si>
  <si>
    <t>Industrial Sector Energy Related Emissions after CCS[crude oil if,appliances and electrical equipment 27,SOx] : NoSettings</t>
  </si>
  <si>
    <t>Industrial Sector Energy Related Emissions after CCS[crude oil if,appliances and electrical equipment 27,BC] : NoSettings</t>
  </si>
  <si>
    <t>Industrial Sector Energy Related Emissions after CCS[crude oil if,appliances and electrical equipment 27,OC] : NoSettings</t>
  </si>
  <si>
    <t>Industrial Sector Energy Related Emissions after CCS[crude oil if,appliances and electrical equipment 27,CH4] : NoSettings</t>
  </si>
  <si>
    <t>Industrial Sector Energy Related Emissions after CCS[crude oil if,appliances and electrical equipment 27,N2O] : NoSettings</t>
  </si>
  <si>
    <t>Industrial Sector Energy Related Emissions after CCS[crude oil if,appliances and electrical equipment 27,F gases] : NoSettings</t>
  </si>
  <si>
    <t>Industrial Sector Energy Related Emissions after CCS[crude oil if,other machinery 28,CO2] : NoSettings</t>
  </si>
  <si>
    <t>Industrial Sector Energy Related Emissions after CCS[crude oil if,other machinery 28,VOC] : NoSettings</t>
  </si>
  <si>
    <t>Industrial Sector Energy Related Emissions after CCS[crude oil if,other machinery 28,CO] : NoSettings</t>
  </si>
  <si>
    <t>Industrial Sector Energy Related Emissions after CCS[crude oil if,other machinery 28,NOx] : NoSettings</t>
  </si>
  <si>
    <t>Industrial Sector Energy Related Emissions after CCS[crude oil if,other machinery 28,PM10] : NoSettings</t>
  </si>
  <si>
    <t>Industrial Sector Energy Related Emissions after CCS[crude oil if,other machinery 28,PM25] : NoSettings</t>
  </si>
  <si>
    <t>Industrial Sector Energy Related Emissions after CCS[crude oil if,other machinery 28,SOx] : NoSettings</t>
  </si>
  <si>
    <t>Industrial Sector Energy Related Emissions after CCS[crude oil if,other machinery 28,BC] : NoSettings</t>
  </si>
  <si>
    <t>Industrial Sector Energy Related Emissions after CCS[crude oil if,other machinery 28,OC] : NoSettings</t>
  </si>
  <si>
    <t>Industrial Sector Energy Related Emissions after CCS[crude oil if,other machinery 28,CH4] : NoSettings</t>
  </si>
  <si>
    <t>Industrial Sector Energy Related Emissions after CCS[crude oil if,other machinery 28,N2O] : NoSettings</t>
  </si>
  <si>
    <t>Industrial Sector Energy Related Emissions after CCS[crude oil if,other machinery 28,F gases] : NoSettings</t>
  </si>
  <si>
    <t>Industrial Sector Energy Related Emissions after CCS[crude oil if,road vehicles 29,CO2] : NoSettings</t>
  </si>
  <si>
    <t>Industrial Sector Energy Related Emissions after CCS[crude oil if,road vehicles 29,VOC] : NoSettings</t>
  </si>
  <si>
    <t>Industrial Sector Energy Related Emissions after CCS[crude oil if,road vehicles 29,CO] : NoSettings</t>
  </si>
  <si>
    <t>Industrial Sector Energy Related Emissions after CCS[crude oil if,road vehicles 29,NOx] : NoSettings</t>
  </si>
  <si>
    <t>Industrial Sector Energy Related Emissions after CCS[crude oil if,road vehicles 29,PM10] : NoSettings</t>
  </si>
  <si>
    <t>Industrial Sector Energy Related Emissions after CCS[crude oil if,road vehicles 29,PM25] : NoSettings</t>
  </si>
  <si>
    <t>Industrial Sector Energy Related Emissions after CCS[crude oil if,road vehicles 29,SOx] : NoSettings</t>
  </si>
  <si>
    <t>Industrial Sector Energy Related Emissions after CCS[crude oil if,road vehicles 29,BC] : NoSettings</t>
  </si>
  <si>
    <t>Industrial Sector Energy Related Emissions after CCS[crude oil if,road vehicles 29,OC] : NoSettings</t>
  </si>
  <si>
    <t>Industrial Sector Energy Related Emissions after CCS[crude oil if,road vehicles 29,CH4] : NoSettings</t>
  </si>
  <si>
    <t>Industrial Sector Energy Related Emissions after CCS[crude oil if,road vehicles 29,N2O] : NoSettings</t>
  </si>
  <si>
    <t>Industrial Sector Energy Related Emissions after CCS[crude oil if,road vehicles 29,F gases] : NoSettings</t>
  </si>
  <si>
    <t>Industrial Sector Energy Related Emissions after CCS[crude oil if,nonroad vehicles 30,CO2] : NoSettings</t>
  </si>
  <si>
    <t>Industrial Sector Energy Related Emissions after CCS[crude oil if,nonroad vehicles 30,VOC] : NoSettings</t>
  </si>
  <si>
    <t>Industrial Sector Energy Related Emissions after CCS[crude oil if,nonroad vehicles 30,CO] : NoSettings</t>
  </si>
  <si>
    <t>Industrial Sector Energy Related Emissions after CCS[crude oil if,nonroad vehicles 30,NOx] : NoSettings</t>
  </si>
  <si>
    <t>Industrial Sector Energy Related Emissions after CCS[crude oil if,nonroad vehicles 30,PM10] : NoSettings</t>
  </si>
  <si>
    <t>Industrial Sector Energy Related Emissions after CCS[crude oil if,nonroad vehicles 30,PM25] : NoSettings</t>
  </si>
  <si>
    <t>Industrial Sector Energy Related Emissions after CCS[crude oil if,nonroad vehicles 30,SOx] : NoSettings</t>
  </si>
  <si>
    <t>Industrial Sector Energy Related Emissions after CCS[crude oil if,nonroad vehicles 30,BC] : NoSettings</t>
  </si>
  <si>
    <t>Industrial Sector Energy Related Emissions after CCS[crude oil if,nonroad vehicles 30,OC] : NoSettings</t>
  </si>
  <si>
    <t>Industrial Sector Energy Related Emissions after CCS[crude oil if,nonroad vehicles 30,CH4] : NoSettings</t>
  </si>
  <si>
    <t>Industrial Sector Energy Related Emissions after CCS[crude oil if,nonroad vehicles 30,N2O] : NoSettings</t>
  </si>
  <si>
    <t>Industrial Sector Energy Related Emissions after CCS[crude oil if,nonroad vehicles 30,F gases] : NoSettings</t>
  </si>
  <si>
    <t>Industrial Sector Energy Related Emissions after CCS[crude oil if,other manufacturing 31T33,CO2] : NoSettings</t>
  </si>
  <si>
    <t>Industrial Sector Energy Related Emissions after CCS[crude oil if,other manufacturing 31T33,VOC] : NoSettings</t>
  </si>
  <si>
    <t>Industrial Sector Energy Related Emissions after CCS[crude oil if,other manufacturing 31T33,CO] : NoSettings</t>
  </si>
  <si>
    <t>Industrial Sector Energy Related Emissions after CCS[crude oil if,other manufacturing 31T33,NOx] : NoSettings</t>
  </si>
  <si>
    <t>Industrial Sector Energy Related Emissions after CCS[crude oil if,other manufacturing 31T33,PM10] : NoSettings</t>
  </si>
  <si>
    <t>Industrial Sector Energy Related Emissions after CCS[crude oil if,other manufacturing 31T33,PM25] : NoSettings</t>
  </si>
  <si>
    <t>Industrial Sector Energy Related Emissions after CCS[crude oil if,other manufacturing 31T33,SOx] : NoSettings</t>
  </si>
  <si>
    <t>Industrial Sector Energy Related Emissions after CCS[crude oil if,other manufacturing 31T33,BC] : NoSettings</t>
  </si>
  <si>
    <t>Industrial Sector Energy Related Emissions after CCS[crude oil if,other manufacturing 31T33,OC] : NoSettings</t>
  </si>
  <si>
    <t>Industrial Sector Energy Related Emissions after CCS[crude oil if,other manufacturing 31T33,CH4] : NoSettings</t>
  </si>
  <si>
    <t>Industrial Sector Energy Related Emissions after CCS[crude oil if,other manufacturing 31T33,N2O] : NoSettings</t>
  </si>
  <si>
    <t>Industrial Sector Energy Related Emissions after CCS[crude oil if,other manufacturing 31T33,F gases] : NoSettings</t>
  </si>
  <si>
    <t>Industrial Sector Energy Related Emissions after CCS[crude oil if,energy pipelines and gas processing 352T353,CO2] : NoSettings</t>
  </si>
  <si>
    <t>Industrial Sector Energy Related Emissions after CCS[crude oil if,energy pipelines and gas processing 352T353,VOC] : NoSettings</t>
  </si>
  <si>
    <t>Industrial Sector Energy Related Emissions after CCS[crude oil if,energy pipelines and gas processing 352T353,CO] : NoSettings</t>
  </si>
  <si>
    <t>Industrial Sector Energy Related Emissions after CCS[crude oil if,energy pipelines and gas processing 352T353,NOx] : NoSettings</t>
  </si>
  <si>
    <t>Industrial Sector Energy Related Emissions after CCS[crude oil if,energy pipelines and gas processing 352T353,PM10] : NoSettings</t>
  </si>
  <si>
    <t>Industrial Sector Energy Related Emissions after CCS[crude oil if,energy pipelines and gas processing 352T353,PM25] : NoSettings</t>
  </si>
  <si>
    <t>Industrial Sector Energy Related Emissions after CCS[crude oil if,energy pipelines and gas processing 352T353,SOx] : NoSettings</t>
  </si>
  <si>
    <t>Industrial Sector Energy Related Emissions after CCS[crude oil if,energy pipelines and gas processing 352T353,BC] : NoSettings</t>
  </si>
  <si>
    <t>Industrial Sector Energy Related Emissions after CCS[crude oil if,energy pipelines and gas processing 352T353,OC] : NoSettings</t>
  </si>
  <si>
    <t>Industrial Sector Energy Related Emissions after CCS[crude oil if,energy pipelines and gas processing 352T353,CH4] : NoSettings</t>
  </si>
  <si>
    <t>Industrial Sector Energy Related Emissions after CCS[crude oil if,energy pipelines and gas processing 352T353,N2O] : NoSettings</t>
  </si>
  <si>
    <t>Industrial Sector Energy Related Emissions after CCS[crude oil if,energy pipelines and gas processing 352T353,F gases] : NoSettings</t>
  </si>
  <si>
    <t>Industrial Sector Energy Related Emissions after CCS[crude oil if,water and waste 36T39,CO2] : NoSettings</t>
  </si>
  <si>
    <t>Industrial Sector Energy Related Emissions after CCS[crude oil if,water and waste 36T39,VOC] : NoSettings</t>
  </si>
  <si>
    <t>Industrial Sector Energy Related Emissions after CCS[crude oil if,water and waste 36T39,CO] : NoSettings</t>
  </si>
  <si>
    <t>Industrial Sector Energy Related Emissions after CCS[crude oil if,water and waste 36T39,NOx] : NoSettings</t>
  </si>
  <si>
    <t>Industrial Sector Energy Related Emissions after CCS[crude oil if,water and waste 36T39,PM10] : NoSettings</t>
  </si>
  <si>
    <t>Industrial Sector Energy Related Emissions after CCS[crude oil if,water and waste 36T39,PM25] : NoSettings</t>
  </si>
  <si>
    <t>Industrial Sector Energy Related Emissions after CCS[crude oil if,water and waste 36T39,SOx] : NoSettings</t>
  </si>
  <si>
    <t>Industrial Sector Energy Related Emissions after CCS[crude oil if,water and waste 36T39,BC] : NoSettings</t>
  </si>
  <si>
    <t>Industrial Sector Energy Related Emissions after CCS[crude oil if,water and waste 36T39,OC] : NoSettings</t>
  </si>
  <si>
    <t>Industrial Sector Energy Related Emissions after CCS[crude oil if,water and waste 36T39,CH4] : NoSettings</t>
  </si>
  <si>
    <t>Industrial Sector Energy Related Emissions after CCS[crude oil if,water and waste 36T39,N2O] : NoSettings</t>
  </si>
  <si>
    <t>Industrial Sector Energy Related Emissions after CCS[crude oil if,water and waste 36T39,F gases] : NoSettings</t>
  </si>
  <si>
    <t>Industrial Sector Energy Related Emissions after CCS[crude oil if,construction 41T43,CO2] : NoSettings</t>
  </si>
  <si>
    <t>Industrial Sector Energy Related Emissions after CCS[crude oil if,construction 41T43,VOC] : NoSettings</t>
  </si>
  <si>
    <t>Industrial Sector Energy Related Emissions after CCS[crude oil if,construction 41T43,CO] : NoSettings</t>
  </si>
  <si>
    <t>Industrial Sector Energy Related Emissions after CCS[crude oil if,construction 41T43,NOx] : NoSettings</t>
  </si>
  <si>
    <t>Industrial Sector Energy Related Emissions after CCS[crude oil if,construction 41T43,PM10] : NoSettings</t>
  </si>
  <si>
    <t>Industrial Sector Energy Related Emissions after CCS[crude oil if,construction 41T43,PM25] : NoSettings</t>
  </si>
  <si>
    <t>Industrial Sector Energy Related Emissions after CCS[crude oil if,construction 41T43,SOx] : NoSettings</t>
  </si>
  <si>
    <t>Industrial Sector Energy Related Emissions after CCS[crude oil if,construction 41T43,BC] : NoSettings</t>
  </si>
  <si>
    <t>Industrial Sector Energy Related Emissions after CCS[crude oil if,construction 41T43,OC] : NoSettings</t>
  </si>
  <si>
    <t>Industrial Sector Energy Related Emissions after CCS[crude oil if,construction 41T43,CH4] : NoSettings</t>
  </si>
  <si>
    <t>Industrial Sector Energy Related Emissions after CCS[crude oil if,construction 41T43,N2O] : NoSettings</t>
  </si>
  <si>
    <t>Industrial Sector Energy Related Emissions after CCS[crude oil if,construction 41T43,F gases] : NoSettings</t>
  </si>
  <si>
    <t>Industrial Sector Energy Related Emissions after CCS[heavy or residual fuel oil if,agriculture and forestry 01T03,CO2] : NoSettings</t>
  </si>
  <si>
    <t>Industrial Sector Energy Related Emissions after CCS[heavy or residual fuel oil if,agriculture and forestry 01T03,VOC] : NoSettings</t>
  </si>
  <si>
    <t>Industrial Sector Energy Related Emissions after CCS[heavy or residual fuel oil if,agriculture and forestry 01T03,CO] : NoSettings</t>
  </si>
  <si>
    <t>Industrial Sector Energy Related Emissions after CCS[heavy or residual fuel oil if,agriculture and forestry 01T03,NOx] : NoSettings</t>
  </si>
  <si>
    <t>Industrial Sector Energy Related Emissions after CCS[heavy or residual fuel oil if,agriculture and forestry 01T03,PM10] : NoSettings</t>
  </si>
  <si>
    <t>Industrial Sector Energy Related Emissions after CCS[heavy or residual fuel oil if,agriculture and forestry 01T03,PM25] : NoSettings</t>
  </si>
  <si>
    <t>Industrial Sector Energy Related Emissions after CCS[heavy or residual fuel oil if,agriculture and forestry 01T03,SOx] : NoSettings</t>
  </si>
  <si>
    <t>Industrial Sector Energy Related Emissions after CCS[heavy or residual fuel oil if,agriculture and forestry 01T03,BC] : NoSettings</t>
  </si>
  <si>
    <t>Industrial Sector Energy Related Emissions after CCS[heavy or residual fuel oil if,agriculture and forestry 01T03,OC] : NoSettings</t>
  </si>
  <si>
    <t>Industrial Sector Energy Related Emissions after CCS[heavy or residual fuel oil if,agriculture and forestry 01T03,CH4] : NoSettings</t>
  </si>
  <si>
    <t>Industrial Sector Energy Related Emissions after CCS[heavy or residual fuel oil if,agriculture and forestry 01T03,N2O] : NoSettings</t>
  </si>
  <si>
    <t>Industrial Sector Energy Related Emissions after CCS[heavy or residual fuel oil if,agriculture and forestry 01T03,F gases] : NoSettings</t>
  </si>
  <si>
    <t>Industrial Sector Energy Related Emissions after CCS[heavy or residual fuel oil if,coal mining 05,CO2] : NoSettings</t>
  </si>
  <si>
    <t>Industrial Sector Energy Related Emissions after CCS[heavy or residual fuel oil if,coal mining 05,VOC] : NoSettings</t>
  </si>
  <si>
    <t>Industrial Sector Energy Related Emissions after CCS[heavy or residual fuel oil if,coal mining 05,CO] : NoSettings</t>
  </si>
  <si>
    <t>Industrial Sector Energy Related Emissions after CCS[heavy or residual fuel oil if,coal mining 05,NOx] : NoSettings</t>
  </si>
  <si>
    <t>Industrial Sector Energy Related Emissions after CCS[heavy or residual fuel oil if,coal mining 05,PM10] : NoSettings</t>
  </si>
  <si>
    <t>Industrial Sector Energy Related Emissions after CCS[heavy or residual fuel oil if,coal mining 05,PM25] : NoSettings</t>
  </si>
  <si>
    <t>Industrial Sector Energy Related Emissions after CCS[heavy or residual fuel oil if,coal mining 05,SOx] : NoSettings</t>
  </si>
  <si>
    <t>Industrial Sector Energy Related Emissions after CCS[heavy or residual fuel oil if,coal mining 05,BC] : NoSettings</t>
  </si>
  <si>
    <t>Industrial Sector Energy Related Emissions after CCS[heavy or residual fuel oil if,coal mining 05,OC] : NoSettings</t>
  </si>
  <si>
    <t>Industrial Sector Energy Related Emissions after CCS[heavy or residual fuel oil if,coal mining 05,CH4] : NoSettings</t>
  </si>
  <si>
    <t>Industrial Sector Energy Related Emissions after CCS[heavy or residual fuel oil if,coal mining 05,N2O] : NoSettings</t>
  </si>
  <si>
    <t>Industrial Sector Energy Related Emissions after CCS[heavy or residual fuel oil if,coal mining 05,F gases] : NoSettings</t>
  </si>
  <si>
    <t>Industrial Sector Energy Related Emissions after CCS[heavy or residual fuel oil if,oil and gas extraction 06,CO2] : NoSettings</t>
  </si>
  <si>
    <t>Industrial Sector Energy Related Emissions after CCS[heavy or residual fuel oil if,oil and gas extraction 06,VOC] : NoSettings</t>
  </si>
  <si>
    <t>Industrial Sector Energy Related Emissions after CCS[heavy or residual fuel oil if,oil and gas extraction 06,CO] : NoSettings</t>
  </si>
  <si>
    <t>Industrial Sector Energy Related Emissions after CCS[heavy or residual fuel oil if,oil and gas extraction 06,NOx] : NoSettings</t>
  </si>
  <si>
    <t>Industrial Sector Energy Related Emissions after CCS[heavy or residual fuel oil if,oil and gas extraction 06,PM10] : NoSettings</t>
  </si>
  <si>
    <t>Industrial Sector Energy Related Emissions after CCS[heavy or residual fuel oil if,oil and gas extraction 06,PM25] : NoSettings</t>
  </si>
  <si>
    <t>Industrial Sector Energy Related Emissions after CCS[heavy or residual fuel oil if,oil and gas extraction 06,SOx] : NoSettings</t>
  </si>
  <si>
    <t>Industrial Sector Energy Related Emissions after CCS[heavy or residual fuel oil if,oil and gas extraction 06,BC] : NoSettings</t>
  </si>
  <si>
    <t>Industrial Sector Energy Related Emissions after CCS[heavy or residual fuel oil if,oil and gas extraction 06,OC] : NoSettings</t>
  </si>
  <si>
    <t>Industrial Sector Energy Related Emissions after CCS[heavy or residual fuel oil if,oil and gas extraction 06,CH4] : NoSettings</t>
  </si>
  <si>
    <t>Industrial Sector Energy Related Emissions after CCS[heavy or residual fuel oil if,oil and gas extraction 06,N2O] : NoSettings</t>
  </si>
  <si>
    <t>Industrial Sector Energy Related Emissions after CCS[heavy or residual fuel oil if,oil and gas extraction 06,F gases] : NoSettings</t>
  </si>
  <si>
    <t>Industrial Sector Energy Related Emissions after CCS[heavy or residual fuel oil if,other mining and quarrying 07T08,CO2] : NoSettings</t>
  </si>
  <si>
    <t>Industrial Sector Energy Related Emissions after CCS[heavy or residual fuel oil if,other mining and quarrying 07T08,VOC] : NoSettings</t>
  </si>
  <si>
    <t>Industrial Sector Energy Related Emissions after CCS[heavy or residual fuel oil if,other mining and quarrying 07T08,CO] : NoSettings</t>
  </si>
  <si>
    <t>Industrial Sector Energy Related Emissions after CCS[heavy or residual fuel oil if,other mining and quarrying 07T08,NOx] : NoSettings</t>
  </si>
  <si>
    <t>Industrial Sector Energy Related Emissions after CCS[heavy or residual fuel oil if,other mining and quarrying 07T08,PM10] : NoSettings</t>
  </si>
  <si>
    <t>Industrial Sector Energy Related Emissions after CCS[heavy or residual fuel oil if,other mining and quarrying 07T08,PM25] : NoSettings</t>
  </si>
  <si>
    <t>Industrial Sector Energy Related Emissions after CCS[heavy or residual fuel oil if,other mining and quarrying 07T08,SOx] : NoSettings</t>
  </si>
  <si>
    <t>Industrial Sector Energy Related Emissions after CCS[heavy or residual fuel oil if,other mining and quarrying 07T08,BC] : NoSettings</t>
  </si>
  <si>
    <t>Industrial Sector Energy Related Emissions after CCS[heavy or residual fuel oil if,other mining and quarrying 07T08,OC] : NoSettings</t>
  </si>
  <si>
    <t>Industrial Sector Energy Related Emissions after CCS[heavy or residual fuel oil if,other mining and quarrying 07T08,CH4] : NoSettings</t>
  </si>
  <si>
    <t>Industrial Sector Energy Related Emissions after CCS[heavy or residual fuel oil if,other mining and quarrying 07T08,N2O] : NoSettings</t>
  </si>
  <si>
    <t>Industrial Sector Energy Related Emissions after CCS[heavy or residual fuel oil if,other mining and quarrying 07T08,F gases] : NoSettings</t>
  </si>
  <si>
    <t>Industrial Sector Energy Related Emissions after CCS[heavy or residual fuel oil if,food beverage and tobacco 10T12,CO2] : NoSettings</t>
  </si>
  <si>
    <t>Industrial Sector Energy Related Emissions after CCS[heavy or residual fuel oil if,food beverage and tobacco 10T12,VOC] : NoSettings</t>
  </si>
  <si>
    <t>Industrial Sector Energy Related Emissions after CCS[heavy or residual fuel oil if,food beverage and tobacco 10T12,CO] : NoSettings</t>
  </si>
  <si>
    <t>Industrial Sector Energy Related Emissions after CCS[heavy or residual fuel oil if,food beverage and tobacco 10T12,NOx] : NoSettings</t>
  </si>
  <si>
    <t>Industrial Sector Energy Related Emissions after CCS[heavy or residual fuel oil if,food beverage and tobacco 10T12,PM10] : NoSettings</t>
  </si>
  <si>
    <t>Industrial Sector Energy Related Emissions after CCS[heavy or residual fuel oil if,food beverage and tobacco 10T12,PM25] : NoSettings</t>
  </si>
  <si>
    <t>Industrial Sector Energy Related Emissions after CCS[heavy or residual fuel oil if,food beverage and tobacco 10T12,SOx] : NoSettings</t>
  </si>
  <si>
    <t>Industrial Sector Energy Related Emissions after CCS[heavy or residual fuel oil if,food beverage and tobacco 10T12,BC] : NoSettings</t>
  </si>
  <si>
    <t>Industrial Sector Energy Related Emissions after CCS[heavy or residual fuel oil if,food beverage and tobacco 10T12,OC] : NoSettings</t>
  </si>
  <si>
    <t>Industrial Sector Energy Related Emissions after CCS[heavy or residual fuel oil if,food beverage and tobacco 10T12,CH4] : NoSettings</t>
  </si>
  <si>
    <t>Industrial Sector Energy Related Emissions after CCS[heavy or residual fuel oil if,food beverage and tobacco 10T12,N2O] : NoSettings</t>
  </si>
  <si>
    <t>Industrial Sector Energy Related Emissions after CCS[heavy or residual fuel oil if,food beverage and tobacco 10T12,F gases] : NoSettings</t>
  </si>
  <si>
    <t>Industrial Sector Energy Related Emissions after CCS[heavy or residual fuel oil if,textiles apparel and leather 13T15,CO2] : NoSettings</t>
  </si>
  <si>
    <t>Industrial Sector Energy Related Emissions after CCS[heavy or residual fuel oil if,textiles apparel and leather 13T15,VOC] : NoSettings</t>
  </si>
  <si>
    <t>Industrial Sector Energy Related Emissions after CCS[heavy or residual fuel oil if,textiles apparel and leather 13T15,CO] : NoSettings</t>
  </si>
  <si>
    <t>Industrial Sector Energy Related Emissions after CCS[heavy or residual fuel oil if,textiles apparel and leather 13T15,NOx] : NoSettings</t>
  </si>
  <si>
    <t>Industrial Sector Energy Related Emissions after CCS[heavy or residual fuel oil if,textiles apparel and leather 13T15,PM10] : NoSettings</t>
  </si>
  <si>
    <t>Industrial Sector Energy Related Emissions after CCS[heavy or residual fuel oil if,textiles apparel and leather 13T15,PM25] : NoSettings</t>
  </si>
  <si>
    <t>Industrial Sector Energy Related Emissions after CCS[heavy or residual fuel oil if,textiles apparel and leather 13T15,SOx] : NoSettings</t>
  </si>
  <si>
    <t>Industrial Sector Energy Related Emissions after CCS[heavy or residual fuel oil if,textiles apparel and leather 13T15,BC] : NoSettings</t>
  </si>
  <si>
    <t>Industrial Sector Energy Related Emissions after CCS[heavy or residual fuel oil if,textiles apparel and leather 13T15,OC] : NoSettings</t>
  </si>
  <si>
    <t>Industrial Sector Energy Related Emissions after CCS[heavy or residual fuel oil if,textiles apparel and leather 13T15,CH4] : NoSettings</t>
  </si>
  <si>
    <t>Industrial Sector Energy Related Emissions after CCS[heavy or residual fuel oil if,textiles apparel and leather 13T15,N2O] : NoSettings</t>
  </si>
  <si>
    <t>Industrial Sector Energy Related Emissions after CCS[heavy or residual fuel oil if,textiles apparel and leather 13T15,F gases] : NoSettings</t>
  </si>
  <si>
    <t>Industrial Sector Energy Related Emissions after CCS[heavy or residual fuel oil if,wood products 16,CO2] : NoSettings</t>
  </si>
  <si>
    <t>Industrial Sector Energy Related Emissions after CCS[heavy or residual fuel oil if,wood products 16,VOC] : NoSettings</t>
  </si>
  <si>
    <t>Industrial Sector Energy Related Emissions after CCS[heavy or residual fuel oil if,wood products 16,CO] : NoSettings</t>
  </si>
  <si>
    <t>Industrial Sector Energy Related Emissions after CCS[heavy or residual fuel oil if,wood products 16,NOx] : NoSettings</t>
  </si>
  <si>
    <t>Industrial Sector Energy Related Emissions after CCS[heavy or residual fuel oil if,wood products 16,PM10] : NoSettings</t>
  </si>
  <si>
    <t>Industrial Sector Energy Related Emissions after CCS[heavy or residual fuel oil if,wood products 16,PM25] : NoSettings</t>
  </si>
  <si>
    <t>Industrial Sector Energy Related Emissions after CCS[heavy or residual fuel oil if,wood products 16,SOx] : NoSettings</t>
  </si>
  <si>
    <t>Industrial Sector Energy Related Emissions after CCS[heavy or residual fuel oil if,wood products 16,BC] : NoSettings</t>
  </si>
  <si>
    <t>Industrial Sector Energy Related Emissions after CCS[heavy or residual fuel oil if,wood products 16,OC] : NoSettings</t>
  </si>
  <si>
    <t>Industrial Sector Energy Related Emissions after CCS[heavy or residual fuel oil if,wood products 16,CH4] : NoSettings</t>
  </si>
  <si>
    <t>Industrial Sector Energy Related Emissions after CCS[heavy or residual fuel oil if,wood products 16,N2O] : NoSettings</t>
  </si>
  <si>
    <t>Industrial Sector Energy Related Emissions after CCS[heavy or residual fuel oil if,wood products 16,F gases] : NoSettings</t>
  </si>
  <si>
    <t>Industrial Sector Energy Related Emissions after CCS[heavy or residual fuel oil if,pulp paper and printing 17T18,CO2] : NoSettings</t>
  </si>
  <si>
    <t>Industrial Sector Energy Related Emissions after CCS[heavy or residual fuel oil if,pulp paper and printing 17T18,VOC] : NoSettings</t>
  </si>
  <si>
    <t>Industrial Sector Energy Related Emissions after CCS[heavy or residual fuel oil if,pulp paper and printing 17T18,CO] : NoSettings</t>
  </si>
  <si>
    <t>Industrial Sector Energy Related Emissions after CCS[heavy or residual fuel oil if,pulp paper and printing 17T18,NOx] : NoSettings</t>
  </si>
  <si>
    <t>Industrial Sector Energy Related Emissions after CCS[heavy or residual fuel oil if,pulp paper and printing 17T18,PM10] : NoSettings</t>
  </si>
  <si>
    <t>Industrial Sector Energy Related Emissions after CCS[heavy or residual fuel oil if,pulp paper and printing 17T18,PM25] : NoSettings</t>
  </si>
  <si>
    <t>Industrial Sector Energy Related Emissions after CCS[heavy or residual fuel oil if,pulp paper and printing 17T18,SOx] : NoSettings</t>
  </si>
  <si>
    <t>Industrial Sector Energy Related Emissions after CCS[heavy or residual fuel oil if,pulp paper and printing 17T18,BC] : NoSettings</t>
  </si>
  <si>
    <t>Industrial Sector Energy Related Emissions after CCS[heavy or residual fuel oil if,pulp paper and printing 17T18,OC] : NoSettings</t>
  </si>
  <si>
    <t>Industrial Sector Energy Related Emissions after CCS[heavy or residual fuel oil if,pulp paper and printing 17T18,CH4] : NoSettings</t>
  </si>
  <si>
    <t>Industrial Sector Energy Related Emissions after CCS[heavy or residual fuel oil if,pulp paper and printing 17T18,N2O] : NoSettings</t>
  </si>
  <si>
    <t>Industrial Sector Energy Related Emissions after CCS[heavy or residual fuel oil if,pulp paper and printing 17T18,F gases] : NoSettings</t>
  </si>
  <si>
    <t>Industrial Sector Energy Related Emissions after CCS[heavy or residual fuel oil if,refined petroleum and coke 19,CO2] : NoSettings</t>
  </si>
  <si>
    <t>Industrial Sector Energy Related Emissions after CCS[heavy or residual fuel oil if,refined petroleum and coke 19,VOC] : NoSettings</t>
  </si>
  <si>
    <t>Industrial Sector Energy Related Emissions after CCS[heavy or residual fuel oil if,refined petroleum and coke 19,CO] : NoSettings</t>
  </si>
  <si>
    <t>Industrial Sector Energy Related Emissions after CCS[heavy or residual fuel oil if,refined petroleum and coke 19,NOx] : NoSettings</t>
  </si>
  <si>
    <t>Industrial Sector Energy Related Emissions after CCS[heavy or residual fuel oil if,refined petroleum and coke 19,PM10] : NoSettings</t>
  </si>
  <si>
    <t>Industrial Sector Energy Related Emissions after CCS[heavy or residual fuel oil if,refined petroleum and coke 19,PM25] : NoSettings</t>
  </si>
  <si>
    <t>Industrial Sector Energy Related Emissions after CCS[heavy or residual fuel oil if,refined petroleum and coke 19,SOx] : NoSettings</t>
  </si>
  <si>
    <t>Industrial Sector Energy Related Emissions after CCS[heavy or residual fuel oil if,refined petroleum and coke 19,BC] : NoSettings</t>
  </si>
  <si>
    <t>Industrial Sector Energy Related Emissions after CCS[heavy or residual fuel oil if,refined petroleum and coke 19,OC] : NoSettings</t>
  </si>
  <si>
    <t>Industrial Sector Energy Related Emissions after CCS[heavy or residual fuel oil if,refined petroleum and coke 19,CH4] : NoSettings</t>
  </si>
  <si>
    <t>Industrial Sector Energy Related Emissions after CCS[heavy or residual fuel oil if,refined petroleum and coke 19,N2O] : NoSettings</t>
  </si>
  <si>
    <t>Industrial Sector Energy Related Emissions after CCS[heavy or residual fuel oil if,refined petroleum and coke 19,F gases] : NoSettings</t>
  </si>
  <si>
    <t>Industrial Sector Energy Related Emissions after CCS[heavy or residual fuel oil if,chemicals 20,CO2] : NoSettings</t>
  </si>
  <si>
    <t>Industrial Sector Energy Related Emissions after CCS[heavy or residual fuel oil if,chemicals 20,VOC] : NoSettings</t>
  </si>
  <si>
    <t>Industrial Sector Energy Related Emissions after CCS[heavy or residual fuel oil if,chemicals 20,CO] : NoSettings</t>
  </si>
  <si>
    <t>Industrial Sector Energy Related Emissions after CCS[heavy or residual fuel oil if,chemicals 20,NOx] : NoSettings</t>
  </si>
  <si>
    <t>Industrial Sector Energy Related Emissions after CCS[heavy or residual fuel oil if,chemicals 20,PM10] : NoSettings</t>
  </si>
  <si>
    <t>Industrial Sector Energy Related Emissions after CCS[heavy or residual fuel oil if,chemicals 20,PM25] : NoSettings</t>
  </si>
  <si>
    <t>Industrial Sector Energy Related Emissions after CCS[heavy or residual fuel oil if,chemicals 20,SOx] : NoSettings</t>
  </si>
  <si>
    <t>Industrial Sector Energy Related Emissions after CCS[heavy or residual fuel oil if,chemicals 20,BC] : NoSettings</t>
  </si>
  <si>
    <t>Industrial Sector Energy Related Emissions after CCS[heavy or residual fuel oil if,chemicals 20,OC] : NoSettings</t>
  </si>
  <si>
    <t>Industrial Sector Energy Related Emissions after CCS[heavy or residual fuel oil if,chemicals 20,CH4] : NoSettings</t>
  </si>
  <si>
    <t>Industrial Sector Energy Related Emissions after CCS[heavy or residual fuel oil if,chemicals 20,N2O] : NoSettings</t>
  </si>
  <si>
    <t>Industrial Sector Energy Related Emissions after CCS[heavy or residual fuel oil if,chemicals 20,F gases] : NoSettings</t>
  </si>
  <si>
    <t>Industrial Sector Energy Related Emissions after CCS[heavy or residual fuel oil if,rubber and plastic products 22,CO2] : NoSettings</t>
  </si>
  <si>
    <t>Industrial Sector Energy Related Emissions after CCS[heavy or residual fuel oil if,rubber and plastic products 22,VOC] : NoSettings</t>
  </si>
  <si>
    <t>Industrial Sector Energy Related Emissions after CCS[heavy or residual fuel oil if,rubber and plastic products 22,CO] : NoSettings</t>
  </si>
  <si>
    <t>Industrial Sector Energy Related Emissions after CCS[heavy or residual fuel oil if,rubber and plastic products 22,NOx] : NoSettings</t>
  </si>
  <si>
    <t>Industrial Sector Energy Related Emissions after CCS[heavy or residual fuel oil if,rubber and plastic products 22,PM10] : NoSettings</t>
  </si>
  <si>
    <t>Industrial Sector Energy Related Emissions after CCS[heavy or residual fuel oil if,rubber and plastic products 22,PM25] : NoSettings</t>
  </si>
  <si>
    <t>Industrial Sector Energy Related Emissions after CCS[heavy or residual fuel oil if,rubber and plastic products 22,SOx] : NoSettings</t>
  </si>
  <si>
    <t>Industrial Sector Energy Related Emissions after CCS[heavy or residual fuel oil if,rubber and plastic products 22,BC] : NoSettings</t>
  </si>
  <si>
    <t>Industrial Sector Energy Related Emissions after CCS[heavy or residual fuel oil if,rubber and plastic products 22,OC] : NoSettings</t>
  </si>
  <si>
    <t>Industrial Sector Energy Related Emissions after CCS[heavy or residual fuel oil if,rubber and plastic products 22,CH4] : NoSettings</t>
  </si>
  <si>
    <t>Industrial Sector Energy Related Emissions after CCS[heavy or residual fuel oil if,rubber and plastic products 22,N2O] : NoSettings</t>
  </si>
  <si>
    <t>Industrial Sector Energy Related Emissions after CCS[heavy or residual fuel oil if,rubber and plastic products 22,F gases] : NoSettings</t>
  </si>
  <si>
    <t>Industrial Sector Energy Related Emissions after CCS[heavy or residual fuel oil if,glass and glass products 231,CO2] : NoSettings</t>
  </si>
  <si>
    <t>Industrial Sector Energy Related Emissions after CCS[heavy or residual fuel oil if,glass and glass products 231,VOC] : NoSettings</t>
  </si>
  <si>
    <t>Industrial Sector Energy Related Emissions after CCS[heavy or residual fuel oil if,glass and glass products 231,CO] : NoSettings</t>
  </si>
  <si>
    <t>Industrial Sector Energy Related Emissions after CCS[heavy or residual fuel oil if,glass and glass products 231,NOx] : NoSettings</t>
  </si>
  <si>
    <t>Industrial Sector Energy Related Emissions after CCS[heavy or residual fuel oil if,glass and glass products 231,PM10] : NoSettings</t>
  </si>
  <si>
    <t>Industrial Sector Energy Related Emissions after CCS[heavy or residual fuel oil if,glass and glass products 231,PM25] : NoSettings</t>
  </si>
  <si>
    <t>Industrial Sector Energy Related Emissions after CCS[heavy or residual fuel oil if,glass and glass products 231,SOx] : NoSettings</t>
  </si>
  <si>
    <t>Industrial Sector Energy Related Emissions after CCS[heavy or residual fuel oil if,glass and glass products 231,BC] : NoSettings</t>
  </si>
  <si>
    <t>Industrial Sector Energy Related Emissions after CCS[heavy or residual fuel oil if,glass and glass products 231,OC] : NoSettings</t>
  </si>
  <si>
    <t>Industrial Sector Energy Related Emissions after CCS[heavy or residual fuel oil if,glass and glass products 231,CH4] : NoSettings</t>
  </si>
  <si>
    <t>Industrial Sector Energy Related Emissions after CCS[heavy or residual fuel oil if,glass and glass products 231,N2O] : NoSettings</t>
  </si>
  <si>
    <t>Industrial Sector Energy Related Emissions after CCS[heavy or residual fuel oil if,glass and glass products 231,F gases] : NoSettings</t>
  </si>
  <si>
    <t>Industrial Sector Energy Related Emissions after CCS[heavy or residual fuel oil if,cement and other nonmetallic minerals 239,CO2] : NoSettings</t>
  </si>
  <si>
    <t>Industrial Sector Energy Related Emissions after CCS[heavy or residual fuel oil if,cement and other nonmetallic minerals 239,VOC] : NoSettings</t>
  </si>
  <si>
    <t>Industrial Sector Energy Related Emissions after CCS[heavy or residual fuel oil if,cement and other nonmetallic minerals 239,CO] : NoSettings</t>
  </si>
  <si>
    <t>Industrial Sector Energy Related Emissions after CCS[heavy or residual fuel oil if,cement and other nonmetallic minerals 239,NOx] : NoSettings</t>
  </si>
  <si>
    <t>Industrial Sector Energy Related Emissions after CCS[heavy or residual fuel oil if,cement and other nonmetallic minerals 239,PM10] : NoSettings</t>
  </si>
  <si>
    <t>Industrial Sector Energy Related Emissions after CCS[heavy or residual fuel oil if,cement and other nonmetallic minerals 239,PM25] : NoSettings</t>
  </si>
  <si>
    <t>Industrial Sector Energy Related Emissions after CCS[heavy or residual fuel oil if,cement and other nonmetallic minerals 239,SOx] : NoSettings</t>
  </si>
  <si>
    <t>Industrial Sector Energy Related Emissions after CCS[heavy or residual fuel oil if,cement and other nonmetallic minerals 239,BC] : NoSettings</t>
  </si>
  <si>
    <t>Industrial Sector Energy Related Emissions after CCS[heavy or residual fuel oil if,cement and other nonmetallic minerals 239,OC] : NoSettings</t>
  </si>
  <si>
    <t>Industrial Sector Energy Related Emissions after CCS[heavy or residual fuel oil if,cement and other nonmetallic minerals 239,CH4] : NoSettings</t>
  </si>
  <si>
    <t>Industrial Sector Energy Related Emissions after CCS[heavy or residual fuel oil if,cement and other nonmetallic minerals 239,N2O] : NoSettings</t>
  </si>
  <si>
    <t>Industrial Sector Energy Related Emissions after CCS[heavy or residual fuel oil if,cement and other nonmetallic minerals 239,F gases] : NoSettings</t>
  </si>
  <si>
    <t>Industrial Sector Energy Related Emissions after CCS[heavy or residual fuel oil if,iron and steel 241,CO2] : NoSettings</t>
  </si>
  <si>
    <t>Industrial Sector Energy Related Emissions after CCS[heavy or residual fuel oil if,iron and steel 241,VOC] : NoSettings</t>
  </si>
  <si>
    <t>Industrial Sector Energy Related Emissions after CCS[heavy or residual fuel oil if,iron and steel 241,CO] : NoSettings</t>
  </si>
  <si>
    <t>Industrial Sector Energy Related Emissions after CCS[heavy or residual fuel oil if,iron and steel 241,NOx] : NoSettings</t>
  </si>
  <si>
    <t>Industrial Sector Energy Related Emissions after CCS[heavy or residual fuel oil if,iron and steel 241,PM10] : NoSettings</t>
  </si>
  <si>
    <t>Industrial Sector Energy Related Emissions after CCS[heavy or residual fuel oil if,iron and steel 241,PM25] : NoSettings</t>
  </si>
  <si>
    <t>Industrial Sector Energy Related Emissions after CCS[heavy or residual fuel oil if,iron and steel 241,SOx] : NoSettings</t>
  </si>
  <si>
    <t>Industrial Sector Energy Related Emissions after CCS[heavy or residual fuel oil if,iron and steel 241,BC] : NoSettings</t>
  </si>
  <si>
    <t>Industrial Sector Energy Related Emissions after CCS[heavy or residual fuel oil if,iron and steel 241,OC] : NoSettings</t>
  </si>
  <si>
    <t>Industrial Sector Energy Related Emissions after CCS[heavy or residual fuel oil if,iron and steel 241,CH4] : NoSettings</t>
  </si>
  <si>
    <t>Industrial Sector Energy Related Emissions after CCS[heavy or residual fuel oil if,iron and steel 241,N2O] : NoSettings</t>
  </si>
  <si>
    <t>Industrial Sector Energy Related Emissions after CCS[heavy or residual fuel oil if,iron and steel 241,F gases] : NoSettings</t>
  </si>
  <si>
    <t>Industrial Sector Energy Related Emissions after CCS[heavy or residual fuel oil if,other metals 242,CO2] : NoSettings</t>
  </si>
  <si>
    <t>Industrial Sector Energy Related Emissions after CCS[heavy or residual fuel oil if,other metals 242,VOC] : NoSettings</t>
  </si>
  <si>
    <t>Industrial Sector Energy Related Emissions after CCS[heavy or residual fuel oil if,other metals 242,CO] : NoSettings</t>
  </si>
  <si>
    <t>Industrial Sector Energy Related Emissions after CCS[heavy or residual fuel oil if,other metals 242,NOx] : NoSettings</t>
  </si>
  <si>
    <t>Industrial Sector Energy Related Emissions after CCS[heavy or residual fuel oil if,other metals 242,PM10] : NoSettings</t>
  </si>
  <si>
    <t>Industrial Sector Energy Related Emissions after CCS[heavy or residual fuel oil if,other metals 242,PM25] : NoSettings</t>
  </si>
  <si>
    <t>Industrial Sector Energy Related Emissions after CCS[heavy or residual fuel oil if,other metals 242,SOx] : NoSettings</t>
  </si>
  <si>
    <t>Industrial Sector Energy Related Emissions after CCS[heavy or residual fuel oil if,other metals 242,BC] : NoSettings</t>
  </si>
  <si>
    <t>Industrial Sector Energy Related Emissions after CCS[heavy or residual fuel oil if,other metals 242,OC] : NoSettings</t>
  </si>
  <si>
    <t>Industrial Sector Energy Related Emissions after CCS[heavy or residual fuel oil if,other metals 242,CH4] : NoSettings</t>
  </si>
  <si>
    <t>Industrial Sector Energy Related Emissions after CCS[heavy or residual fuel oil if,other metals 242,N2O] : NoSettings</t>
  </si>
  <si>
    <t>Industrial Sector Energy Related Emissions after CCS[heavy or residual fuel oil if,other metals 242,F gases] : NoSettings</t>
  </si>
  <si>
    <t>Industrial Sector Energy Related Emissions after CCS[heavy or residual fuel oil if,metal products except machinery and vehicles 25,CO2] : NoSettings</t>
  </si>
  <si>
    <t>Industrial Sector Energy Related Emissions after CCS[heavy or residual fuel oil if,metal products except machinery and vehicles 25,VOC] : NoSettings</t>
  </si>
  <si>
    <t>Industrial Sector Energy Related Emissions after CCS[heavy or residual fuel oil if,metal products except machinery and vehicles 25,CO] : NoSettings</t>
  </si>
  <si>
    <t>Industrial Sector Energy Related Emissions after CCS[heavy or residual fuel oil if,metal products except machinery and vehicles 25,NOx] : NoSettings</t>
  </si>
  <si>
    <t>Industrial Sector Energy Related Emissions after CCS[heavy or residual fuel oil if,metal products except machinery and vehicles 25,PM10] : NoSettings</t>
  </si>
  <si>
    <t>Industrial Sector Energy Related Emissions after CCS[heavy or residual fuel oil if,metal products except machinery and vehicles 25,PM25] : NoSettings</t>
  </si>
  <si>
    <t>Industrial Sector Energy Related Emissions after CCS[heavy or residual fuel oil if,metal products except machinery and vehicles 25,SOx] : NoSettings</t>
  </si>
  <si>
    <t>Industrial Sector Energy Related Emissions after CCS[heavy or residual fuel oil if,metal products except machinery and vehicles 25,BC] : NoSettings</t>
  </si>
  <si>
    <t>Industrial Sector Energy Related Emissions after CCS[heavy or residual fuel oil if,metal products except machinery and vehicles 25,OC] : NoSettings</t>
  </si>
  <si>
    <t>Industrial Sector Energy Related Emissions after CCS[heavy or residual fuel oil if,metal products except machinery and vehicles 25,CH4] : NoSettings</t>
  </si>
  <si>
    <t>Industrial Sector Energy Related Emissions after CCS[heavy or residual fuel oil if,metal products except machinery and vehicles 25,N2O] : NoSettings</t>
  </si>
  <si>
    <t>Industrial Sector Energy Related Emissions after CCS[heavy or residual fuel oil if,metal products except machinery and vehicles 25,F gases] : NoSettings</t>
  </si>
  <si>
    <t>Industrial Sector Energy Related Emissions after CCS[heavy or residual fuel oil if,computers and electronics 26,CO2] : NoSettings</t>
  </si>
  <si>
    <t>Industrial Sector Energy Related Emissions after CCS[heavy or residual fuel oil if,computers and electronics 26,VOC] : NoSettings</t>
  </si>
  <si>
    <t>Industrial Sector Energy Related Emissions after CCS[heavy or residual fuel oil if,computers and electronics 26,CO] : NoSettings</t>
  </si>
  <si>
    <t>Industrial Sector Energy Related Emissions after CCS[heavy or residual fuel oil if,computers and electronics 26,NOx] : NoSettings</t>
  </si>
  <si>
    <t>Industrial Sector Energy Related Emissions after CCS[heavy or residual fuel oil if,computers and electronics 26,PM10] : NoSettings</t>
  </si>
  <si>
    <t>Industrial Sector Energy Related Emissions after CCS[heavy or residual fuel oil if,computers and electronics 26,PM25] : NoSettings</t>
  </si>
  <si>
    <t>Industrial Sector Energy Related Emissions after CCS[heavy or residual fuel oil if,computers and electronics 26,SOx] : NoSettings</t>
  </si>
  <si>
    <t>Industrial Sector Energy Related Emissions after CCS[heavy or residual fuel oil if,computers and electronics 26,BC] : NoSettings</t>
  </si>
  <si>
    <t>Industrial Sector Energy Related Emissions after CCS[heavy or residual fuel oil if,computers and electronics 26,OC] : NoSettings</t>
  </si>
  <si>
    <t>Industrial Sector Energy Related Emissions after CCS[heavy or residual fuel oil if,computers and electronics 26,CH4] : NoSettings</t>
  </si>
  <si>
    <t>Industrial Sector Energy Related Emissions after CCS[heavy or residual fuel oil if,computers and electronics 26,N2O] : NoSettings</t>
  </si>
  <si>
    <t>Industrial Sector Energy Related Emissions after CCS[heavy or residual fuel oil if,computers and electronics 26,F gases] : NoSettings</t>
  </si>
  <si>
    <t>Industrial Sector Energy Related Emissions after CCS[heavy or residual fuel oil if,appliances and electrical equipment 27,CO2] : NoSettings</t>
  </si>
  <si>
    <t>Industrial Sector Energy Related Emissions after CCS[heavy or residual fuel oil if,appliances and electrical equipment 27,VOC] : NoSettings</t>
  </si>
  <si>
    <t>Industrial Sector Energy Related Emissions after CCS[heavy or residual fuel oil if,appliances and electrical equipment 27,CO] : NoSettings</t>
  </si>
  <si>
    <t>Industrial Sector Energy Related Emissions after CCS[heavy or residual fuel oil if,appliances and electrical equipment 27,NOx] : NoSettings</t>
  </si>
  <si>
    <t>Industrial Sector Energy Related Emissions after CCS[heavy or residual fuel oil if,appliances and electrical equipment 27,PM10] : NoSettings</t>
  </si>
  <si>
    <t>Industrial Sector Energy Related Emissions after CCS[heavy or residual fuel oil if,appliances and electrical equipment 27,PM25] : NoSettings</t>
  </si>
  <si>
    <t>Industrial Sector Energy Related Emissions after CCS[heavy or residual fuel oil if,appliances and electrical equipment 27,SOx] : NoSettings</t>
  </si>
  <si>
    <t>Industrial Sector Energy Related Emissions after CCS[heavy or residual fuel oil if,appliances and electrical equipment 27,BC] : NoSettings</t>
  </si>
  <si>
    <t>Industrial Sector Energy Related Emissions after CCS[heavy or residual fuel oil if,appliances and electrical equipment 27,OC] : NoSettings</t>
  </si>
  <si>
    <t>Industrial Sector Energy Related Emissions after CCS[heavy or residual fuel oil if,appliances and electrical equipment 27,CH4] : NoSettings</t>
  </si>
  <si>
    <t>Industrial Sector Energy Related Emissions after CCS[heavy or residual fuel oil if,appliances and electrical equipment 27,N2O] : NoSettings</t>
  </si>
  <si>
    <t>Industrial Sector Energy Related Emissions after CCS[heavy or residual fuel oil if,appliances and electrical equipment 27,F gases] : NoSettings</t>
  </si>
  <si>
    <t>Industrial Sector Energy Related Emissions after CCS[heavy or residual fuel oil if,other machinery 28,CO2] : NoSettings</t>
  </si>
  <si>
    <t>Industrial Sector Energy Related Emissions after CCS[heavy or residual fuel oil if,other machinery 28,VOC] : NoSettings</t>
  </si>
  <si>
    <t>Industrial Sector Energy Related Emissions after CCS[heavy or residual fuel oil if,other machinery 28,CO] : NoSettings</t>
  </si>
  <si>
    <t>Industrial Sector Energy Related Emissions after CCS[heavy or residual fuel oil if,other machinery 28,NOx] : NoSettings</t>
  </si>
  <si>
    <t>Industrial Sector Energy Related Emissions after CCS[heavy or residual fuel oil if,other machinery 28,PM10] : NoSettings</t>
  </si>
  <si>
    <t>Industrial Sector Energy Related Emissions after CCS[heavy or residual fuel oil if,other machinery 28,PM25] : NoSettings</t>
  </si>
  <si>
    <t>Industrial Sector Energy Related Emissions after CCS[heavy or residual fuel oil if,other machinery 28,SOx] : NoSettings</t>
  </si>
  <si>
    <t>Industrial Sector Energy Related Emissions after CCS[heavy or residual fuel oil if,other machinery 28,BC] : NoSettings</t>
  </si>
  <si>
    <t>Industrial Sector Energy Related Emissions after CCS[heavy or residual fuel oil if,other machinery 28,OC] : NoSettings</t>
  </si>
  <si>
    <t>Industrial Sector Energy Related Emissions after CCS[heavy or residual fuel oil if,other machinery 28,CH4] : NoSettings</t>
  </si>
  <si>
    <t>Industrial Sector Energy Related Emissions after CCS[heavy or residual fuel oil if,other machinery 28,N2O] : NoSettings</t>
  </si>
  <si>
    <t>Industrial Sector Energy Related Emissions after CCS[heavy or residual fuel oil if,other machinery 28,F gases] : NoSettings</t>
  </si>
  <si>
    <t>Industrial Sector Energy Related Emissions after CCS[heavy or residual fuel oil if,road vehicles 29,CO2] : NoSettings</t>
  </si>
  <si>
    <t>Industrial Sector Energy Related Emissions after CCS[heavy or residual fuel oil if,road vehicles 29,VOC] : NoSettings</t>
  </si>
  <si>
    <t>Industrial Sector Energy Related Emissions after CCS[heavy or residual fuel oil if,road vehicles 29,CO] : NoSettings</t>
  </si>
  <si>
    <t>Industrial Sector Energy Related Emissions after CCS[heavy or residual fuel oil if,road vehicles 29,NOx] : NoSettings</t>
  </si>
  <si>
    <t>Industrial Sector Energy Related Emissions after CCS[heavy or residual fuel oil if,road vehicles 29,PM10] : NoSettings</t>
  </si>
  <si>
    <t>Industrial Sector Energy Related Emissions after CCS[heavy or residual fuel oil if,road vehicles 29,PM25] : NoSettings</t>
  </si>
  <si>
    <t>Industrial Sector Energy Related Emissions after CCS[heavy or residual fuel oil if,road vehicles 29,SOx] : NoSettings</t>
  </si>
  <si>
    <t>Industrial Sector Energy Related Emissions after CCS[heavy or residual fuel oil if,road vehicles 29,BC] : NoSettings</t>
  </si>
  <si>
    <t>Industrial Sector Energy Related Emissions after CCS[heavy or residual fuel oil if,road vehicles 29,OC] : NoSettings</t>
  </si>
  <si>
    <t>Industrial Sector Energy Related Emissions after CCS[heavy or residual fuel oil if,road vehicles 29,CH4] : NoSettings</t>
  </si>
  <si>
    <t>Industrial Sector Energy Related Emissions after CCS[heavy or residual fuel oil if,road vehicles 29,N2O] : NoSettings</t>
  </si>
  <si>
    <t>Industrial Sector Energy Related Emissions after CCS[heavy or residual fuel oil if,road vehicles 29,F gases] : NoSettings</t>
  </si>
  <si>
    <t>Industrial Sector Energy Related Emissions after CCS[heavy or residual fuel oil if,nonroad vehicles 30,CO2] : NoSettings</t>
  </si>
  <si>
    <t>Industrial Sector Energy Related Emissions after CCS[heavy or residual fuel oil if,nonroad vehicles 30,VOC] : NoSettings</t>
  </si>
  <si>
    <t>Industrial Sector Energy Related Emissions after CCS[heavy or residual fuel oil if,nonroad vehicles 30,CO] : NoSettings</t>
  </si>
  <si>
    <t>Industrial Sector Energy Related Emissions after CCS[heavy or residual fuel oil if,nonroad vehicles 30,NOx] : NoSettings</t>
  </si>
  <si>
    <t>Industrial Sector Energy Related Emissions after CCS[heavy or residual fuel oil if,nonroad vehicles 30,PM10] : NoSettings</t>
  </si>
  <si>
    <t>Industrial Sector Energy Related Emissions after CCS[heavy or residual fuel oil if,nonroad vehicles 30,PM25] : NoSettings</t>
  </si>
  <si>
    <t>Industrial Sector Energy Related Emissions after CCS[heavy or residual fuel oil if,nonroad vehicles 30,SOx] : NoSettings</t>
  </si>
  <si>
    <t>Industrial Sector Energy Related Emissions after CCS[heavy or residual fuel oil if,nonroad vehicles 30,BC] : NoSettings</t>
  </si>
  <si>
    <t>Industrial Sector Energy Related Emissions after CCS[heavy or residual fuel oil if,nonroad vehicles 30,OC] : NoSettings</t>
  </si>
  <si>
    <t>Industrial Sector Energy Related Emissions after CCS[heavy or residual fuel oil if,nonroad vehicles 30,CH4] : NoSettings</t>
  </si>
  <si>
    <t>Industrial Sector Energy Related Emissions after CCS[heavy or residual fuel oil if,nonroad vehicles 30,N2O] : NoSettings</t>
  </si>
  <si>
    <t>Industrial Sector Energy Related Emissions after CCS[heavy or residual fuel oil if,nonroad vehicles 30,F gases] : NoSettings</t>
  </si>
  <si>
    <t>Industrial Sector Energy Related Emissions after CCS[heavy or residual fuel oil if,other manufacturing 31T33,CO2] : NoSettings</t>
  </si>
  <si>
    <t>Industrial Sector Energy Related Emissions after CCS[heavy or residual fuel oil if,other manufacturing 31T33,VOC] : NoSettings</t>
  </si>
  <si>
    <t>Industrial Sector Energy Related Emissions after CCS[heavy or residual fuel oil if,other manufacturing 31T33,CO] : NoSettings</t>
  </si>
  <si>
    <t>Industrial Sector Energy Related Emissions after CCS[heavy or residual fuel oil if,other manufacturing 31T33,NOx] : NoSettings</t>
  </si>
  <si>
    <t>Industrial Sector Energy Related Emissions after CCS[heavy or residual fuel oil if,other manufacturing 31T33,PM10] : NoSettings</t>
  </si>
  <si>
    <t>Industrial Sector Energy Related Emissions after CCS[heavy or residual fuel oil if,other manufacturing 31T33,PM25] : NoSettings</t>
  </si>
  <si>
    <t>Industrial Sector Energy Related Emissions after CCS[heavy or residual fuel oil if,other manufacturing 31T33,SOx] : NoSettings</t>
  </si>
  <si>
    <t>Industrial Sector Energy Related Emissions after CCS[heavy or residual fuel oil if,other manufacturing 31T33,BC] : NoSettings</t>
  </si>
  <si>
    <t>Industrial Sector Energy Related Emissions after CCS[heavy or residual fuel oil if,other manufacturing 31T33,OC] : NoSettings</t>
  </si>
  <si>
    <t>Industrial Sector Energy Related Emissions after CCS[heavy or residual fuel oil if,other manufacturing 31T33,CH4] : NoSettings</t>
  </si>
  <si>
    <t>Industrial Sector Energy Related Emissions after CCS[heavy or residual fuel oil if,other manufacturing 31T33,N2O] : NoSettings</t>
  </si>
  <si>
    <t>Industrial Sector Energy Related Emissions after CCS[heavy or residual fuel oil if,other manufacturing 31T33,F gases] : NoSettings</t>
  </si>
  <si>
    <t>Industrial Sector Energy Related Emissions after CCS[heavy or residual fuel oil if,energy pipelines and gas processing 352T353,CO2] : NoSettings</t>
  </si>
  <si>
    <t>Industrial Sector Energy Related Emissions after CCS[heavy or residual fuel oil if,energy pipelines and gas processing 352T353,VOC] : NoSettings</t>
  </si>
  <si>
    <t>Industrial Sector Energy Related Emissions after CCS[heavy or residual fuel oil if,energy pipelines and gas processing 352T353,CO] : NoSettings</t>
  </si>
  <si>
    <t>Industrial Sector Energy Related Emissions after CCS[heavy or residual fuel oil if,energy pipelines and gas processing 352T353,NOx] : NoSettings</t>
  </si>
  <si>
    <t>Industrial Sector Energy Related Emissions after CCS[heavy or residual fuel oil if,energy pipelines and gas processing 352T353,PM10] : NoSettings</t>
  </si>
  <si>
    <t>Industrial Sector Energy Related Emissions after CCS[heavy or residual fuel oil if,energy pipelines and gas processing 352T353,PM25] : NoSettings</t>
  </si>
  <si>
    <t>Industrial Sector Energy Related Emissions after CCS[heavy or residual fuel oil if,energy pipelines and gas processing 352T353,SOx] : NoSettings</t>
  </si>
  <si>
    <t>Industrial Sector Energy Related Emissions after CCS[heavy or residual fuel oil if,energy pipelines and gas processing 352T353,BC] : NoSettings</t>
  </si>
  <si>
    <t>Industrial Sector Energy Related Emissions after CCS[heavy or residual fuel oil if,energy pipelines and gas processing 352T353,OC] : NoSettings</t>
  </si>
  <si>
    <t>Industrial Sector Energy Related Emissions after CCS[heavy or residual fuel oil if,energy pipelines and gas processing 352T353,CH4] : NoSettings</t>
  </si>
  <si>
    <t>Industrial Sector Energy Related Emissions after CCS[heavy or residual fuel oil if,energy pipelines and gas processing 352T353,N2O] : NoSettings</t>
  </si>
  <si>
    <t>Industrial Sector Energy Related Emissions after CCS[heavy or residual fuel oil if,energy pipelines and gas processing 352T353,F gases] : NoSettings</t>
  </si>
  <si>
    <t>Industrial Sector Energy Related Emissions after CCS[heavy or residual fuel oil if,water and waste 36T39,CO2] : NoSettings</t>
  </si>
  <si>
    <t>Industrial Sector Energy Related Emissions after CCS[heavy or residual fuel oil if,water and waste 36T39,VOC] : NoSettings</t>
  </si>
  <si>
    <t>Industrial Sector Energy Related Emissions after CCS[heavy or residual fuel oil if,water and waste 36T39,CO] : NoSettings</t>
  </si>
  <si>
    <t>Industrial Sector Energy Related Emissions after CCS[heavy or residual fuel oil if,water and waste 36T39,NOx] : NoSettings</t>
  </si>
  <si>
    <t>Industrial Sector Energy Related Emissions after CCS[heavy or residual fuel oil if,water and waste 36T39,PM10] : NoSettings</t>
  </si>
  <si>
    <t>Industrial Sector Energy Related Emissions after CCS[heavy or residual fuel oil if,water and waste 36T39,PM25] : NoSettings</t>
  </si>
  <si>
    <t>Industrial Sector Energy Related Emissions after CCS[heavy or residual fuel oil if,water and waste 36T39,SOx] : NoSettings</t>
  </si>
  <si>
    <t>Industrial Sector Energy Related Emissions after CCS[heavy or residual fuel oil if,water and waste 36T39,BC] : NoSettings</t>
  </si>
  <si>
    <t>Industrial Sector Energy Related Emissions after CCS[heavy or residual fuel oil if,water and waste 36T39,OC] : NoSettings</t>
  </si>
  <si>
    <t>Industrial Sector Energy Related Emissions after CCS[heavy or residual fuel oil if,water and waste 36T39,CH4] : NoSettings</t>
  </si>
  <si>
    <t>Industrial Sector Energy Related Emissions after CCS[heavy or residual fuel oil if,water and waste 36T39,N2O] : NoSettings</t>
  </si>
  <si>
    <t>Industrial Sector Energy Related Emissions after CCS[heavy or residual fuel oil if,water and waste 36T39,F gases] : NoSettings</t>
  </si>
  <si>
    <t>Industrial Sector Energy Related Emissions after CCS[heavy or residual fuel oil if,construction 41T43,CO2] : NoSettings</t>
  </si>
  <si>
    <t>Industrial Sector Energy Related Emissions after CCS[heavy or residual fuel oil if,construction 41T43,VOC] : NoSettings</t>
  </si>
  <si>
    <t>Industrial Sector Energy Related Emissions after CCS[heavy or residual fuel oil if,construction 41T43,CO] : NoSettings</t>
  </si>
  <si>
    <t>Industrial Sector Energy Related Emissions after CCS[heavy or residual fuel oil if,construction 41T43,NOx] : NoSettings</t>
  </si>
  <si>
    <t>Industrial Sector Energy Related Emissions after CCS[heavy or residual fuel oil if,construction 41T43,PM10] : NoSettings</t>
  </si>
  <si>
    <t>Industrial Sector Energy Related Emissions after CCS[heavy or residual fuel oil if,construction 41T43,PM25] : NoSettings</t>
  </si>
  <si>
    <t>Industrial Sector Energy Related Emissions after CCS[heavy or residual fuel oil if,construction 41T43,SOx] : NoSettings</t>
  </si>
  <si>
    <t>Industrial Sector Energy Related Emissions after CCS[heavy or residual fuel oil if,construction 41T43,BC] : NoSettings</t>
  </si>
  <si>
    <t>Industrial Sector Energy Related Emissions after CCS[heavy or residual fuel oil if,construction 41T43,OC] : NoSettings</t>
  </si>
  <si>
    <t>Industrial Sector Energy Related Emissions after CCS[heavy or residual fuel oil if,construction 41T43,CH4] : NoSettings</t>
  </si>
  <si>
    <t>Industrial Sector Energy Related Emissions after CCS[heavy or residual fuel oil if,construction 41T43,N2O] : NoSettings</t>
  </si>
  <si>
    <t>Industrial Sector Energy Related Emissions after CCS[heavy or residual fuel oil if,construction 41T43,F gases] : NoSettings</t>
  </si>
  <si>
    <t>Industrial Sector Energy Related Emissions after CCS[LPG propane or butane if,agriculture and forestry 01T03,CO2] : NoSettings</t>
  </si>
  <si>
    <t>Industrial Sector Energy Related Emissions after CCS[LPG propane or butane if,agriculture and forestry 01T03,VOC] : NoSettings</t>
  </si>
  <si>
    <t>Industrial Sector Energy Related Emissions after CCS[LPG propane or butane if,agriculture and forestry 01T03,CO] : NoSettings</t>
  </si>
  <si>
    <t>Industrial Sector Energy Related Emissions after CCS[LPG propane or butane if,agriculture and forestry 01T03,NOx] : NoSettings</t>
  </si>
  <si>
    <t>Industrial Sector Energy Related Emissions after CCS[LPG propane or butane if,agriculture and forestry 01T03,PM10] : NoSettings</t>
  </si>
  <si>
    <t>Industrial Sector Energy Related Emissions after CCS[LPG propane or butane if,agriculture and forestry 01T03,PM25] : NoSettings</t>
  </si>
  <si>
    <t>Industrial Sector Energy Related Emissions after CCS[LPG propane or butane if,agriculture and forestry 01T03,SOx] : NoSettings</t>
  </si>
  <si>
    <t>Industrial Sector Energy Related Emissions after CCS[LPG propane or butane if,agriculture and forestry 01T03,BC] : NoSettings</t>
  </si>
  <si>
    <t>Industrial Sector Energy Related Emissions after CCS[LPG propane or butane if,agriculture and forestry 01T03,OC] : NoSettings</t>
  </si>
  <si>
    <t>Industrial Sector Energy Related Emissions after CCS[LPG propane or butane if,agriculture and forestry 01T03,CH4] : NoSettings</t>
  </si>
  <si>
    <t>Industrial Sector Energy Related Emissions after CCS[LPG propane or butane if,agriculture and forestry 01T03,N2O] : NoSettings</t>
  </si>
  <si>
    <t>Industrial Sector Energy Related Emissions after CCS[LPG propane or butane if,agriculture and forestry 01T03,F gases] : NoSettings</t>
  </si>
  <si>
    <t>Industrial Sector Energy Related Emissions after CCS[LPG propane or butane if,coal mining 05,CO2] : NoSettings</t>
  </si>
  <si>
    <t>Industrial Sector Energy Related Emissions after CCS[LPG propane or butane if,coal mining 05,VOC] : NoSettings</t>
  </si>
  <si>
    <t>Industrial Sector Energy Related Emissions after CCS[LPG propane or butane if,coal mining 05,CO] : NoSettings</t>
  </si>
  <si>
    <t>Industrial Sector Energy Related Emissions after CCS[LPG propane or butane if,coal mining 05,NOx] : NoSettings</t>
  </si>
  <si>
    <t>Industrial Sector Energy Related Emissions after CCS[LPG propane or butane if,coal mining 05,PM10] : NoSettings</t>
  </si>
  <si>
    <t>Industrial Sector Energy Related Emissions after CCS[LPG propane or butane if,coal mining 05,PM25] : NoSettings</t>
  </si>
  <si>
    <t>Industrial Sector Energy Related Emissions after CCS[LPG propane or butane if,coal mining 05,SOx] : NoSettings</t>
  </si>
  <si>
    <t>Industrial Sector Energy Related Emissions after CCS[LPG propane or butane if,coal mining 05,BC] : NoSettings</t>
  </si>
  <si>
    <t>Industrial Sector Energy Related Emissions after CCS[LPG propane or butane if,coal mining 05,OC] : NoSettings</t>
  </si>
  <si>
    <t>Industrial Sector Energy Related Emissions after CCS[LPG propane or butane if,coal mining 05,CH4] : NoSettings</t>
  </si>
  <si>
    <t>Industrial Sector Energy Related Emissions after CCS[LPG propane or butane if,coal mining 05,N2O] : NoSettings</t>
  </si>
  <si>
    <t>Industrial Sector Energy Related Emissions after CCS[LPG propane or butane if,coal mining 05,F gases] : NoSettings</t>
  </si>
  <si>
    <t>Industrial Sector Energy Related Emissions after CCS[LPG propane or butane if,oil and gas extraction 06,CO2] : NoSettings</t>
  </si>
  <si>
    <t>Industrial Sector Energy Related Emissions after CCS[LPG propane or butane if,oil and gas extraction 06,VOC] : NoSettings</t>
  </si>
  <si>
    <t>Industrial Sector Energy Related Emissions after CCS[LPG propane or butane if,oil and gas extraction 06,CO] : NoSettings</t>
  </si>
  <si>
    <t>Industrial Sector Energy Related Emissions after CCS[LPG propane or butane if,oil and gas extraction 06,NOx] : NoSettings</t>
  </si>
  <si>
    <t>Industrial Sector Energy Related Emissions after CCS[LPG propane or butane if,oil and gas extraction 06,PM10] : NoSettings</t>
  </si>
  <si>
    <t>Industrial Sector Energy Related Emissions after CCS[LPG propane or butane if,oil and gas extraction 06,PM25] : NoSettings</t>
  </si>
  <si>
    <t>Industrial Sector Energy Related Emissions after CCS[LPG propane or butane if,oil and gas extraction 06,SOx] : NoSettings</t>
  </si>
  <si>
    <t>Industrial Sector Energy Related Emissions after CCS[LPG propane or butane if,oil and gas extraction 06,BC] : NoSettings</t>
  </si>
  <si>
    <t>Industrial Sector Energy Related Emissions after CCS[LPG propane or butane if,oil and gas extraction 06,OC] : NoSettings</t>
  </si>
  <si>
    <t>Industrial Sector Energy Related Emissions after CCS[LPG propane or butane if,oil and gas extraction 06,CH4] : NoSettings</t>
  </si>
  <si>
    <t>Industrial Sector Energy Related Emissions after CCS[LPG propane or butane if,oil and gas extraction 06,N2O] : NoSettings</t>
  </si>
  <si>
    <t>Industrial Sector Energy Related Emissions after CCS[LPG propane or butane if,oil and gas extraction 06,F gases] : NoSettings</t>
  </si>
  <si>
    <t>Industrial Sector Energy Related Emissions after CCS[LPG propane or butane if,other mining and quarrying 07T08,CO2] : NoSettings</t>
  </si>
  <si>
    <t>Industrial Sector Energy Related Emissions after CCS[LPG propane or butane if,other mining and quarrying 07T08,VOC] : NoSettings</t>
  </si>
  <si>
    <t>Industrial Sector Energy Related Emissions after CCS[LPG propane or butane if,other mining and quarrying 07T08,CO] : NoSettings</t>
  </si>
  <si>
    <t>Industrial Sector Energy Related Emissions after CCS[LPG propane or butane if,other mining and quarrying 07T08,NOx] : NoSettings</t>
  </si>
  <si>
    <t>Industrial Sector Energy Related Emissions after CCS[LPG propane or butane if,other mining and quarrying 07T08,PM10] : NoSettings</t>
  </si>
  <si>
    <t>Industrial Sector Energy Related Emissions after CCS[LPG propane or butane if,other mining and quarrying 07T08,PM25] : NoSettings</t>
  </si>
  <si>
    <t>Industrial Sector Energy Related Emissions after CCS[LPG propane or butane if,other mining and quarrying 07T08,SOx] : NoSettings</t>
  </si>
  <si>
    <t>Industrial Sector Energy Related Emissions after CCS[LPG propane or butane if,other mining and quarrying 07T08,BC] : NoSettings</t>
  </si>
  <si>
    <t>Industrial Sector Energy Related Emissions after CCS[LPG propane or butane if,other mining and quarrying 07T08,OC] : NoSettings</t>
  </si>
  <si>
    <t>Industrial Sector Energy Related Emissions after CCS[LPG propane or butane if,other mining and quarrying 07T08,CH4] : NoSettings</t>
  </si>
  <si>
    <t>Industrial Sector Energy Related Emissions after CCS[LPG propane or butane if,other mining and quarrying 07T08,N2O] : NoSettings</t>
  </si>
  <si>
    <t>Industrial Sector Energy Related Emissions after CCS[LPG propane or butane if,other mining and quarrying 07T08,F gases] : NoSettings</t>
  </si>
  <si>
    <t>Industrial Sector Energy Related Emissions after CCS[LPG propane or butane if,food beverage and tobacco 10T12,CO2] : NoSettings</t>
  </si>
  <si>
    <t>Industrial Sector Energy Related Emissions after CCS[LPG propane or butane if,food beverage and tobacco 10T12,VOC] : NoSettings</t>
  </si>
  <si>
    <t>Industrial Sector Energy Related Emissions after CCS[LPG propane or butane if,food beverage and tobacco 10T12,CO] : NoSettings</t>
  </si>
  <si>
    <t>Industrial Sector Energy Related Emissions after CCS[LPG propane or butane if,food beverage and tobacco 10T12,NOx] : NoSettings</t>
  </si>
  <si>
    <t>Industrial Sector Energy Related Emissions after CCS[LPG propane or butane if,food beverage and tobacco 10T12,PM10] : NoSettings</t>
  </si>
  <si>
    <t>Industrial Sector Energy Related Emissions after CCS[LPG propane or butane if,food beverage and tobacco 10T12,PM25] : NoSettings</t>
  </si>
  <si>
    <t>Industrial Sector Energy Related Emissions after CCS[LPG propane or butane if,food beverage and tobacco 10T12,SOx] : NoSettings</t>
  </si>
  <si>
    <t>Industrial Sector Energy Related Emissions after CCS[LPG propane or butane if,food beverage and tobacco 10T12,BC] : NoSettings</t>
  </si>
  <si>
    <t>Industrial Sector Energy Related Emissions after CCS[LPG propane or butane if,food beverage and tobacco 10T12,OC] : NoSettings</t>
  </si>
  <si>
    <t>Industrial Sector Energy Related Emissions after CCS[LPG propane or butane if,food beverage and tobacco 10T12,CH4] : NoSettings</t>
  </si>
  <si>
    <t>Industrial Sector Energy Related Emissions after CCS[LPG propane or butane if,food beverage and tobacco 10T12,N2O] : NoSettings</t>
  </si>
  <si>
    <t>Industrial Sector Energy Related Emissions after CCS[LPG propane or butane if,food beverage and tobacco 10T12,F gases] : NoSettings</t>
  </si>
  <si>
    <t>Industrial Sector Energy Related Emissions after CCS[LPG propane or butane if,textiles apparel and leather 13T15,CO2] : NoSettings</t>
  </si>
  <si>
    <t>Industrial Sector Energy Related Emissions after CCS[LPG propane or butane if,textiles apparel and leather 13T15,VOC] : NoSettings</t>
  </si>
  <si>
    <t>Industrial Sector Energy Related Emissions after CCS[LPG propane or butane if,textiles apparel and leather 13T15,CO] : NoSettings</t>
  </si>
  <si>
    <t>Industrial Sector Energy Related Emissions after CCS[LPG propane or butane if,textiles apparel and leather 13T15,NOx] : NoSettings</t>
  </si>
  <si>
    <t>Industrial Sector Energy Related Emissions after CCS[LPG propane or butane if,textiles apparel and leather 13T15,PM10] : NoSettings</t>
  </si>
  <si>
    <t>Industrial Sector Energy Related Emissions after CCS[LPG propane or butane if,textiles apparel and leather 13T15,PM25] : NoSettings</t>
  </si>
  <si>
    <t>Industrial Sector Energy Related Emissions after CCS[LPG propane or butane if,textiles apparel and leather 13T15,SOx] : NoSettings</t>
  </si>
  <si>
    <t>Industrial Sector Energy Related Emissions after CCS[LPG propane or butane if,textiles apparel and leather 13T15,BC] : NoSettings</t>
  </si>
  <si>
    <t>Industrial Sector Energy Related Emissions after CCS[LPG propane or butane if,textiles apparel and leather 13T15,OC] : NoSettings</t>
  </si>
  <si>
    <t>Industrial Sector Energy Related Emissions after CCS[LPG propane or butane if,textiles apparel and leather 13T15,CH4] : NoSettings</t>
  </si>
  <si>
    <t>Industrial Sector Energy Related Emissions after CCS[LPG propane or butane if,textiles apparel and leather 13T15,N2O] : NoSettings</t>
  </si>
  <si>
    <t>Industrial Sector Energy Related Emissions after CCS[LPG propane or butane if,textiles apparel and leather 13T15,F gases] : NoSettings</t>
  </si>
  <si>
    <t>Industrial Sector Energy Related Emissions after CCS[LPG propane or butane if,wood products 16,CO2] : NoSettings</t>
  </si>
  <si>
    <t>Industrial Sector Energy Related Emissions after CCS[LPG propane or butane if,wood products 16,VOC] : NoSettings</t>
  </si>
  <si>
    <t>Industrial Sector Energy Related Emissions after CCS[LPG propane or butane if,wood products 16,CO] : NoSettings</t>
  </si>
  <si>
    <t>Industrial Sector Energy Related Emissions after CCS[LPG propane or butane if,wood products 16,NOx] : NoSettings</t>
  </si>
  <si>
    <t>Industrial Sector Energy Related Emissions after CCS[LPG propane or butane if,wood products 16,PM10] : NoSettings</t>
  </si>
  <si>
    <t>Industrial Sector Energy Related Emissions after CCS[LPG propane or butane if,wood products 16,PM25] : NoSettings</t>
  </si>
  <si>
    <t>Industrial Sector Energy Related Emissions after CCS[LPG propane or butane if,wood products 16,SOx] : NoSettings</t>
  </si>
  <si>
    <t>Industrial Sector Energy Related Emissions after CCS[LPG propane or butane if,wood products 16,BC] : NoSettings</t>
  </si>
  <si>
    <t>Industrial Sector Energy Related Emissions after CCS[LPG propane or butane if,wood products 16,OC] : NoSettings</t>
  </si>
  <si>
    <t>Industrial Sector Energy Related Emissions after CCS[LPG propane or butane if,wood products 16,CH4] : NoSettings</t>
  </si>
  <si>
    <t>Industrial Sector Energy Related Emissions after CCS[LPG propane or butane if,wood products 16,N2O] : NoSettings</t>
  </si>
  <si>
    <t>Industrial Sector Energy Related Emissions after CCS[LPG propane or butane if,wood products 16,F gases] : NoSettings</t>
  </si>
  <si>
    <t>Industrial Sector Energy Related Emissions after CCS[LPG propane or butane if,pulp paper and printing 17T18,CO2] : NoSettings</t>
  </si>
  <si>
    <t>Industrial Sector Energy Related Emissions after CCS[LPG propane or butane if,pulp paper and printing 17T18,VOC] : NoSettings</t>
  </si>
  <si>
    <t>Industrial Sector Energy Related Emissions after CCS[LPG propane or butane if,pulp paper and printing 17T18,CO] : NoSettings</t>
  </si>
  <si>
    <t>Industrial Sector Energy Related Emissions after CCS[LPG propane or butane if,pulp paper and printing 17T18,NOx] : NoSettings</t>
  </si>
  <si>
    <t>Industrial Sector Energy Related Emissions after CCS[LPG propane or butane if,pulp paper and printing 17T18,PM10] : NoSettings</t>
  </si>
  <si>
    <t>Industrial Sector Energy Related Emissions after CCS[LPG propane or butane if,pulp paper and printing 17T18,PM25] : NoSettings</t>
  </si>
  <si>
    <t>Industrial Sector Energy Related Emissions after CCS[LPG propane or butane if,pulp paper and printing 17T18,SOx] : NoSettings</t>
  </si>
  <si>
    <t>Industrial Sector Energy Related Emissions after CCS[LPG propane or butane if,pulp paper and printing 17T18,BC] : NoSettings</t>
  </si>
  <si>
    <t>Industrial Sector Energy Related Emissions after CCS[LPG propane or butane if,pulp paper and printing 17T18,OC] : NoSettings</t>
  </si>
  <si>
    <t>Industrial Sector Energy Related Emissions after CCS[LPG propane or butane if,pulp paper and printing 17T18,CH4] : NoSettings</t>
  </si>
  <si>
    <t>Industrial Sector Energy Related Emissions after CCS[LPG propane or butane if,pulp paper and printing 17T18,N2O] : NoSettings</t>
  </si>
  <si>
    <t>Industrial Sector Energy Related Emissions after CCS[LPG propane or butane if,pulp paper and printing 17T18,F gases] : NoSettings</t>
  </si>
  <si>
    <t>Industrial Sector Energy Related Emissions after CCS[LPG propane or butane if,refined petroleum and coke 19,CO2] : NoSettings</t>
  </si>
  <si>
    <t>Industrial Sector Energy Related Emissions after CCS[LPG propane or butane if,refined petroleum and coke 19,VOC] : NoSettings</t>
  </si>
  <si>
    <t>Industrial Sector Energy Related Emissions after CCS[LPG propane or butane if,refined petroleum and coke 19,CO] : NoSettings</t>
  </si>
  <si>
    <t>Industrial Sector Energy Related Emissions after CCS[LPG propane or butane if,refined petroleum and coke 19,NOx] : NoSettings</t>
  </si>
  <si>
    <t>Industrial Sector Energy Related Emissions after CCS[LPG propane or butane if,refined petroleum and coke 19,PM10] : NoSettings</t>
  </si>
  <si>
    <t>Industrial Sector Energy Related Emissions after CCS[LPG propane or butane if,refined petroleum and coke 19,PM25] : NoSettings</t>
  </si>
  <si>
    <t>Industrial Sector Energy Related Emissions after CCS[LPG propane or butane if,refined petroleum and coke 19,SOx] : NoSettings</t>
  </si>
  <si>
    <t>Industrial Sector Energy Related Emissions after CCS[LPG propane or butane if,refined petroleum and coke 19,BC] : NoSettings</t>
  </si>
  <si>
    <t>Industrial Sector Energy Related Emissions after CCS[LPG propane or butane if,refined petroleum and coke 19,OC] : NoSettings</t>
  </si>
  <si>
    <t>Industrial Sector Energy Related Emissions after CCS[LPG propane or butane if,refined petroleum and coke 19,CH4] : NoSettings</t>
  </si>
  <si>
    <t>Industrial Sector Energy Related Emissions after CCS[LPG propane or butane if,refined petroleum and coke 19,N2O] : NoSettings</t>
  </si>
  <si>
    <t>Industrial Sector Energy Related Emissions after CCS[LPG propane or butane if,refined petroleum and coke 19,F gases] : NoSettings</t>
  </si>
  <si>
    <t>Industrial Sector Energy Related Emissions after CCS[LPG propane or butane if,chemicals 20,CO2] : NoSettings</t>
  </si>
  <si>
    <t>Industrial Sector Energy Related Emissions after CCS[LPG propane or butane if,chemicals 20,VOC] : NoSettings</t>
  </si>
  <si>
    <t>Industrial Sector Energy Related Emissions after CCS[LPG propane or butane if,chemicals 20,CO] : NoSettings</t>
  </si>
  <si>
    <t>Industrial Sector Energy Related Emissions after CCS[LPG propane or butane if,chemicals 20,NOx] : NoSettings</t>
  </si>
  <si>
    <t>Industrial Sector Energy Related Emissions after CCS[LPG propane or butane if,chemicals 20,PM10] : NoSettings</t>
  </si>
  <si>
    <t>Industrial Sector Energy Related Emissions after CCS[LPG propane or butane if,chemicals 20,PM25] : NoSettings</t>
  </si>
  <si>
    <t>Industrial Sector Energy Related Emissions after CCS[LPG propane or butane if,chemicals 20,SOx] : NoSettings</t>
  </si>
  <si>
    <t>Industrial Sector Energy Related Emissions after CCS[LPG propane or butane if,chemicals 20,BC] : NoSettings</t>
  </si>
  <si>
    <t>Industrial Sector Energy Related Emissions after CCS[LPG propane or butane if,chemicals 20,OC] : NoSettings</t>
  </si>
  <si>
    <t>Industrial Sector Energy Related Emissions after CCS[LPG propane or butane if,chemicals 20,CH4] : NoSettings</t>
  </si>
  <si>
    <t>Industrial Sector Energy Related Emissions after CCS[LPG propane or butane if,chemicals 20,N2O] : NoSettings</t>
  </si>
  <si>
    <t>Industrial Sector Energy Related Emissions after CCS[LPG propane or butane if,chemicals 20,F gases] : NoSettings</t>
  </si>
  <si>
    <t>Industrial Sector Energy Related Emissions after CCS[LPG propane or butane if,rubber and plastic products 22,CO2] : NoSettings</t>
  </si>
  <si>
    <t>Industrial Sector Energy Related Emissions after CCS[LPG propane or butane if,rubber and plastic products 22,VOC] : NoSettings</t>
  </si>
  <si>
    <t>Industrial Sector Energy Related Emissions after CCS[LPG propane or butane if,rubber and plastic products 22,CO] : NoSettings</t>
  </si>
  <si>
    <t>Industrial Sector Energy Related Emissions after CCS[LPG propane or butane if,rubber and plastic products 22,NOx] : NoSettings</t>
  </si>
  <si>
    <t>Industrial Sector Energy Related Emissions after CCS[LPG propane or butane if,rubber and plastic products 22,PM10] : NoSettings</t>
  </si>
  <si>
    <t>Industrial Sector Energy Related Emissions after CCS[LPG propane or butane if,rubber and plastic products 22,PM25] : NoSettings</t>
  </si>
  <si>
    <t>Industrial Sector Energy Related Emissions after CCS[LPG propane or butane if,rubber and plastic products 22,SOx] : NoSettings</t>
  </si>
  <si>
    <t>Industrial Sector Energy Related Emissions after CCS[LPG propane or butane if,rubber and plastic products 22,BC] : NoSettings</t>
  </si>
  <si>
    <t>Industrial Sector Energy Related Emissions after CCS[LPG propane or butane if,rubber and plastic products 22,OC] : NoSettings</t>
  </si>
  <si>
    <t>Industrial Sector Energy Related Emissions after CCS[LPG propane or butane if,rubber and plastic products 22,CH4] : NoSettings</t>
  </si>
  <si>
    <t>Industrial Sector Energy Related Emissions after CCS[LPG propane or butane if,rubber and plastic products 22,N2O] : NoSettings</t>
  </si>
  <si>
    <t>Industrial Sector Energy Related Emissions after CCS[LPG propane or butane if,rubber and plastic products 22,F gases] : NoSettings</t>
  </si>
  <si>
    <t>Industrial Sector Energy Related Emissions after CCS[LPG propane or butane if,glass and glass products 231,CO2] : NoSettings</t>
  </si>
  <si>
    <t>Industrial Sector Energy Related Emissions after CCS[LPG propane or butane if,glass and glass products 231,VOC] : NoSettings</t>
  </si>
  <si>
    <t>Industrial Sector Energy Related Emissions after CCS[LPG propane or butane if,glass and glass products 231,CO] : NoSettings</t>
  </si>
  <si>
    <t>Industrial Sector Energy Related Emissions after CCS[LPG propane or butane if,glass and glass products 231,NOx] : NoSettings</t>
  </si>
  <si>
    <t>Industrial Sector Energy Related Emissions after CCS[LPG propane or butane if,glass and glass products 231,PM10] : NoSettings</t>
  </si>
  <si>
    <t>Industrial Sector Energy Related Emissions after CCS[LPG propane or butane if,glass and glass products 231,PM25] : NoSettings</t>
  </si>
  <si>
    <t>Industrial Sector Energy Related Emissions after CCS[LPG propane or butane if,glass and glass products 231,SOx] : NoSettings</t>
  </si>
  <si>
    <t>Industrial Sector Energy Related Emissions after CCS[LPG propane or butane if,glass and glass products 231,BC] : NoSettings</t>
  </si>
  <si>
    <t>Industrial Sector Energy Related Emissions after CCS[LPG propane or butane if,glass and glass products 231,OC] : NoSettings</t>
  </si>
  <si>
    <t>Industrial Sector Energy Related Emissions after CCS[LPG propane or butane if,glass and glass products 231,CH4] : NoSettings</t>
  </si>
  <si>
    <t>Industrial Sector Energy Related Emissions after CCS[LPG propane or butane if,glass and glass products 231,N2O] : NoSettings</t>
  </si>
  <si>
    <t>Industrial Sector Energy Related Emissions after CCS[LPG propane or butane if,glass and glass products 231,F gases] : NoSettings</t>
  </si>
  <si>
    <t>Industrial Sector Energy Related Emissions after CCS[LPG propane or butane if,cement and other nonmetallic minerals 239,CO2] : NoSettings</t>
  </si>
  <si>
    <t>Industrial Sector Energy Related Emissions after CCS[LPG propane or butane if,cement and other nonmetallic minerals 239,VOC] : NoSettings</t>
  </si>
  <si>
    <t>Industrial Sector Energy Related Emissions after CCS[LPG propane or butane if,cement and other nonmetallic minerals 239,CO] : NoSettings</t>
  </si>
  <si>
    <t>Industrial Sector Energy Related Emissions after CCS[LPG propane or butane if,cement and other nonmetallic minerals 239,NOx] : NoSettings</t>
  </si>
  <si>
    <t>Industrial Sector Energy Related Emissions after CCS[LPG propane or butane if,cement and other nonmetallic minerals 239,PM10] : NoSettings</t>
  </si>
  <si>
    <t>Industrial Sector Energy Related Emissions after CCS[LPG propane or butane if,cement and other nonmetallic minerals 239,PM25] : NoSettings</t>
  </si>
  <si>
    <t>Industrial Sector Energy Related Emissions after CCS[LPG propane or butane if,cement and other nonmetallic minerals 239,SOx] : NoSettings</t>
  </si>
  <si>
    <t>Industrial Sector Energy Related Emissions after CCS[LPG propane or butane if,cement and other nonmetallic minerals 239,BC] : NoSettings</t>
  </si>
  <si>
    <t>Industrial Sector Energy Related Emissions after CCS[LPG propane or butane if,cement and other nonmetallic minerals 239,OC] : NoSettings</t>
  </si>
  <si>
    <t>Industrial Sector Energy Related Emissions after CCS[LPG propane or butane if,cement and other nonmetallic minerals 239,CH4] : NoSettings</t>
  </si>
  <si>
    <t>Industrial Sector Energy Related Emissions after CCS[LPG propane or butane if,cement and other nonmetallic minerals 239,N2O] : NoSettings</t>
  </si>
  <si>
    <t>Industrial Sector Energy Related Emissions after CCS[LPG propane or butane if,cement and other nonmetallic minerals 239,F gases] : NoSettings</t>
  </si>
  <si>
    <t>Industrial Sector Energy Related Emissions after CCS[LPG propane or butane if,iron and steel 241,CO2] : NoSettings</t>
  </si>
  <si>
    <t>Industrial Sector Energy Related Emissions after CCS[LPG propane or butane if,iron and steel 241,VOC] : NoSettings</t>
  </si>
  <si>
    <t>Industrial Sector Energy Related Emissions after CCS[LPG propane or butane if,iron and steel 241,CO] : NoSettings</t>
  </si>
  <si>
    <t>Industrial Sector Energy Related Emissions after CCS[LPG propane or butane if,iron and steel 241,NOx] : NoSettings</t>
  </si>
  <si>
    <t>Industrial Sector Energy Related Emissions after CCS[LPG propane or butane if,iron and steel 241,PM10] : NoSettings</t>
  </si>
  <si>
    <t>Industrial Sector Energy Related Emissions after CCS[LPG propane or butane if,iron and steel 241,PM25] : NoSettings</t>
  </si>
  <si>
    <t>Industrial Sector Energy Related Emissions after CCS[LPG propane or butane if,iron and steel 241,SOx] : NoSettings</t>
  </si>
  <si>
    <t>Industrial Sector Energy Related Emissions after CCS[LPG propane or butane if,iron and steel 241,BC] : NoSettings</t>
  </si>
  <si>
    <t>Industrial Sector Energy Related Emissions after CCS[LPG propane or butane if,iron and steel 241,OC] : NoSettings</t>
  </si>
  <si>
    <t>Industrial Sector Energy Related Emissions after CCS[LPG propane or butane if,iron and steel 241,CH4] : NoSettings</t>
  </si>
  <si>
    <t>Industrial Sector Energy Related Emissions after CCS[LPG propane or butane if,iron and steel 241,N2O] : NoSettings</t>
  </si>
  <si>
    <t>Industrial Sector Energy Related Emissions after CCS[LPG propane or butane if,iron and steel 241,F gases] : NoSettings</t>
  </si>
  <si>
    <t>Industrial Sector Energy Related Emissions after CCS[LPG propane or butane if,other metals 242,CO2] : NoSettings</t>
  </si>
  <si>
    <t>Industrial Sector Energy Related Emissions after CCS[LPG propane or butane if,other metals 242,VOC] : NoSettings</t>
  </si>
  <si>
    <t>Industrial Sector Energy Related Emissions after CCS[LPG propane or butane if,other metals 242,CO] : NoSettings</t>
  </si>
  <si>
    <t>Industrial Sector Energy Related Emissions after CCS[LPG propane or butane if,other metals 242,NOx] : NoSettings</t>
  </si>
  <si>
    <t>Industrial Sector Energy Related Emissions after CCS[LPG propane or butane if,other metals 242,PM10] : NoSettings</t>
  </si>
  <si>
    <t>Industrial Sector Energy Related Emissions after CCS[LPG propane or butane if,other metals 242,PM25] : NoSettings</t>
  </si>
  <si>
    <t>Industrial Sector Energy Related Emissions after CCS[LPG propane or butane if,other metals 242,SOx] : NoSettings</t>
  </si>
  <si>
    <t>Industrial Sector Energy Related Emissions after CCS[LPG propane or butane if,other metals 242,BC] : NoSettings</t>
  </si>
  <si>
    <t>Industrial Sector Energy Related Emissions after CCS[LPG propane or butane if,other metals 242,OC] : NoSettings</t>
  </si>
  <si>
    <t>Industrial Sector Energy Related Emissions after CCS[LPG propane or butane if,other metals 242,CH4] : NoSettings</t>
  </si>
  <si>
    <t>Industrial Sector Energy Related Emissions after CCS[LPG propane or butane if,other metals 242,N2O] : NoSettings</t>
  </si>
  <si>
    <t>Industrial Sector Energy Related Emissions after CCS[LPG propane or butane if,other metals 242,F gases] : NoSettings</t>
  </si>
  <si>
    <t>Industrial Sector Energy Related Emissions after CCS[LPG propane or butane if,metal products except machinery and vehicles 25,CO2] : NoSettings</t>
  </si>
  <si>
    <t>Industrial Sector Energy Related Emissions after CCS[LPG propane or butane if,metal products except machinery and vehicles 25,VOC] : NoSettings</t>
  </si>
  <si>
    <t>Industrial Sector Energy Related Emissions after CCS[LPG propane or butane if,metal products except machinery and vehicles 25,CO] : NoSettings</t>
  </si>
  <si>
    <t>Industrial Sector Energy Related Emissions after CCS[LPG propane or butane if,metal products except machinery and vehicles 25,NOx] : NoSettings</t>
  </si>
  <si>
    <t>Industrial Sector Energy Related Emissions after CCS[LPG propane or butane if,metal products except machinery and vehicles 25,PM10] : NoSettings</t>
  </si>
  <si>
    <t>Industrial Sector Energy Related Emissions after CCS[LPG propane or butane if,metal products except machinery and vehicles 25,PM25] : NoSettings</t>
  </si>
  <si>
    <t>Industrial Sector Energy Related Emissions after CCS[LPG propane or butane if,metal products except machinery and vehicles 25,SOx] : NoSettings</t>
  </si>
  <si>
    <t>Industrial Sector Energy Related Emissions after CCS[LPG propane or butane if,metal products except machinery and vehicles 25,BC] : NoSettings</t>
  </si>
  <si>
    <t>Industrial Sector Energy Related Emissions after CCS[LPG propane or butane if,metal products except machinery and vehicles 25,OC] : NoSettings</t>
  </si>
  <si>
    <t>Industrial Sector Energy Related Emissions after CCS[LPG propane or butane if,metal products except machinery and vehicles 25,CH4] : NoSettings</t>
  </si>
  <si>
    <t>Industrial Sector Energy Related Emissions after CCS[LPG propane or butane if,metal products except machinery and vehicles 25,N2O] : NoSettings</t>
  </si>
  <si>
    <t>Industrial Sector Energy Related Emissions after CCS[LPG propane or butane if,metal products except machinery and vehicles 25,F gases] : NoSettings</t>
  </si>
  <si>
    <t>Industrial Sector Energy Related Emissions after CCS[LPG propane or butane if,computers and electronics 26,CO2] : NoSettings</t>
  </si>
  <si>
    <t>Industrial Sector Energy Related Emissions after CCS[LPG propane or butane if,computers and electronics 26,VOC] : NoSettings</t>
  </si>
  <si>
    <t>Industrial Sector Energy Related Emissions after CCS[LPG propane or butane if,computers and electronics 26,CO] : NoSettings</t>
  </si>
  <si>
    <t>Industrial Sector Energy Related Emissions after CCS[LPG propane or butane if,computers and electronics 26,NOx] : NoSettings</t>
  </si>
  <si>
    <t>Industrial Sector Energy Related Emissions after CCS[LPG propane or butane if,computers and electronics 26,PM10] : NoSettings</t>
  </si>
  <si>
    <t>Industrial Sector Energy Related Emissions after CCS[LPG propane or butane if,computers and electronics 26,PM25] : NoSettings</t>
  </si>
  <si>
    <t>Industrial Sector Energy Related Emissions after CCS[LPG propane or butane if,computers and electronics 26,SOx] : NoSettings</t>
  </si>
  <si>
    <t>Industrial Sector Energy Related Emissions after CCS[LPG propane or butane if,computers and electronics 26,BC] : NoSettings</t>
  </si>
  <si>
    <t>Industrial Sector Energy Related Emissions after CCS[LPG propane or butane if,computers and electronics 26,OC] : NoSettings</t>
  </si>
  <si>
    <t>Industrial Sector Energy Related Emissions after CCS[LPG propane or butane if,computers and electronics 26,CH4] : NoSettings</t>
  </si>
  <si>
    <t>Industrial Sector Energy Related Emissions after CCS[LPG propane or butane if,computers and electronics 26,N2O] : NoSettings</t>
  </si>
  <si>
    <t>Industrial Sector Energy Related Emissions after CCS[LPG propane or butane if,computers and electronics 26,F gases] : NoSettings</t>
  </si>
  <si>
    <t>Industrial Sector Energy Related Emissions after CCS[LPG propane or butane if,appliances and electrical equipment 27,CO2] : NoSettings</t>
  </si>
  <si>
    <t>Industrial Sector Energy Related Emissions after CCS[LPG propane or butane if,appliances and electrical equipment 27,VOC] : NoSettings</t>
  </si>
  <si>
    <t>Industrial Sector Energy Related Emissions after CCS[LPG propane or butane if,appliances and electrical equipment 27,CO] : NoSettings</t>
  </si>
  <si>
    <t>Industrial Sector Energy Related Emissions after CCS[LPG propane or butane if,appliances and electrical equipment 27,NOx] : NoSettings</t>
  </si>
  <si>
    <t>Industrial Sector Energy Related Emissions after CCS[LPG propane or butane if,appliances and electrical equipment 27,PM10] : NoSettings</t>
  </si>
  <si>
    <t>Industrial Sector Energy Related Emissions after CCS[LPG propane or butane if,appliances and electrical equipment 27,PM25] : NoSettings</t>
  </si>
  <si>
    <t>Industrial Sector Energy Related Emissions after CCS[LPG propane or butane if,appliances and electrical equipment 27,SOx] : NoSettings</t>
  </si>
  <si>
    <t>Industrial Sector Energy Related Emissions after CCS[LPG propane or butane if,appliances and electrical equipment 27,BC] : NoSettings</t>
  </si>
  <si>
    <t>Industrial Sector Energy Related Emissions after CCS[LPG propane or butane if,appliances and electrical equipment 27,OC] : NoSettings</t>
  </si>
  <si>
    <t>Industrial Sector Energy Related Emissions after CCS[LPG propane or butane if,appliances and electrical equipment 27,CH4] : NoSettings</t>
  </si>
  <si>
    <t>Industrial Sector Energy Related Emissions after CCS[LPG propane or butane if,appliances and electrical equipment 27,N2O] : NoSettings</t>
  </si>
  <si>
    <t>Industrial Sector Energy Related Emissions after CCS[LPG propane or butane if,appliances and electrical equipment 27,F gases] : NoSettings</t>
  </si>
  <si>
    <t>Industrial Sector Energy Related Emissions after CCS[LPG propane or butane if,other machinery 28,CO2] : NoSettings</t>
  </si>
  <si>
    <t>Industrial Sector Energy Related Emissions after CCS[LPG propane or butane if,other machinery 28,VOC] : NoSettings</t>
  </si>
  <si>
    <t>Industrial Sector Energy Related Emissions after CCS[LPG propane or butane if,other machinery 28,CO] : NoSettings</t>
  </si>
  <si>
    <t>Industrial Sector Energy Related Emissions after CCS[LPG propane or butane if,other machinery 28,NOx] : NoSettings</t>
  </si>
  <si>
    <t>Industrial Sector Energy Related Emissions after CCS[LPG propane or butane if,other machinery 28,PM10] : NoSettings</t>
  </si>
  <si>
    <t>Industrial Sector Energy Related Emissions after CCS[LPG propane or butane if,other machinery 28,PM25] : NoSettings</t>
  </si>
  <si>
    <t>Industrial Sector Energy Related Emissions after CCS[LPG propane or butane if,other machinery 28,SOx] : NoSettings</t>
  </si>
  <si>
    <t>Industrial Sector Energy Related Emissions after CCS[LPG propane or butane if,other machinery 28,BC] : NoSettings</t>
  </si>
  <si>
    <t>Industrial Sector Energy Related Emissions after CCS[LPG propane or butane if,other machinery 28,OC] : NoSettings</t>
  </si>
  <si>
    <t>Industrial Sector Energy Related Emissions after CCS[LPG propane or butane if,other machinery 28,CH4] : NoSettings</t>
  </si>
  <si>
    <t>Industrial Sector Energy Related Emissions after CCS[LPG propane or butane if,other machinery 28,N2O] : NoSettings</t>
  </si>
  <si>
    <t>Industrial Sector Energy Related Emissions after CCS[LPG propane or butane if,other machinery 28,F gases] : NoSettings</t>
  </si>
  <si>
    <t>Industrial Sector Energy Related Emissions after CCS[LPG propane or butane if,road vehicles 29,CO2] : NoSettings</t>
  </si>
  <si>
    <t>Industrial Sector Energy Related Emissions after CCS[LPG propane or butane if,road vehicles 29,VOC] : NoSettings</t>
  </si>
  <si>
    <t>Industrial Sector Energy Related Emissions after CCS[LPG propane or butane if,road vehicles 29,CO] : NoSettings</t>
  </si>
  <si>
    <t>Industrial Sector Energy Related Emissions after CCS[LPG propane or butane if,road vehicles 29,NOx] : NoSettings</t>
  </si>
  <si>
    <t>Industrial Sector Energy Related Emissions after CCS[LPG propane or butane if,road vehicles 29,PM10] : NoSettings</t>
  </si>
  <si>
    <t>Industrial Sector Energy Related Emissions after CCS[LPG propane or butane if,road vehicles 29,PM25] : NoSettings</t>
  </si>
  <si>
    <t>Industrial Sector Energy Related Emissions after CCS[LPG propane or butane if,road vehicles 29,SOx] : NoSettings</t>
  </si>
  <si>
    <t>Industrial Sector Energy Related Emissions after CCS[LPG propane or butane if,road vehicles 29,BC] : NoSettings</t>
  </si>
  <si>
    <t>Industrial Sector Energy Related Emissions after CCS[LPG propane or butane if,road vehicles 29,OC] : NoSettings</t>
  </si>
  <si>
    <t>Industrial Sector Energy Related Emissions after CCS[LPG propane or butane if,road vehicles 29,CH4] : NoSettings</t>
  </si>
  <si>
    <t>Industrial Sector Energy Related Emissions after CCS[LPG propane or butane if,road vehicles 29,N2O] : NoSettings</t>
  </si>
  <si>
    <t>Industrial Sector Energy Related Emissions after CCS[LPG propane or butane if,road vehicles 29,F gases] : NoSettings</t>
  </si>
  <si>
    <t>Industrial Sector Energy Related Emissions after CCS[LPG propane or butane if,nonroad vehicles 30,CO2] : NoSettings</t>
  </si>
  <si>
    <t>Industrial Sector Energy Related Emissions after CCS[LPG propane or butane if,nonroad vehicles 30,VOC] : NoSettings</t>
  </si>
  <si>
    <t>Industrial Sector Energy Related Emissions after CCS[LPG propane or butane if,nonroad vehicles 30,CO] : NoSettings</t>
  </si>
  <si>
    <t>Industrial Sector Energy Related Emissions after CCS[LPG propane or butane if,nonroad vehicles 30,NOx] : NoSettings</t>
  </si>
  <si>
    <t>Industrial Sector Energy Related Emissions after CCS[LPG propane or butane if,nonroad vehicles 30,PM10] : NoSettings</t>
  </si>
  <si>
    <t>Industrial Sector Energy Related Emissions after CCS[LPG propane or butane if,nonroad vehicles 30,PM25] : NoSettings</t>
  </si>
  <si>
    <t>Industrial Sector Energy Related Emissions after CCS[LPG propane or butane if,nonroad vehicles 30,SOx] : NoSettings</t>
  </si>
  <si>
    <t>Industrial Sector Energy Related Emissions after CCS[LPG propane or butane if,nonroad vehicles 30,BC] : NoSettings</t>
  </si>
  <si>
    <t>Industrial Sector Energy Related Emissions after CCS[LPG propane or butane if,nonroad vehicles 30,OC] : NoSettings</t>
  </si>
  <si>
    <t>Industrial Sector Energy Related Emissions after CCS[LPG propane or butane if,nonroad vehicles 30,CH4] : NoSettings</t>
  </si>
  <si>
    <t>Industrial Sector Energy Related Emissions after CCS[LPG propane or butane if,nonroad vehicles 30,N2O] : NoSettings</t>
  </si>
  <si>
    <t>Industrial Sector Energy Related Emissions after CCS[LPG propane or butane if,nonroad vehicles 30,F gases] : NoSettings</t>
  </si>
  <si>
    <t>Industrial Sector Energy Related Emissions after CCS[LPG propane or butane if,other manufacturing 31T33,CO2] : NoSettings</t>
  </si>
  <si>
    <t>Industrial Sector Energy Related Emissions after CCS[LPG propane or butane if,other manufacturing 31T33,VOC] : NoSettings</t>
  </si>
  <si>
    <t>Industrial Sector Energy Related Emissions after CCS[LPG propane or butane if,other manufacturing 31T33,CO] : NoSettings</t>
  </si>
  <si>
    <t>Industrial Sector Energy Related Emissions after CCS[LPG propane or butane if,other manufacturing 31T33,NOx] : NoSettings</t>
  </si>
  <si>
    <t>Industrial Sector Energy Related Emissions after CCS[LPG propane or butane if,other manufacturing 31T33,PM10] : NoSettings</t>
  </si>
  <si>
    <t>Industrial Sector Energy Related Emissions after CCS[LPG propane or butane if,other manufacturing 31T33,PM25] : NoSettings</t>
  </si>
  <si>
    <t>Industrial Sector Energy Related Emissions after CCS[LPG propane or butane if,other manufacturing 31T33,SOx] : NoSettings</t>
  </si>
  <si>
    <t>Industrial Sector Energy Related Emissions after CCS[LPG propane or butane if,other manufacturing 31T33,BC] : NoSettings</t>
  </si>
  <si>
    <t>Industrial Sector Energy Related Emissions after CCS[LPG propane or butane if,other manufacturing 31T33,OC] : NoSettings</t>
  </si>
  <si>
    <t>Industrial Sector Energy Related Emissions after CCS[LPG propane or butane if,other manufacturing 31T33,CH4] : NoSettings</t>
  </si>
  <si>
    <t>Industrial Sector Energy Related Emissions after CCS[LPG propane or butane if,other manufacturing 31T33,N2O] : NoSettings</t>
  </si>
  <si>
    <t>Industrial Sector Energy Related Emissions after CCS[LPG propane or butane if,other manufacturing 31T33,F gases] : NoSettings</t>
  </si>
  <si>
    <t>Industrial Sector Energy Related Emissions after CCS[LPG propane or butane if,energy pipelines and gas processing 352T353,CO2] : NoSettings</t>
  </si>
  <si>
    <t>Industrial Sector Energy Related Emissions after CCS[LPG propane or butane if,energy pipelines and gas processing 352T353,VOC] : NoSettings</t>
  </si>
  <si>
    <t>Industrial Sector Energy Related Emissions after CCS[LPG propane or butane if,energy pipelines and gas processing 352T353,CO] : NoSettings</t>
  </si>
  <si>
    <t>Industrial Sector Energy Related Emissions after CCS[LPG propane or butane if,energy pipelines and gas processing 352T353,NOx] : NoSettings</t>
  </si>
  <si>
    <t>Industrial Sector Energy Related Emissions after CCS[LPG propane or butane if,energy pipelines and gas processing 352T353,PM10] : NoSettings</t>
  </si>
  <si>
    <t>Industrial Sector Energy Related Emissions after CCS[LPG propane or butane if,energy pipelines and gas processing 352T353,PM25] : NoSettings</t>
  </si>
  <si>
    <t>Industrial Sector Energy Related Emissions after CCS[LPG propane or butane if,energy pipelines and gas processing 352T353,SOx] : NoSettings</t>
  </si>
  <si>
    <t>Industrial Sector Energy Related Emissions after CCS[LPG propane or butane if,energy pipelines and gas processing 352T353,BC] : NoSettings</t>
  </si>
  <si>
    <t>Industrial Sector Energy Related Emissions after CCS[LPG propane or butane if,energy pipelines and gas processing 352T353,OC] : NoSettings</t>
  </si>
  <si>
    <t>Industrial Sector Energy Related Emissions after CCS[LPG propane or butane if,energy pipelines and gas processing 352T353,CH4] : NoSettings</t>
  </si>
  <si>
    <t>Industrial Sector Energy Related Emissions after CCS[LPG propane or butane if,energy pipelines and gas processing 352T353,N2O] : NoSettings</t>
  </si>
  <si>
    <t>Industrial Sector Energy Related Emissions after CCS[LPG propane or butane if,energy pipelines and gas processing 352T353,F gases] : NoSettings</t>
  </si>
  <si>
    <t>Industrial Sector Energy Related Emissions after CCS[LPG propane or butane if,water and waste 36T39,CO2] : NoSettings</t>
  </si>
  <si>
    <t>Industrial Sector Energy Related Emissions after CCS[LPG propane or butane if,water and waste 36T39,VOC] : NoSettings</t>
  </si>
  <si>
    <t>Industrial Sector Energy Related Emissions after CCS[LPG propane or butane if,water and waste 36T39,CO] : NoSettings</t>
  </si>
  <si>
    <t>Industrial Sector Energy Related Emissions after CCS[LPG propane or butane if,water and waste 36T39,NOx] : NoSettings</t>
  </si>
  <si>
    <t>Industrial Sector Energy Related Emissions after CCS[LPG propane or butane if,water and waste 36T39,PM10] : NoSettings</t>
  </si>
  <si>
    <t>Industrial Sector Energy Related Emissions after CCS[LPG propane or butane if,water and waste 36T39,PM25] : NoSettings</t>
  </si>
  <si>
    <t>Industrial Sector Energy Related Emissions after CCS[LPG propane or butane if,water and waste 36T39,SOx] : NoSettings</t>
  </si>
  <si>
    <t>Industrial Sector Energy Related Emissions after CCS[LPG propane or butane if,water and waste 36T39,BC] : NoSettings</t>
  </si>
  <si>
    <t>Industrial Sector Energy Related Emissions after CCS[LPG propane or butane if,water and waste 36T39,OC] : NoSettings</t>
  </si>
  <si>
    <t>Industrial Sector Energy Related Emissions after CCS[LPG propane or butane if,water and waste 36T39,CH4] : NoSettings</t>
  </si>
  <si>
    <t>Industrial Sector Energy Related Emissions after CCS[LPG propane or butane if,water and waste 36T39,N2O] : NoSettings</t>
  </si>
  <si>
    <t>Industrial Sector Energy Related Emissions after CCS[LPG propane or butane if,water and waste 36T39,F gases] : NoSettings</t>
  </si>
  <si>
    <t>Industrial Sector Energy Related Emissions after CCS[LPG propane or butane if,construction 41T43,CO2] : NoSettings</t>
  </si>
  <si>
    <t>Industrial Sector Energy Related Emissions after CCS[LPG propane or butane if,construction 41T43,VOC] : NoSettings</t>
  </si>
  <si>
    <t>Industrial Sector Energy Related Emissions after CCS[LPG propane or butane if,construction 41T43,CO] : NoSettings</t>
  </si>
  <si>
    <t>Industrial Sector Energy Related Emissions after CCS[LPG propane or butane if,construction 41T43,NOx] : NoSettings</t>
  </si>
  <si>
    <t>Industrial Sector Energy Related Emissions after CCS[LPG propane or butane if,construction 41T43,PM10] : NoSettings</t>
  </si>
  <si>
    <t>Industrial Sector Energy Related Emissions after CCS[LPG propane or butane if,construction 41T43,PM25] : NoSettings</t>
  </si>
  <si>
    <t>Industrial Sector Energy Related Emissions after CCS[LPG propane or butane if,construction 41T43,SOx] : NoSettings</t>
  </si>
  <si>
    <t>Industrial Sector Energy Related Emissions after CCS[LPG propane or butane if,construction 41T43,BC] : NoSettings</t>
  </si>
  <si>
    <t>Industrial Sector Energy Related Emissions after CCS[LPG propane or butane if,construction 41T43,OC] : NoSettings</t>
  </si>
  <si>
    <t>Industrial Sector Energy Related Emissions after CCS[LPG propane or butane if,construction 41T43,CH4] : NoSettings</t>
  </si>
  <si>
    <t>Industrial Sector Energy Related Emissions after CCS[LPG propane or butane if,construction 41T43,N2O] : NoSettings</t>
  </si>
  <si>
    <t>Industrial Sector Energy Related Emissions after CCS[LPG propane or butane if,construction 41T43,F gases] : NoSettings</t>
  </si>
  <si>
    <t>Industrial Sector Energy Related Emissions after CCS[hydrogen if,agriculture and forestry 01T03,CO2] : NoSettings</t>
  </si>
  <si>
    <t>Industrial Sector Energy Related Emissions after CCS[hydrogen if,agriculture and forestry 01T03,VOC] : NoSettings</t>
  </si>
  <si>
    <t>Industrial Sector Energy Related Emissions after CCS[hydrogen if,agriculture and forestry 01T03,CO] : NoSettings</t>
  </si>
  <si>
    <t>Industrial Sector Energy Related Emissions after CCS[hydrogen if,agriculture and forestry 01T03,NOx] : NoSettings</t>
  </si>
  <si>
    <t>Industrial Sector Energy Related Emissions after CCS[hydrogen if,agriculture and forestry 01T03,PM10] : NoSettings</t>
  </si>
  <si>
    <t>Industrial Sector Energy Related Emissions after CCS[hydrogen if,agriculture and forestry 01T03,PM25] : NoSettings</t>
  </si>
  <si>
    <t>Industrial Sector Energy Related Emissions after CCS[hydrogen if,agriculture and forestry 01T03,SOx] : NoSettings</t>
  </si>
  <si>
    <t>Industrial Sector Energy Related Emissions after CCS[hydrogen if,agriculture and forestry 01T03,BC] : NoSettings</t>
  </si>
  <si>
    <t>Industrial Sector Energy Related Emissions after CCS[hydrogen if,agriculture and forestry 01T03,OC] : NoSettings</t>
  </si>
  <si>
    <t>Industrial Sector Energy Related Emissions after CCS[hydrogen if,agriculture and forestry 01T03,CH4] : NoSettings</t>
  </si>
  <si>
    <t>Industrial Sector Energy Related Emissions after CCS[hydrogen if,agriculture and forestry 01T03,N2O] : NoSettings</t>
  </si>
  <si>
    <t>Industrial Sector Energy Related Emissions after CCS[hydrogen if,agriculture and forestry 01T03,F gases] : NoSettings</t>
  </si>
  <si>
    <t>Industrial Sector Energy Related Emissions after CCS[hydrogen if,coal mining 05,CO2] : NoSettings</t>
  </si>
  <si>
    <t>Industrial Sector Energy Related Emissions after CCS[hydrogen if,coal mining 05,VOC] : NoSettings</t>
  </si>
  <si>
    <t>Industrial Sector Energy Related Emissions after CCS[hydrogen if,coal mining 05,CO] : NoSettings</t>
  </si>
  <si>
    <t>Industrial Sector Energy Related Emissions after CCS[hydrogen if,coal mining 05,NOx] : NoSettings</t>
  </si>
  <si>
    <t>Industrial Sector Energy Related Emissions after CCS[hydrogen if,coal mining 05,PM10] : NoSettings</t>
  </si>
  <si>
    <t>Industrial Sector Energy Related Emissions after CCS[hydrogen if,coal mining 05,PM25] : NoSettings</t>
  </si>
  <si>
    <t>Industrial Sector Energy Related Emissions after CCS[hydrogen if,coal mining 05,SOx] : NoSettings</t>
  </si>
  <si>
    <t>Industrial Sector Energy Related Emissions after CCS[hydrogen if,coal mining 05,BC] : NoSettings</t>
  </si>
  <si>
    <t>Industrial Sector Energy Related Emissions after CCS[hydrogen if,coal mining 05,OC] : NoSettings</t>
  </si>
  <si>
    <t>Industrial Sector Energy Related Emissions after CCS[hydrogen if,coal mining 05,CH4] : NoSettings</t>
  </si>
  <si>
    <t>Industrial Sector Energy Related Emissions after CCS[hydrogen if,coal mining 05,N2O] : NoSettings</t>
  </si>
  <si>
    <t>Industrial Sector Energy Related Emissions after CCS[hydrogen if,coal mining 05,F gases] : NoSettings</t>
  </si>
  <si>
    <t>Industrial Sector Energy Related Emissions after CCS[hydrogen if,oil and gas extraction 06,CO2] : NoSettings</t>
  </si>
  <si>
    <t>Industrial Sector Energy Related Emissions after CCS[hydrogen if,oil and gas extraction 06,VOC] : NoSettings</t>
  </si>
  <si>
    <t>Industrial Sector Energy Related Emissions after CCS[hydrogen if,oil and gas extraction 06,CO] : NoSettings</t>
  </si>
  <si>
    <t>Industrial Sector Energy Related Emissions after CCS[hydrogen if,oil and gas extraction 06,NOx] : NoSettings</t>
  </si>
  <si>
    <t>Industrial Sector Energy Related Emissions after CCS[hydrogen if,oil and gas extraction 06,PM10] : NoSettings</t>
  </si>
  <si>
    <t>Industrial Sector Energy Related Emissions after CCS[hydrogen if,oil and gas extraction 06,PM25] : NoSettings</t>
  </si>
  <si>
    <t>Industrial Sector Energy Related Emissions after CCS[hydrogen if,oil and gas extraction 06,SOx] : NoSettings</t>
  </si>
  <si>
    <t>Industrial Sector Energy Related Emissions after CCS[hydrogen if,oil and gas extraction 06,BC] : NoSettings</t>
  </si>
  <si>
    <t>Industrial Sector Energy Related Emissions after CCS[hydrogen if,oil and gas extraction 06,OC] : NoSettings</t>
  </si>
  <si>
    <t>Industrial Sector Energy Related Emissions after CCS[hydrogen if,oil and gas extraction 06,CH4] : NoSettings</t>
  </si>
  <si>
    <t>Industrial Sector Energy Related Emissions after CCS[hydrogen if,oil and gas extraction 06,N2O] : NoSettings</t>
  </si>
  <si>
    <t>Industrial Sector Energy Related Emissions after CCS[hydrogen if,oil and gas extraction 06,F gases] : NoSettings</t>
  </si>
  <si>
    <t>Industrial Sector Energy Related Emissions after CCS[hydrogen if,other mining and quarrying 07T08,CO2] : NoSettings</t>
  </si>
  <si>
    <t>Industrial Sector Energy Related Emissions after CCS[hydrogen if,other mining and quarrying 07T08,VOC] : NoSettings</t>
  </si>
  <si>
    <t>Industrial Sector Energy Related Emissions after CCS[hydrogen if,other mining and quarrying 07T08,CO] : NoSettings</t>
  </si>
  <si>
    <t>Industrial Sector Energy Related Emissions after CCS[hydrogen if,other mining and quarrying 07T08,NOx] : NoSettings</t>
  </si>
  <si>
    <t>Industrial Sector Energy Related Emissions after CCS[hydrogen if,other mining and quarrying 07T08,PM10] : NoSettings</t>
  </si>
  <si>
    <t>Industrial Sector Energy Related Emissions after CCS[hydrogen if,other mining and quarrying 07T08,PM25] : NoSettings</t>
  </si>
  <si>
    <t>Industrial Sector Energy Related Emissions after CCS[hydrogen if,other mining and quarrying 07T08,SOx] : NoSettings</t>
  </si>
  <si>
    <t>Industrial Sector Energy Related Emissions after CCS[hydrogen if,other mining and quarrying 07T08,BC] : NoSettings</t>
  </si>
  <si>
    <t>Industrial Sector Energy Related Emissions after CCS[hydrogen if,other mining and quarrying 07T08,OC] : NoSettings</t>
  </si>
  <si>
    <t>Industrial Sector Energy Related Emissions after CCS[hydrogen if,other mining and quarrying 07T08,CH4] : NoSettings</t>
  </si>
  <si>
    <t>Industrial Sector Energy Related Emissions after CCS[hydrogen if,other mining and quarrying 07T08,N2O] : NoSettings</t>
  </si>
  <si>
    <t>Industrial Sector Energy Related Emissions after CCS[hydrogen if,other mining and quarrying 07T08,F gases] : NoSettings</t>
  </si>
  <si>
    <t>Industrial Sector Energy Related Emissions after CCS[hydrogen if,food beverage and tobacco 10T12,CO2] : NoSettings</t>
  </si>
  <si>
    <t>Industrial Sector Energy Related Emissions after CCS[hydrogen if,food beverage and tobacco 10T12,VOC] : NoSettings</t>
  </si>
  <si>
    <t>Industrial Sector Energy Related Emissions after CCS[hydrogen if,food beverage and tobacco 10T12,CO] : NoSettings</t>
  </si>
  <si>
    <t>Industrial Sector Energy Related Emissions after CCS[hydrogen if,food beverage and tobacco 10T12,NOx] : NoSettings</t>
  </si>
  <si>
    <t>Industrial Sector Energy Related Emissions after CCS[hydrogen if,food beverage and tobacco 10T12,PM10] : NoSettings</t>
  </si>
  <si>
    <t>Industrial Sector Energy Related Emissions after CCS[hydrogen if,food beverage and tobacco 10T12,PM25] : NoSettings</t>
  </si>
  <si>
    <t>Industrial Sector Energy Related Emissions after CCS[hydrogen if,food beverage and tobacco 10T12,SOx] : NoSettings</t>
  </si>
  <si>
    <t>Industrial Sector Energy Related Emissions after CCS[hydrogen if,food beverage and tobacco 10T12,BC] : NoSettings</t>
  </si>
  <si>
    <t>Industrial Sector Energy Related Emissions after CCS[hydrogen if,food beverage and tobacco 10T12,OC] : NoSettings</t>
  </si>
  <si>
    <t>Industrial Sector Energy Related Emissions after CCS[hydrogen if,food beverage and tobacco 10T12,CH4] : NoSettings</t>
  </si>
  <si>
    <t>Industrial Sector Energy Related Emissions after CCS[hydrogen if,food beverage and tobacco 10T12,N2O] : NoSettings</t>
  </si>
  <si>
    <t>Industrial Sector Energy Related Emissions after CCS[hydrogen if,food beverage and tobacco 10T12,F gases] : NoSettings</t>
  </si>
  <si>
    <t>Industrial Sector Energy Related Emissions after CCS[hydrogen if,textiles apparel and leather 13T15,CO2] : NoSettings</t>
  </si>
  <si>
    <t>Industrial Sector Energy Related Emissions after CCS[hydrogen if,textiles apparel and leather 13T15,VOC] : NoSettings</t>
  </si>
  <si>
    <t>Industrial Sector Energy Related Emissions after CCS[hydrogen if,textiles apparel and leather 13T15,CO] : NoSettings</t>
  </si>
  <si>
    <t>Industrial Sector Energy Related Emissions after CCS[hydrogen if,textiles apparel and leather 13T15,NOx] : NoSettings</t>
  </si>
  <si>
    <t>Industrial Sector Energy Related Emissions after CCS[hydrogen if,textiles apparel and leather 13T15,PM10] : NoSettings</t>
  </si>
  <si>
    <t>Industrial Sector Energy Related Emissions after CCS[hydrogen if,textiles apparel and leather 13T15,PM25] : NoSettings</t>
  </si>
  <si>
    <t>Industrial Sector Energy Related Emissions after CCS[hydrogen if,textiles apparel and leather 13T15,SOx] : NoSettings</t>
  </si>
  <si>
    <t>Industrial Sector Energy Related Emissions after CCS[hydrogen if,textiles apparel and leather 13T15,BC] : NoSettings</t>
  </si>
  <si>
    <t>Industrial Sector Energy Related Emissions after CCS[hydrogen if,textiles apparel and leather 13T15,OC] : NoSettings</t>
  </si>
  <si>
    <t>Industrial Sector Energy Related Emissions after CCS[hydrogen if,textiles apparel and leather 13T15,CH4] : NoSettings</t>
  </si>
  <si>
    <t>Industrial Sector Energy Related Emissions after CCS[hydrogen if,textiles apparel and leather 13T15,N2O] : NoSettings</t>
  </si>
  <si>
    <t>Industrial Sector Energy Related Emissions after CCS[hydrogen if,textiles apparel and leather 13T15,F gases] : NoSettings</t>
  </si>
  <si>
    <t>Industrial Sector Energy Related Emissions after CCS[hydrogen if,wood products 16,CO2] : NoSettings</t>
  </si>
  <si>
    <t>Industrial Sector Energy Related Emissions after CCS[hydrogen if,wood products 16,VOC] : NoSettings</t>
  </si>
  <si>
    <t>Industrial Sector Energy Related Emissions after CCS[hydrogen if,wood products 16,CO] : NoSettings</t>
  </si>
  <si>
    <t>Industrial Sector Energy Related Emissions after CCS[hydrogen if,wood products 16,NOx] : NoSettings</t>
  </si>
  <si>
    <t>Industrial Sector Energy Related Emissions after CCS[hydrogen if,wood products 16,PM10] : NoSettings</t>
  </si>
  <si>
    <t>Industrial Sector Energy Related Emissions after CCS[hydrogen if,wood products 16,PM25] : NoSettings</t>
  </si>
  <si>
    <t>Industrial Sector Energy Related Emissions after CCS[hydrogen if,wood products 16,SOx] : NoSettings</t>
  </si>
  <si>
    <t>Industrial Sector Energy Related Emissions after CCS[hydrogen if,wood products 16,BC] : NoSettings</t>
  </si>
  <si>
    <t>Industrial Sector Energy Related Emissions after CCS[hydrogen if,wood products 16,OC] : NoSettings</t>
  </si>
  <si>
    <t>Industrial Sector Energy Related Emissions after CCS[hydrogen if,wood products 16,CH4] : NoSettings</t>
  </si>
  <si>
    <t>Industrial Sector Energy Related Emissions after CCS[hydrogen if,wood products 16,N2O] : NoSettings</t>
  </si>
  <si>
    <t>Industrial Sector Energy Related Emissions after CCS[hydrogen if,wood products 16,F gases] : NoSettings</t>
  </si>
  <si>
    <t>Industrial Sector Energy Related Emissions after CCS[hydrogen if,pulp paper and printing 17T18,CO2] : NoSettings</t>
  </si>
  <si>
    <t>Industrial Sector Energy Related Emissions after CCS[hydrogen if,pulp paper and printing 17T18,VOC] : NoSettings</t>
  </si>
  <si>
    <t>Industrial Sector Energy Related Emissions after CCS[hydrogen if,pulp paper and printing 17T18,CO] : NoSettings</t>
  </si>
  <si>
    <t>Industrial Sector Energy Related Emissions after CCS[hydrogen if,pulp paper and printing 17T18,NOx] : NoSettings</t>
  </si>
  <si>
    <t>Industrial Sector Energy Related Emissions after CCS[hydrogen if,pulp paper and printing 17T18,PM10] : NoSettings</t>
  </si>
  <si>
    <t>Industrial Sector Energy Related Emissions after CCS[hydrogen if,pulp paper and printing 17T18,PM25] : NoSettings</t>
  </si>
  <si>
    <t>Industrial Sector Energy Related Emissions after CCS[hydrogen if,pulp paper and printing 17T18,SOx] : NoSettings</t>
  </si>
  <si>
    <t>Industrial Sector Energy Related Emissions after CCS[hydrogen if,pulp paper and printing 17T18,BC] : NoSettings</t>
  </si>
  <si>
    <t>Industrial Sector Energy Related Emissions after CCS[hydrogen if,pulp paper and printing 17T18,OC] : NoSettings</t>
  </si>
  <si>
    <t>Industrial Sector Energy Related Emissions after CCS[hydrogen if,pulp paper and printing 17T18,CH4] : NoSettings</t>
  </si>
  <si>
    <t>Industrial Sector Energy Related Emissions after CCS[hydrogen if,pulp paper and printing 17T18,N2O] : NoSettings</t>
  </si>
  <si>
    <t>Industrial Sector Energy Related Emissions after CCS[hydrogen if,pulp paper and printing 17T18,F gases] : NoSettings</t>
  </si>
  <si>
    <t>Industrial Sector Energy Related Emissions after CCS[hydrogen if,refined petroleum and coke 19,CO2] : NoSettings</t>
  </si>
  <si>
    <t>Industrial Sector Energy Related Emissions after CCS[hydrogen if,refined petroleum and coke 19,VOC] : NoSettings</t>
  </si>
  <si>
    <t>Industrial Sector Energy Related Emissions after CCS[hydrogen if,refined petroleum and coke 19,CO] : NoSettings</t>
  </si>
  <si>
    <t>Industrial Sector Energy Related Emissions after CCS[hydrogen if,refined petroleum and coke 19,NOx] : NoSettings</t>
  </si>
  <si>
    <t>Industrial Sector Energy Related Emissions after CCS[hydrogen if,refined petroleum and coke 19,PM10] : NoSettings</t>
  </si>
  <si>
    <t>Industrial Sector Energy Related Emissions after CCS[hydrogen if,refined petroleum and coke 19,PM25] : NoSettings</t>
  </si>
  <si>
    <t>Industrial Sector Energy Related Emissions after CCS[hydrogen if,refined petroleum and coke 19,SOx] : NoSettings</t>
  </si>
  <si>
    <t>Industrial Sector Energy Related Emissions after CCS[hydrogen if,refined petroleum and coke 19,BC] : NoSettings</t>
  </si>
  <si>
    <t>Industrial Sector Energy Related Emissions after CCS[hydrogen if,refined petroleum and coke 19,OC] : NoSettings</t>
  </si>
  <si>
    <t>Industrial Sector Energy Related Emissions after CCS[hydrogen if,refined petroleum and coke 19,CH4] : NoSettings</t>
  </si>
  <si>
    <t>Industrial Sector Energy Related Emissions after CCS[hydrogen if,refined petroleum and coke 19,N2O] : NoSettings</t>
  </si>
  <si>
    <t>Industrial Sector Energy Related Emissions after CCS[hydrogen if,refined petroleum and coke 19,F gases] : NoSettings</t>
  </si>
  <si>
    <t>Industrial Sector Energy Related Emissions after CCS[hydrogen if,chemicals 20,CO2] : NoSettings</t>
  </si>
  <si>
    <t>Industrial Sector Energy Related Emissions after CCS[hydrogen if,chemicals 20,VOC] : NoSettings</t>
  </si>
  <si>
    <t>Industrial Sector Energy Related Emissions after CCS[hydrogen if,chemicals 20,CO] : NoSettings</t>
  </si>
  <si>
    <t>Industrial Sector Energy Related Emissions after CCS[hydrogen if,chemicals 20,NOx] : NoSettings</t>
  </si>
  <si>
    <t>Industrial Sector Energy Related Emissions after CCS[hydrogen if,chemicals 20,PM10] : NoSettings</t>
  </si>
  <si>
    <t>Industrial Sector Energy Related Emissions after CCS[hydrogen if,chemicals 20,PM25] : NoSettings</t>
  </si>
  <si>
    <t>Industrial Sector Energy Related Emissions after CCS[hydrogen if,chemicals 20,SOx] : NoSettings</t>
  </si>
  <si>
    <t>Industrial Sector Energy Related Emissions after CCS[hydrogen if,chemicals 20,BC] : NoSettings</t>
  </si>
  <si>
    <t>Industrial Sector Energy Related Emissions after CCS[hydrogen if,chemicals 20,OC] : NoSettings</t>
  </si>
  <si>
    <t>Industrial Sector Energy Related Emissions after CCS[hydrogen if,chemicals 20,CH4] : NoSettings</t>
  </si>
  <si>
    <t>Industrial Sector Energy Related Emissions after CCS[hydrogen if,chemicals 20,N2O] : NoSettings</t>
  </si>
  <si>
    <t>Industrial Sector Energy Related Emissions after CCS[hydrogen if,chemicals 20,F gases] : NoSettings</t>
  </si>
  <si>
    <t>Industrial Sector Energy Related Emissions after CCS[hydrogen if,rubber and plastic products 22,CO2] : NoSettings</t>
  </si>
  <si>
    <t>Industrial Sector Energy Related Emissions after CCS[hydrogen if,rubber and plastic products 22,VOC] : NoSettings</t>
  </si>
  <si>
    <t>Industrial Sector Energy Related Emissions after CCS[hydrogen if,rubber and plastic products 22,CO] : NoSettings</t>
  </si>
  <si>
    <t>Industrial Sector Energy Related Emissions after CCS[hydrogen if,rubber and plastic products 22,NOx] : NoSettings</t>
  </si>
  <si>
    <t>Industrial Sector Energy Related Emissions after CCS[hydrogen if,rubber and plastic products 22,PM10] : NoSettings</t>
  </si>
  <si>
    <t>Industrial Sector Energy Related Emissions after CCS[hydrogen if,rubber and plastic products 22,PM25] : NoSettings</t>
  </si>
  <si>
    <t>Industrial Sector Energy Related Emissions after CCS[hydrogen if,rubber and plastic products 22,SOx] : NoSettings</t>
  </si>
  <si>
    <t>Industrial Sector Energy Related Emissions after CCS[hydrogen if,rubber and plastic products 22,BC] : NoSettings</t>
  </si>
  <si>
    <t>Industrial Sector Energy Related Emissions after CCS[hydrogen if,rubber and plastic products 22,OC] : NoSettings</t>
  </si>
  <si>
    <t>Industrial Sector Energy Related Emissions after CCS[hydrogen if,rubber and plastic products 22,CH4] : NoSettings</t>
  </si>
  <si>
    <t>Industrial Sector Energy Related Emissions after CCS[hydrogen if,rubber and plastic products 22,N2O] : NoSettings</t>
  </si>
  <si>
    <t>Industrial Sector Energy Related Emissions after CCS[hydrogen if,rubber and plastic products 22,F gases] : NoSettings</t>
  </si>
  <si>
    <t>Industrial Sector Energy Related Emissions after CCS[hydrogen if,glass and glass products 231,CO2] : NoSettings</t>
  </si>
  <si>
    <t>Industrial Sector Energy Related Emissions after CCS[hydrogen if,glass and glass products 231,VOC] : NoSettings</t>
  </si>
  <si>
    <t>Industrial Sector Energy Related Emissions after CCS[hydrogen if,glass and glass products 231,CO] : NoSettings</t>
  </si>
  <si>
    <t>Industrial Sector Energy Related Emissions after CCS[hydrogen if,glass and glass products 231,NOx] : NoSettings</t>
  </si>
  <si>
    <t>Industrial Sector Energy Related Emissions after CCS[hydrogen if,glass and glass products 231,PM10] : NoSettings</t>
  </si>
  <si>
    <t>Industrial Sector Energy Related Emissions after CCS[hydrogen if,glass and glass products 231,PM25] : NoSettings</t>
  </si>
  <si>
    <t>Industrial Sector Energy Related Emissions after CCS[hydrogen if,glass and glass products 231,SOx] : NoSettings</t>
  </si>
  <si>
    <t>Industrial Sector Energy Related Emissions after CCS[hydrogen if,glass and glass products 231,BC] : NoSettings</t>
  </si>
  <si>
    <t>Industrial Sector Energy Related Emissions after CCS[hydrogen if,glass and glass products 231,OC] : NoSettings</t>
  </si>
  <si>
    <t>Industrial Sector Energy Related Emissions after CCS[hydrogen if,glass and glass products 231,CH4] : NoSettings</t>
  </si>
  <si>
    <t>Industrial Sector Energy Related Emissions after CCS[hydrogen if,glass and glass products 231,N2O] : NoSettings</t>
  </si>
  <si>
    <t>Industrial Sector Energy Related Emissions after CCS[hydrogen if,glass and glass products 231,F gases] : NoSettings</t>
  </si>
  <si>
    <t>Industrial Sector Energy Related Emissions after CCS[hydrogen if,cement and other nonmetallic minerals 239,CO2] : NoSettings</t>
  </si>
  <si>
    <t>Industrial Sector Energy Related Emissions after CCS[hydrogen if,cement and other nonmetallic minerals 239,VOC] : NoSettings</t>
  </si>
  <si>
    <t>Industrial Sector Energy Related Emissions after CCS[hydrogen if,cement and other nonmetallic minerals 239,CO] : NoSettings</t>
  </si>
  <si>
    <t>Industrial Sector Energy Related Emissions after CCS[hydrogen if,cement and other nonmetallic minerals 239,NOx] : NoSettings</t>
  </si>
  <si>
    <t>Industrial Sector Energy Related Emissions after CCS[hydrogen if,cement and other nonmetallic minerals 239,PM10] : NoSettings</t>
  </si>
  <si>
    <t>Industrial Sector Energy Related Emissions after CCS[hydrogen if,cement and other nonmetallic minerals 239,PM25] : NoSettings</t>
  </si>
  <si>
    <t>Industrial Sector Energy Related Emissions after CCS[hydrogen if,cement and other nonmetallic minerals 239,SOx] : NoSettings</t>
  </si>
  <si>
    <t>Industrial Sector Energy Related Emissions after CCS[hydrogen if,cement and other nonmetallic minerals 239,BC] : NoSettings</t>
  </si>
  <si>
    <t>Industrial Sector Energy Related Emissions after CCS[hydrogen if,cement and other nonmetallic minerals 239,OC] : NoSettings</t>
  </si>
  <si>
    <t>Industrial Sector Energy Related Emissions after CCS[hydrogen if,cement and other nonmetallic minerals 239,CH4] : NoSettings</t>
  </si>
  <si>
    <t>Industrial Sector Energy Related Emissions after CCS[hydrogen if,cement and other nonmetallic minerals 239,N2O] : NoSettings</t>
  </si>
  <si>
    <t>Industrial Sector Energy Related Emissions after CCS[hydrogen if,cement and other nonmetallic minerals 239,F gases] : NoSettings</t>
  </si>
  <si>
    <t>Industrial Sector Energy Related Emissions after CCS[hydrogen if,iron and steel 241,CO2] : NoSettings</t>
  </si>
  <si>
    <t>Industrial Sector Energy Related Emissions after CCS[hydrogen if,iron and steel 241,VOC] : NoSettings</t>
  </si>
  <si>
    <t>Industrial Sector Energy Related Emissions after CCS[hydrogen if,iron and steel 241,CO] : NoSettings</t>
  </si>
  <si>
    <t>Industrial Sector Energy Related Emissions after CCS[hydrogen if,iron and steel 241,NOx] : NoSettings</t>
  </si>
  <si>
    <t>Industrial Sector Energy Related Emissions after CCS[hydrogen if,iron and steel 241,PM10] : NoSettings</t>
  </si>
  <si>
    <t>Industrial Sector Energy Related Emissions after CCS[hydrogen if,iron and steel 241,PM25] : NoSettings</t>
  </si>
  <si>
    <t>Industrial Sector Energy Related Emissions after CCS[hydrogen if,iron and steel 241,SOx] : NoSettings</t>
  </si>
  <si>
    <t>Industrial Sector Energy Related Emissions after CCS[hydrogen if,iron and steel 241,BC] : NoSettings</t>
  </si>
  <si>
    <t>Industrial Sector Energy Related Emissions after CCS[hydrogen if,iron and steel 241,OC] : NoSettings</t>
  </si>
  <si>
    <t>Industrial Sector Energy Related Emissions after CCS[hydrogen if,iron and steel 241,CH4] : NoSettings</t>
  </si>
  <si>
    <t>Industrial Sector Energy Related Emissions after CCS[hydrogen if,iron and steel 241,N2O] : NoSettings</t>
  </si>
  <si>
    <t>Industrial Sector Energy Related Emissions after CCS[hydrogen if,iron and steel 241,F gases] : NoSettings</t>
  </si>
  <si>
    <t>Industrial Sector Energy Related Emissions after CCS[hydrogen if,other metals 242,CO2] : NoSettings</t>
  </si>
  <si>
    <t>Industrial Sector Energy Related Emissions after CCS[hydrogen if,other metals 242,VOC] : NoSettings</t>
  </si>
  <si>
    <t>Industrial Sector Energy Related Emissions after CCS[hydrogen if,other metals 242,CO] : NoSettings</t>
  </si>
  <si>
    <t>Industrial Sector Energy Related Emissions after CCS[hydrogen if,other metals 242,NOx] : NoSettings</t>
  </si>
  <si>
    <t>Industrial Sector Energy Related Emissions after CCS[hydrogen if,other metals 242,PM10] : NoSettings</t>
  </si>
  <si>
    <t>Industrial Sector Energy Related Emissions after CCS[hydrogen if,other metals 242,PM25] : NoSettings</t>
  </si>
  <si>
    <t>Industrial Sector Energy Related Emissions after CCS[hydrogen if,other metals 242,SOx] : NoSettings</t>
  </si>
  <si>
    <t>Industrial Sector Energy Related Emissions after CCS[hydrogen if,other metals 242,BC] : NoSettings</t>
  </si>
  <si>
    <t>Industrial Sector Energy Related Emissions after CCS[hydrogen if,other metals 242,OC] : NoSettings</t>
  </si>
  <si>
    <t>Industrial Sector Energy Related Emissions after CCS[hydrogen if,other metals 242,CH4] : NoSettings</t>
  </si>
  <si>
    <t>Industrial Sector Energy Related Emissions after CCS[hydrogen if,other metals 242,N2O] : NoSettings</t>
  </si>
  <si>
    <t>Industrial Sector Energy Related Emissions after CCS[hydrogen if,other metals 242,F gases] : NoSettings</t>
  </si>
  <si>
    <t>Industrial Sector Energy Related Emissions after CCS[hydrogen if,metal products except machinery and vehicles 25,CO2] : NoSettings</t>
  </si>
  <si>
    <t>Industrial Sector Energy Related Emissions after CCS[hydrogen if,metal products except machinery and vehicles 25,VOC] : NoSettings</t>
  </si>
  <si>
    <t>Industrial Sector Energy Related Emissions after CCS[hydrogen if,metal products except machinery and vehicles 25,CO] : NoSettings</t>
  </si>
  <si>
    <t>Industrial Sector Energy Related Emissions after CCS[hydrogen if,metal products except machinery and vehicles 25,NOx] : NoSettings</t>
  </si>
  <si>
    <t>Industrial Sector Energy Related Emissions after CCS[hydrogen if,metal products except machinery and vehicles 25,PM10] : NoSettings</t>
  </si>
  <si>
    <t>Industrial Sector Energy Related Emissions after CCS[hydrogen if,metal products except machinery and vehicles 25,PM25] : NoSettings</t>
  </si>
  <si>
    <t>Industrial Sector Energy Related Emissions after CCS[hydrogen if,metal products except machinery and vehicles 25,SOx] : NoSettings</t>
  </si>
  <si>
    <t>Industrial Sector Energy Related Emissions after CCS[hydrogen if,metal products except machinery and vehicles 25,BC] : NoSettings</t>
  </si>
  <si>
    <t>Industrial Sector Energy Related Emissions after CCS[hydrogen if,metal products except machinery and vehicles 25,OC] : NoSettings</t>
  </si>
  <si>
    <t>Industrial Sector Energy Related Emissions after CCS[hydrogen if,metal products except machinery and vehicles 25,CH4] : NoSettings</t>
  </si>
  <si>
    <t>Industrial Sector Energy Related Emissions after CCS[hydrogen if,metal products except machinery and vehicles 25,N2O] : NoSettings</t>
  </si>
  <si>
    <t>Industrial Sector Energy Related Emissions after CCS[hydrogen if,metal products except machinery and vehicles 25,F gases] : NoSettings</t>
  </si>
  <si>
    <t>Industrial Sector Energy Related Emissions after CCS[hydrogen if,computers and electronics 26,CO2] : NoSettings</t>
  </si>
  <si>
    <t>Industrial Sector Energy Related Emissions after CCS[hydrogen if,computers and electronics 26,VOC] : NoSettings</t>
  </si>
  <si>
    <t>Industrial Sector Energy Related Emissions after CCS[hydrogen if,computers and electronics 26,CO] : NoSettings</t>
  </si>
  <si>
    <t>Industrial Sector Energy Related Emissions after CCS[hydrogen if,computers and electronics 26,NOx] : NoSettings</t>
  </si>
  <si>
    <t>Industrial Sector Energy Related Emissions after CCS[hydrogen if,computers and electronics 26,PM10] : NoSettings</t>
  </si>
  <si>
    <t>Industrial Sector Energy Related Emissions after CCS[hydrogen if,computers and electronics 26,PM25] : NoSettings</t>
  </si>
  <si>
    <t>Industrial Sector Energy Related Emissions after CCS[hydrogen if,computers and electronics 26,SOx] : NoSettings</t>
  </si>
  <si>
    <t>Industrial Sector Energy Related Emissions after CCS[hydrogen if,computers and electronics 26,BC] : NoSettings</t>
  </si>
  <si>
    <t>Industrial Sector Energy Related Emissions after CCS[hydrogen if,computers and electronics 26,OC] : NoSettings</t>
  </si>
  <si>
    <t>Industrial Sector Energy Related Emissions after CCS[hydrogen if,computers and electronics 26,CH4] : NoSettings</t>
  </si>
  <si>
    <t>Industrial Sector Energy Related Emissions after CCS[hydrogen if,computers and electronics 26,N2O] : NoSettings</t>
  </si>
  <si>
    <t>Industrial Sector Energy Related Emissions after CCS[hydrogen if,computers and electronics 26,F gases] : NoSettings</t>
  </si>
  <si>
    <t>Industrial Sector Energy Related Emissions after CCS[hydrogen if,appliances and electrical equipment 27,CO2] : NoSettings</t>
  </si>
  <si>
    <t>Industrial Sector Energy Related Emissions after CCS[hydrogen if,appliances and electrical equipment 27,VOC] : NoSettings</t>
  </si>
  <si>
    <t>Industrial Sector Energy Related Emissions after CCS[hydrogen if,appliances and electrical equipment 27,CO] : NoSettings</t>
  </si>
  <si>
    <t>Industrial Sector Energy Related Emissions after CCS[hydrogen if,appliances and electrical equipment 27,NOx] : NoSettings</t>
  </si>
  <si>
    <t>Industrial Sector Energy Related Emissions after CCS[hydrogen if,appliances and electrical equipment 27,PM10] : NoSettings</t>
  </si>
  <si>
    <t>Industrial Sector Energy Related Emissions after CCS[hydrogen if,appliances and electrical equipment 27,PM25] : NoSettings</t>
  </si>
  <si>
    <t>Industrial Sector Energy Related Emissions after CCS[hydrogen if,appliances and electrical equipment 27,SOx] : NoSettings</t>
  </si>
  <si>
    <t>Industrial Sector Energy Related Emissions after CCS[hydrogen if,appliances and electrical equipment 27,BC] : NoSettings</t>
  </si>
  <si>
    <t>Industrial Sector Energy Related Emissions after CCS[hydrogen if,appliances and electrical equipment 27,OC] : NoSettings</t>
  </si>
  <si>
    <t>Industrial Sector Energy Related Emissions after CCS[hydrogen if,appliances and electrical equipment 27,CH4] : NoSettings</t>
  </si>
  <si>
    <t>Industrial Sector Energy Related Emissions after CCS[hydrogen if,appliances and electrical equipment 27,N2O] : NoSettings</t>
  </si>
  <si>
    <t>Industrial Sector Energy Related Emissions after CCS[hydrogen if,appliances and electrical equipment 27,F gases] : NoSettings</t>
  </si>
  <si>
    <t>Industrial Sector Energy Related Emissions after CCS[hydrogen if,other machinery 28,CO2] : NoSettings</t>
  </si>
  <si>
    <t>Industrial Sector Energy Related Emissions after CCS[hydrogen if,other machinery 28,VOC] : NoSettings</t>
  </si>
  <si>
    <t>Industrial Sector Energy Related Emissions after CCS[hydrogen if,other machinery 28,CO] : NoSettings</t>
  </si>
  <si>
    <t>Industrial Sector Energy Related Emissions after CCS[hydrogen if,other machinery 28,NOx] : NoSettings</t>
  </si>
  <si>
    <t>Industrial Sector Energy Related Emissions after CCS[hydrogen if,other machinery 28,PM10] : NoSettings</t>
  </si>
  <si>
    <t>Industrial Sector Energy Related Emissions after CCS[hydrogen if,other machinery 28,PM25] : NoSettings</t>
  </si>
  <si>
    <t>Industrial Sector Energy Related Emissions after CCS[hydrogen if,other machinery 28,SOx] : NoSettings</t>
  </si>
  <si>
    <t>Industrial Sector Energy Related Emissions after CCS[hydrogen if,other machinery 28,BC] : NoSettings</t>
  </si>
  <si>
    <t>Industrial Sector Energy Related Emissions after CCS[hydrogen if,other machinery 28,OC] : NoSettings</t>
  </si>
  <si>
    <t>Industrial Sector Energy Related Emissions after CCS[hydrogen if,other machinery 28,CH4] : NoSettings</t>
  </si>
  <si>
    <t>Industrial Sector Energy Related Emissions after CCS[hydrogen if,other machinery 28,N2O] : NoSettings</t>
  </si>
  <si>
    <t>Industrial Sector Energy Related Emissions after CCS[hydrogen if,other machinery 28,F gases] : NoSettings</t>
  </si>
  <si>
    <t>Industrial Sector Energy Related Emissions after CCS[hydrogen if,road vehicles 29,CO2] : NoSettings</t>
  </si>
  <si>
    <t>Industrial Sector Energy Related Emissions after CCS[hydrogen if,road vehicles 29,VOC] : NoSettings</t>
  </si>
  <si>
    <t>Industrial Sector Energy Related Emissions after CCS[hydrogen if,road vehicles 29,CO] : NoSettings</t>
  </si>
  <si>
    <t>Industrial Sector Energy Related Emissions after CCS[hydrogen if,road vehicles 29,NOx] : NoSettings</t>
  </si>
  <si>
    <t>Industrial Sector Energy Related Emissions after CCS[hydrogen if,road vehicles 29,PM10] : NoSettings</t>
  </si>
  <si>
    <t>Industrial Sector Energy Related Emissions after CCS[hydrogen if,road vehicles 29,PM25] : NoSettings</t>
  </si>
  <si>
    <t>Industrial Sector Energy Related Emissions after CCS[hydrogen if,road vehicles 29,SOx] : NoSettings</t>
  </si>
  <si>
    <t>Industrial Sector Energy Related Emissions after CCS[hydrogen if,road vehicles 29,BC] : NoSettings</t>
  </si>
  <si>
    <t>Industrial Sector Energy Related Emissions after CCS[hydrogen if,road vehicles 29,OC] : NoSettings</t>
  </si>
  <si>
    <t>Industrial Sector Energy Related Emissions after CCS[hydrogen if,road vehicles 29,CH4] : NoSettings</t>
  </si>
  <si>
    <t>Industrial Sector Energy Related Emissions after CCS[hydrogen if,road vehicles 29,N2O] : NoSettings</t>
  </si>
  <si>
    <t>Industrial Sector Energy Related Emissions after CCS[hydrogen if,road vehicles 29,F gases] : NoSettings</t>
  </si>
  <si>
    <t>Industrial Sector Energy Related Emissions after CCS[hydrogen if,nonroad vehicles 30,CO2] : NoSettings</t>
  </si>
  <si>
    <t>Industrial Sector Energy Related Emissions after CCS[hydrogen if,nonroad vehicles 30,VOC] : NoSettings</t>
  </si>
  <si>
    <t>Industrial Sector Energy Related Emissions after CCS[hydrogen if,nonroad vehicles 30,CO] : NoSettings</t>
  </si>
  <si>
    <t>Industrial Sector Energy Related Emissions after CCS[hydrogen if,nonroad vehicles 30,NOx] : NoSettings</t>
  </si>
  <si>
    <t>Industrial Sector Energy Related Emissions after CCS[hydrogen if,nonroad vehicles 30,PM10] : NoSettings</t>
  </si>
  <si>
    <t>Industrial Sector Energy Related Emissions after CCS[hydrogen if,nonroad vehicles 30,PM25] : NoSettings</t>
  </si>
  <si>
    <t>Industrial Sector Energy Related Emissions after CCS[hydrogen if,nonroad vehicles 30,SOx] : NoSettings</t>
  </si>
  <si>
    <t>Industrial Sector Energy Related Emissions after CCS[hydrogen if,nonroad vehicles 30,BC] : NoSettings</t>
  </si>
  <si>
    <t>Industrial Sector Energy Related Emissions after CCS[hydrogen if,nonroad vehicles 30,OC] : NoSettings</t>
  </si>
  <si>
    <t>Industrial Sector Energy Related Emissions after CCS[hydrogen if,nonroad vehicles 30,CH4] : NoSettings</t>
  </si>
  <si>
    <t>Industrial Sector Energy Related Emissions after CCS[hydrogen if,nonroad vehicles 30,N2O] : NoSettings</t>
  </si>
  <si>
    <t>Industrial Sector Energy Related Emissions after CCS[hydrogen if,nonroad vehicles 30,F gases] : NoSettings</t>
  </si>
  <si>
    <t>Industrial Sector Energy Related Emissions after CCS[hydrogen if,other manufacturing 31T33,CO2] : NoSettings</t>
  </si>
  <si>
    <t>Industrial Sector Energy Related Emissions after CCS[hydrogen if,other manufacturing 31T33,VOC] : NoSettings</t>
  </si>
  <si>
    <t>Industrial Sector Energy Related Emissions after CCS[hydrogen if,other manufacturing 31T33,CO] : NoSettings</t>
  </si>
  <si>
    <t>Industrial Sector Energy Related Emissions after CCS[hydrogen if,other manufacturing 31T33,NOx] : NoSettings</t>
  </si>
  <si>
    <t>Industrial Sector Energy Related Emissions after CCS[hydrogen if,other manufacturing 31T33,PM10] : NoSettings</t>
  </si>
  <si>
    <t>Industrial Sector Energy Related Emissions after CCS[hydrogen if,other manufacturing 31T33,PM25] : NoSettings</t>
  </si>
  <si>
    <t>Industrial Sector Energy Related Emissions after CCS[hydrogen if,other manufacturing 31T33,SOx] : NoSettings</t>
  </si>
  <si>
    <t>Industrial Sector Energy Related Emissions after CCS[hydrogen if,other manufacturing 31T33,BC] : NoSettings</t>
  </si>
  <si>
    <t>Industrial Sector Energy Related Emissions after CCS[hydrogen if,other manufacturing 31T33,OC] : NoSettings</t>
  </si>
  <si>
    <t>Industrial Sector Energy Related Emissions after CCS[hydrogen if,other manufacturing 31T33,CH4] : NoSettings</t>
  </si>
  <si>
    <t>Industrial Sector Energy Related Emissions after CCS[hydrogen if,other manufacturing 31T33,N2O] : NoSettings</t>
  </si>
  <si>
    <t>Industrial Sector Energy Related Emissions after CCS[hydrogen if,other manufacturing 31T33,F gases] : NoSettings</t>
  </si>
  <si>
    <t>Industrial Sector Energy Related Emissions after CCS[hydrogen if,energy pipelines and gas processing 352T353,CO2] : NoSettings</t>
  </si>
  <si>
    <t>Industrial Sector Energy Related Emissions after CCS[hydrogen if,energy pipelines and gas processing 352T353,VOC] : NoSettings</t>
  </si>
  <si>
    <t>Industrial Sector Energy Related Emissions after CCS[hydrogen if,energy pipelines and gas processing 352T353,CO] : NoSettings</t>
  </si>
  <si>
    <t>Industrial Sector Energy Related Emissions after CCS[hydrogen if,energy pipelines and gas processing 352T353,NOx] : NoSettings</t>
  </si>
  <si>
    <t>Industrial Sector Energy Related Emissions after CCS[hydrogen if,energy pipelines and gas processing 352T353,PM10] : NoSettings</t>
  </si>
  <si>
    <t>Industrial Sector Energy Related Emissions after CCS[hydrogen if,energy pipelines and gas processing 352T353,PM25] : NoSettings</t>
  </si>
  <si>
    <t>Industrial Sector Energy Related Emissions after CCS[hydrogen if,energy pipelines and gas processing 352T353,SOx] : NoSettings</t>
  </si>
  <si>
    <t>Industrial Sector Energy Related Emissions after CCS[hydrogen if,energy pipelines and gas processing 352T353,BC] : NoSettings</t>
  </si>
  <si>
    <t>Industrial Sector Energy Related Emissions after CCS[hydrogen if,energy pipelines and gas processing 352T353,OC] : NoSettings</t>
  </si>
  <si>
    <t>Industrial Sector Energy Related Emissions after CCS[hydrogen if,energy pipelines and gas processing 352T353,CH4] : NoSettings</t>
  </si>
  <si>
    <t>Industrial Sector Energy Related Emissions after CCS[hydrogen if,energy pipelines and gas processing 352T353,N2O] : NoSettings</t>
  </si>
  <si>
    <t>Industrial Sector Energy Related Emissions after CCS[hydrogen if,energy pipelines and gas processing 352T353,F gases] : NoSettings</t>
  </si>
  <si>
    <t>Industrial Sector Energy Related Emissions after CCS[hydrogen if,water and waste 36T39,CO2] : NoSettings</t>
  </si>
  <si>
    <t>Industrial Sector Energy Related Emissions after CCS[hydrogen if,water and waste 36T39,VOC] : NoSettings</t>
  </si>
  <si>
    <t>Industrial Sector Energy Related Emissions after CCS[hydrogen if,water and waste 36T39,CO] : NoSettings</t>
  </si>
  <si>
    <t>Industrial Sector Energy Related Emissions after CCS[hydrogen if,water and waste 36T39,NOx] : NoSettings</t>
  </si>
  <si>
    <t>Industrial Sector Energy Related Emissions after CCS[hydrogen if,water and waste 36T39,PM10] : NoSettings</t>
  </si>
  <si>
    <t>Industrial Sector Energy Related Emissions after CCS[hydrogen if,water and waste 36T39,PM25] : NoSettings</t>
  </si>
  <si>
    <t>Industrial Sector Energy Related Emissions after CCS[hydrogen if,water and waste 36T39,SOx] : NoSettings</t>
  </si>
  <si>
    <t>Industrial Sector Energy Related Emissions after CCS[hydrogen if,water and waste 36T39,BC] : NoSettings</t>
  </si>
  <si>
    <t>Industrial Sector Energy Related Emissions after CCS[hydrogen if,water and waste 36T39,OC] : NoSettings</t>
  </si>
  <si>
    <t>Industrial Sector Energy Related Emissions after CCS[hydrogen if,water and waste 36T39,CH4] : NoSettings</t>
  </si>
  <si>
    <t>Industrial Sector Energy Related Emissions after CCS[hydrogen if,water and waste 36T39,N2O] : NoSettings</t>
  </si>
  <si>
    <t>Industrial Sector Energy Related Emissions after CCS[hydrogen if,water and waste 36T39,F gases] : NoSettings</t>
  </si>
  <si>
    <t>Industrial Sector Energy Related Emissions after CCS[hydrogen if,construction 41T43,CO2] : NoSettings</t>
  </si>
  <si>
    <t>Industrial Sector Energy Related Emissions after CCS[hydrogen if,construction 41T43,VOC] : NoSettings</t>
  </si>
  <si>
    <t>Industrial Sector Energy Related Emissions after CCS[hydrogen if,construction 41T43,CO] : NoSettings</t>
  </si>
  <si>
    <t>Industrial Sector Energy Related Emissions after CCS[hydrogen if,construction 41T43,NOx] : NoSettings</t>
  </si>
  <si>
    <t>Industrial Sector Energy Related Emissions after CCS[hydrogen if,construction 41T43,PM10] : NoSettings</t>
  </si>
  <si>
    <t>Industrial Sector Energy Related Emissions after CCS[hydrogen if,construction 41T43,PM25] : NoSettings</t>
  </si>
  <si>
    <t>Industrial Sector Energy Related Emissions after CCS[hydrogen if,construction 41T43,SOx] : NoSettings</t>
  </si>
  <si>
    <t>Industrial Sector Energy Related Emissions after CCS[hydrogen if,construction 41T43,BC] : NoSettings</t>
  </si>
  <si>
    <t>Industrial Sector Energy Related Emissions after CCS[hydrogen if,construction 41T43,OC] : NoSettings</t>
  </si>
  <si>
    <t>Industrial Sector Energy Related Emissions after CCS[hydrogen if,construction 41T43,CH4] : NoSettings</t>
  </si>
  <si>
    <t>Industrial Sector Energy Related Emissions after CCS[hydrogen if,construction 41T43,N2O] : NoSettings</t>
  </si>
  <si>
    <t>Industrial Sector Energy Related Emissions after CCS[hydrogen if,construction 41T43,F gases] : NoSettings</t>
  </si>
  <si>
    <t>Process Emissions after CCS[agriculture and forestry 01T03,CO2] : NoSettings</t>
  </si>
  <si>
    <t>Process Emissions after CCS[agriculture and forestry 01T03,VOC] : NoSettings</t>
  </si>
  <si>
    <t>Process Emissions after CCS[agriculture and forestry 01T03,CO] : NoSettings</t>
  </si>
  <si>
    <t>Process Emissions after CCS[agriculture and forestry 01T03,NOx] : NoSettings</t>
  </si>
  <si>
    <t>Process Emissions after CCS[agriculture and forestry 01T03,PM10] : NoSettings</t>
  </si>
  <si>
    <t>Process Emissions after CCS[agriculture and forestry 01T03,PM25] : NoSettings</t>
  </si>
  <si>
    <t>Process Emissions after CCS[agriculture and forestry 01T03,SOx] : NoSettings</t>
  </si>
  <si>
    <t>Process Emissions after CCS[agriculture and forestry 01T03,BC] : NoSettings</t>
  </si>
  <si>
    <t>Process Emissions after CCS[agriculture and forestry 01T03,OC] : NoSettings</t>
  </si>
  <si>
    <t>Process Emissions after CCS[agriculture and forestry 01T03,CH4] : NoSettings</t>
  </si>
  <si>
    <t>Process Emissions after CCS[agriculture and forestry 01T03,N2O] : NoSettings</t>
  </si>
  <si>
    <t>Process Emissions after CCS[agriculture and forestry 01T03,F gases] : NoSettings</t>
  </si>
  <si>
    <t>Process Emissions after CCS[coal mining 05,CO2] : NoSettings</t>
  </si>
  <si>
    <t>Process Emissions after CCS[coal mining 05,VOC] : NoSettings</t>
  </si>
  <si>
    <t>Process Emissions after CCS[coal mining 05,CO] : NoSettings</t>
  </si>
  <si>
    <t>Process Emissions after CCS[coal mining 05,NOx] : NoSettings</t>
  </si>
  <si>
    <t>Process Emissions after CCS[coal mining 05,PM10] : NoSettings</t>
  </si>
  <si>
    <t>Process Emissions after CCS[coal mining 05,PM25] : NoSettings</t>
  </si>
  <si>
    <t>Process Emissions after CCS[coal mining 05,SOx] : NoSettings</t>
  </si>
  <si>
    <t>Process Emissions after CCS[coal mining 05,BC] : NoSettings</t>
  </si>
  <si>
    <t>Process Emissions after CCS[coal mining 05,OC] : NoSettings</t>
  </si>
  <si>
    <t>Process Emissions after CCS[coal mining 05,CH4] : NoSettings</t>
  </si>
  <si>
    <t>Process Emissions after CCS[coal mining 05,N2O] : NoSettings</t>
  </si>
  <si>
    <t>Process Emissions after CCS[coal mining 05,F gases] : NoSettings</t>
  </si>
  <si>
    <t>Process Emissions after CCS[oil and gas extraction 06,CO2] : NoSettings</t>
  </si>
  <si>
    <t>Process Emissions after CCS[oil and gas extraction 06,VOC] : NoSettings</t>
  </si>
  <si>
    <t>Process Emissions after CCS[oil and gas extraction 06,CO] : NoSettings</t>
  </si>
  <si>
    <t>Process Emissions after CCS[oil and gas extraction 06,NOx] : NoSettings</t>
  </si>
  <si>
    <t>Process Emissions after CCS[oil and gas extraction 06,PM10] : NoSettings</t>
  </si>
  <si>
    <t>Process Emissions after CCS[oil and gas extraction 06,PM25] : NoSettings</t>
  </si>
  <si>
    <t>Process Emissions after CCS[oil and gas extraction 06,SOx] : NoSettings</t>
  </si>
  <si>
    <t>Process Emissions after CCS[oil and gas extraction 06,BC] : NoSettings</t>
  </si>
  <si>
    <t>Process Emissions after CCS[oil and gas extraction 06,OC] : NoSettings</t>
  </si>
  <si>
    <t>Process Emissions after CCS[oil and gas extraction 06,CH4] : NoSettings</t>
  </si>
  <si>
    <t>Process Emissions after CCS[oil and gas extraction 06,N2O] : NoSettings</t>
  </si>
  <si>
    <t>Process Emissions after CCS[oil and gas extraction 06,F gases] : NoSettings</t>
  </si>
  <si>
    <t>Process Emissions after CCS[other mining and quarrying 07T08,CO2] : NoSettings</t>
  </si>
  <si>
    <t>Process Emissions after CCS[other mining and quarrying 07T08,VOC] : NoSettings</t>
  </si>
  <si>
    <t>Process Emissions after CCS[other mining and quarrying 07T08,CO] : NoSettings</t>
  </si>
  <si>
    <t>Process Emissions after CCS[other mining and quarrying 07T08,NOx] : NoSettings</t>
  </si>
  <si>
    <t>Process Emissions after CCS[other mining and quarrying 07T08,PM10] : NoSettings</t>
  </si>
  <si>
    <t>Process Emissions after CCS[other mining and quarrying 07T08,PM25] : NoSettings</t>
  </si>
  <si>
    <t>Process Emissions after CCS[other mining and quarrying 07T08,SOx] : NoSettings</t>
  </si>
  <si>
    <t>Process Emissions after CCS[other mining and quarrying 07T08,BC] : NoSettings</t>
  </si>
  <si>
    <t>Process Emissions after CCS[other mining and quarrying 07T08,OC] : NoSettings</t>
  </si>
  <si>
    <t>Process Emissions after CCS[other mining and quarrying 07T08,CH4] : NoSettings</t>
  </si>
  <si>
    <t>Process Emissions after CCS[other mining and quarrying 07T08,N2O] : NoSettings</t>
  </si>
  <si>
    <t>Process Emissions after CCS[other mining and quarrying 07T08,F gases] : NoSettings</t>
  </si>
  <si>
    <t>Process Emissions after CCS[food beverage and tobacco 10T12,CO2] : NoSettings</t>
  </si>
  <si>
    <t>Process Emissions after CCS[food beverage and tobacco 10T12,VOC] : NoSettings</t>
  </si>
  <si>
    <t>Process Emissions after CCS[food beverage and tobacco 10T12,CO] : NoSettings</t>
  </si>
  <si>
    <t>Process Emissions after CCS[food beverage and tobacco 10T12,NOx] : NoSettings</t>
  </si>
  <si>
    <t>Process Emissions after CCS[food beverage and tobacco 10T12,PM10] : NoSettings</t>
  </si>
  <si>
    <t>Process Emissions after CCS[food beverage and tobacco 10T12,PM25] : NoSettings</t>
  </si>
  <si>
    <t>Process Emissions after CCS[food beverage and tobacco 10T12,SOx] : NoSettings</t>
  </si>
  <si>
    <t>Process Emissions after CCS[food beverage and tobacco 10T12,BC] : NoSettings</t>
  </si>
  <si>
    <t>Process Emissions after CCS[food beverage and tobacco 10T12,OC] : NoSettings</t>
  </si>
  <si>
    <t>Process Emissions after CCS[food beverage and tobacco 10T12,CH4] : NoSettings</t>
  </si>
  <si>
    <t>Process Emissions after CCS[food beverage and tobacco 10T12,N2O] : NoSettings</t>
  </si>
  <si>
    <t>Process Emissions after CCS[food beverage and tobacco 10T12,F gases] : NoSettings</t>
  </si>
  <si>
    <t>Process Emissions after CCS[textiles apparel and leather 13T15,CO2] : NoSettings</t>
  </si>
  <si>
    <t>Process Emissions after CCS[textiles apparel and leather 13T15,VOC] : NoSettings</t>
  </si>
  <si>
    <t>Process Emissions after CCS[textiles apparel and leather 13T15,CO] : NoSettings</t>
  </si>
  <si>
    <t>Process Emissions after CCS[textiles apparel and leather 13T15,NOx] : NoSettings</t>
  </si>
  <si>
    <t>Process Emissions after CCS[textiles apparel and leather 13T15,PM10] : NoSettings</t>
  </si>
  <si>
    <t>Process Emissions after CCS[textiles apparel and leather 13T15,PM25] : NoSettings</t>
  </si>
  <si>
    <t>Process Emissions after CCS[textiles apparel and leather 13T15,SOx] : NoSettings</t>
  </si>
  <si>
    <t>Process Emissions after CCS[textiles apparel and leather 13T15,BC] : NoSettings</t>
  </si>
  <si>
    <t>Process Emissions after CCS[textiles apparel and leather 13T15,OC] : NoSettings</t>
  </si>
  <si>
    <t>Process Emissions after CCS[textiles apparel and leather 13T15,CH4] : NoSettings</t>
  </si>
  <si>
    <t>Process Emissions after CCS[textiles apparel and leather 13T15,N2O] : NoSettings</t>
  </si>
  <si>
    <t>Process Emissions after CCS[textiles apparel and leather 13T15,F gases] : NoSettings</t>
  </si>
  <si>
    <t>Process Emissions after CCS[wood products 16,CO2] : NoSettings</t>
  </si>
  <si>
    <t>Process Emissions after CCS[wood products 16,VOC] : NoSettings</t>
  </si>
  <si>
    <t>Process Emissions after CCS[wood products 16,CO] : NoSettings</t>
  </si>
  <si>
    <t>Process Emissions after CCS[wood products 16,NOx] : NoSettings</t>
  </si>
  <si>
    <t>Process Emissions after CCS[wood products 16,PM10] : NoSettings</t>
  </si>
  <si>
    <t>Process Emissions after CCS[wood products 16,PM25] : NoSettings</t>
  </si>
  <si>
    <t>Process Emissions after CCS[wood products 16,SOx] : NoSettings</t>
  </si>
  <si>
    <t>Process Emissions after CCS[wood products 16,BC] : NoSettings</t>
  </si>
  <si>
    <t>Process Emissions after CCS[wood products 16,OC] : NoSettings</t>
  </si>
  <si>
    <t>Process Emissions after CCS[wood products 16,CH4] : NoSettings</t>
  </si>
  <si>
    <t>Process Emissions after CCS[wood products 16,N2O] : NoSettings</t>
  </si>
  <si>
    <t>Process Emissions after CCS[wood products 16,F gases] : NoSettings</t>
  </si>
  <si>
    <t>Process Emissions after CCS[pulp paper and printing 17T18,CO2] : NoSettings</t>
  </si>
  <si>
    <t>Process Emissions after CCS[pulp paper and printing 17T18,VOC] : NoSettings</t>
  </si>
  <si>
    <t>Process Emissions after CCS[pulp paper and printing 17T18,CO] : NoSettings</t>
  </si>
  <si>
    <t>Process Emissions after CCS[pulp paper and printing 17T18,NOx] : NoSettings</t>
  </si>
  <si>
    <t>Process Emissions after CCS[pulp paper and printing 17T18,PM10] : NoSettings</t>
  </si>
  <si>
    <t>Process Emissions after CCS[pulp paper and printing 17T18,PM25] : NoSettings</t>
  </si>
  <si>
    <t>Process Emissions after CCS[pulp paper and printing 17T18,SOx] : NoSettings</t>
  </si>
  <si>
    <t>Process Emissions after CCS[pulp paper and printing 17T18,BC] : NoSettings</t>
  </si>
  <si>
    <t>Process Emissions after CCS[pulp paper and printing 17T18,OC] : NoSettings</t>
  </si>
  <si>
    <t>Process Emissions after CCS[pulp paper and printing 17T18,CH4] : NoSettings</t>
  </si>
  <si>
    <t>Process Emissions after CCS[pulp paper and printing 17T18,N2O] : NoSettings</t>
  </si>
  <si>
    <t>Process Emissions after CCS[pulp paper and printing 17T18,F gases] : NoSettings</t>
  </si>
  <si>
    <t>Process Emissions after CCS[refined petroleum and coke 19,CO2] : NoSettings</t>
  </si>
  <si>
    <t>Process Emissions after CCS[refined petroleum and coke 19,VOC] : NoSettings</t>
  </si>
  <si>
    <t>Process Emissions after CCS[refined petroleum and coke 19,CO] : NoSettings</t>
  </si>
  <si>
    <t>Process Emissions after CCS[refined petroleum and coke 19,NOx] : NoSettings</t>
  </si>
  <si>
    <t>Process Emissions after CCS[refined petroleum and coke 19,PM10] : NoSettings</t>
  </si>
  <si>
    <t>Process Emissions after CCS[refined petroleum and coke 19,PM25] : NoSettings</t>
  </si>
  <si>
    <t>Process Emissions after CCS[refined petroleum and coke 19,SOx] : NoSettings</t>
  </si>
  <si>
    <t>Process Emissions after CCS[refined petroleum and coke 19,BC] : NoSettings</t>
  </si>
  <si>
    <t>Process Emissions after CCS[refined petroleum and coke 19,OC] : NoSettings</t>
  </si>
  <si>
    <t>Process Emissions after CCS[refined petroleum and coke 19,CH4] : NoSettings</t>
  </si>
  <si>
    <t>Process Emissions after CCS[refined petroleum and coke 19,N2O] : NoSettings</t>
  </si>
  <si>
    <t>Process Emissions after CCS[refined petroleum and coke 19,F gases] : NoSettings</t>
  </si>
  <si>
    <t>Process Emissions after CCS[chemicals 20,CO2] : NoSettings</t>
  </si>
  <si>
    <t>Process Emissions after CCS[chemicals 20,VOC] : NoSettings</t>
  </si>
  <si>
    <t>Process Emissions after CCS[chemicals 20,CO] : NoSettings</t>
  </si>
  <si>
    <t>Process Emissions after CCS[chemicals 20,NOx] : NoSettings</t>
  </si>
  <si>
    <t>Process Emissions after CCS[chemicals 20,PM10] : NoSettings</t>
  </si>
  <si>
    <t>Process Emissions after CCS[chemicals 20,PM25] : NoSettings</t>
  </si>
  <si>
    <t>Process Emissions after CCS[chemicals 20,SOx] : NoSettings</t>
  </si>
  <si>
    <t>Process Emissions after CCS[chemicals 20,BC] : NoSettings</t>
  </si>
  <si>
    <t>Process Emissions after CCS[chemicals 20,OC] : NoSettings</t>
  </si>
  <si>
    <t>Process Emissions after CCS[chemicals 20,CH4] : NoSettings</t>
  </si>
  <si>
    <t>Process Emissions after CCS[chemicals 20,N2O] : NoSettings</t>
  </si>
  <si>
    <t>Process Emissions after CCS[chemicals 20,F gases] : NoSettings</t>
  </si>
  <si>
    <t>Process Emissions after CCS[rubber and plastic products 22,CO2] : NoSettings</t>
  </si>
  <si>
    <t>Process Emissions after CCS[rubber and plastic products 22,VOC] : NoSettings</t>
  </si>
  <si>
    <t>Process Emissions after CCS[rubber and plastic products 22,CO] : NoSettings</t>
  </si>
  <si>
    <t>Process Emissions after CCS[rubber and plastic products 22,NOx] : NoSettings</t>
  </si>
  <si>
    <t>Process Emissions after CCS[rubber and plastic products 22,PM10] : NoSettings</t>
  </si>
  <si>
    <t>Process Emissions after CCS[rubber and plastic products 22,PM25] : NoSettings</t>
  </si>
  <si>
    <t>Process Emissions after CCS[rubber and plastic products 22,SOx] : NoSettings</t>
  </si>
  <si>
    <t>Process Emissions after CCS[rubber and plastic products 22,BC] : NoSettings</t>
  </si>
  <si>
    <t>Process Emissions after CCS[rubber and plastic products 22,OC] : NoSettings</t>
  </si>
  <si>
    <t>Process Emissions after CCS[rubber and plastic products 22,CH4] : NoSettings</t>
  </si>
  <si>
    <t>Process Emissions after CCS[rubber and plastic products 22,N2O] : NoSettings</t>
  </si>
  <si>
    <t>Process Emissions after CCS[rubber and plastic products 22,F gases] : NoSettings</t>
  </si>
  <si>
    <t>Process Emissions after CCS[glass and glass products 231,CO2] : NoSettings</t>
  </si>
  <si>
    <t>Process Emissions after CCS[glass and glass products 231,VOC] : NoSettings</t>
  </si>
  <si>
    <t>Process Emissions after CCS[glass and glass products 231,CO] : NoSettings</t>
  </si>
  <si>
    <t>Process Emissions after CCS[glass and glass products 231,NOx] : NoSettings</t>
  </si>
  <si>
    <t>Process Emissions after CCS[glass and glass products 231,PM10] : NoSettings</t>
  </si>
  <si>
    <t>Process Emissions after CCS[glass and glass products 231,PM25] : NoSettings</t>
  </si>
  <si>
    <t>Process Emissions after CCS[glass and glass products 231,SOx] : NoSettings</t>
  </si>
  <si>
    <t>Process Emissions after CCS[glass and glass products 231,BC] : NoSettings</t>
  </si>
  <si>
    <t>Process Emissions after CCS[glass and glass products 231,OC] : NoSettings</t>
  </si>
  <si>
    <t>Process Emissions after CCS[glass and glass products 231,CH4] : NoSettings</t>
  </si>
  <si>
    <t>Process Emissions after CCS[glass and glass products 231,N2O] : NoSettings</t>
  </si>
  <si>
    <t>Process Emissions after CCS[glass and glass products 231,F gases] : NoSettings</t>
  </si>
  <si>
    <t>Process Emissions after CCS[cement and other nonmetallic minerals 239,CO2] : NoSettings</t>
  </si>
  <si>
    <t>Process Emissions after CCS[cement and other nonmetallic minerals 239,VOC] : NoSettings</t>
  </si>
  <si>
    <t>Process Emissions after CCS[cement and other nonmetallic minerals 239,CO] : NoSettings</t>
  </si>
  <si>
    <t>Process Emissions after CCS[cement and other nonmetallic minerals 239,NOx] : NoSettings</t>
  </si>
  <si>
    <t>Process Emissions after CCS[cement and other nonmetallic minerals 239,PM10] : NoSettings</t>
  </si>
  <si>
    <t>Process Emissions after CCS[cement and other nonmetallic minerals 239,PM25] : NoSettings</t>
  </si>
  <si>
    <t>Process Emissions after CCS[cement and other nonmetallic minerals 239,SOx] : NoSettings</t>
  </si>
  <si>
    <t>Process Emissions after CCS[cement and other nonmetallic minerals 239,BC] : NoSettings</t>
  </si>
  <si>
    <t>Process Emissions after CCS[cement and other nonmetallic minerals 239,OC] : NoSettings</t>
  </si>
  <si>
    <t>Process Emissions after CCS[cement and other nonmetallic minerals 239,CH4] : NoSettings</t>
  </si>
  <si>
    <t>Process Emissions after CCS[cement and other nonmetallic minerals 239,N2O] : NoSettings</t>
  </si>
  <si>
    <t>Process Emissions after CCS[cement and other nonmetallic minerals 239,F gases] : NoSettings</t>
  </si>
  <si>
    <t>Process Emissions after CCS[iron and steel 241,CO2] : NoSettings</t>
  </si>
  <si>
    <t>Process Emissions after CCS[iron and steel 241,VOC] : NoSettings</t>
  </si>
  <si>
    <t>Process Emissions after CCS[iron and steel 241,CO] : NoSettings</t>
  </si>
  <si>
    <t>Process Emissions after CCS[iron and steel 241,NOx] : NoSettings</t>
  </si>
  <si>
    <t>Process Emissions after CCS[iron and steel 241,PM10] : NoSettings</t>
  </si>
  <si>
    <t>Process Emissions after CCS[iron and steel 241,PM25] : NoSettings</t>
  </si>
  <si>
    <t>Process Emissions after CCS[iron and steel 241,SOx] : NoSettings</t>
  </si>
  <si>
    <t>Process Emissions after CCS[iron and steel 241,BC] : NoSettings</t>
  </si>
  <si>
    <t>Process Emissions after CCS[iron and steel 241,OC] : NoSettings</t>
  </si>
  <si>
    <t>Process Emissions after CCS[iron and steel 241,CH4] : NoSettings</t>
  </si>
  <si>
    <t>Process Emissions after CCS[iron and steel 241,N2O] : NoSettings</t>
  </si>
  <si>
    <t>Process Emissions after CCS[iron and steel 241,F gases] : NoSettings</t>
  </si>
  <si>
    <t>Process Emissions after CCS[other metals 242,CO2] : NoSettings</t>
  </si>
  <si>
    <t>Process Emissions after CCS[other metals 242,VOC] : NoSettings</t>
  </si>
  <si>
    <t>Process Emissions after CCS[other metals 242,CO] : NoSettings</t>
  </si>
  <si>
    <t>Process Emissions after CCS[other metals 242,NOx] : NoSettings</t>
  </si>
  <si>
    <t>Process Emissions after CCS[other metals 242,PM10] : NoSettings</t>
  </si>
  <si>
    <t>Process Emissions after CCS[other metals 242,PM25] : NoSettings</t>
  </si>
  <si>
    <t>Process Emissions after CCS[other metals 242,SOx] : NoSettings</t>
  </si>
  <si>
    <t>Process Emissions after CCS[other metals 242,BC] : NoSettings</t>
  </si>
  <si>
    <t>Process Emissions after CCS[other metals 242,OC] : NoSettings</t>
  </si>
  <si>
    <t>Process Emissions after CCS[other metals 242,CH4] : NoSettings</t>
  </si>
  <si>
    <t>Process Emissions after CCS[other metals 242,N2O] : NoSettings</t>
  </si>
  <si>
    <t>Process Emissions after CCS[other metals 242,F gases] : NoSettings</t>
  </si>
  <si>
    <t>Process Emissions after CCS[metal products except machinery and vehicles 25,CO2] : NoSettings</t>
  </si>
  <si>
    <t>Process Emissions after CCS[metal products except machinery and vehicles 25,VOC] : NoSettings</t>
  </si>
  <si>
    <t>Process Emissions after CCS[metal products except machinery and vehicles 25,CO] : NoSettings</t>
  </si>
  <si>
    <t>Process Emissions after CCS[metal products except machinery and vehicles 25,NOx] : NoSettings</t>
  </si>
  <si>
    <t>Process Emissions after CCS[metal products except machinery and vehicles 25,PM10] : NoSettings</t>
  </si>
  <si>
    <t>Process Emissions after CCS[metal products except machinery and vehicles 25,PM25] : NoSettings</t>
  </si>
  <si>
    <t>Process Emissions after CCS[metal products except machinery and vehicles 25,SOx] : NoSettings</t>
  </si>
  <si>
    <t>Process Emissions after CCS[metal products except machinery and vehicles 25,BC] : NoSettings</t>
  </si>
  <si>
    <t>Process Emissions after CCS[metal products except machinery and vehicles 25,OC] : NoSettings</t>
  </si>
  <si>
    <t>Process Emissions after CCS[metal products except machinery and vehicles 25,CH4] : NoSettings</t>
  </si>
  <si>
    <t>Process Emissions after CCS[metal products except machinery and vehicles 25,N2O] : NoSettings</t>
  </si>
  <si>
    <t>Process Emissions after CCS[metal products except machinery and vehicles 25,F gases] : NoSettings</t>
  </si>
  <si>
    <t>Process Emissions after CCS[computers and electronics 26,CO2] : NoSettings</t>
  </si>
  <si>
    <t>Process Emissions after CCS[computers and electronics 26,VOC] : NoSettings</t>
  </si>
  <si>
    <t>Process Emissions after CCS[computers and electronics 26,CO] : NoSettings</t>
  </si>
  <si>
    <t>Process Emissions after CCS[computers and electronics 26,NOx] : NoSettings</t>
  </si>
  <si>
    <t>Process Emissions after CCS[computers and electronics 26,PM10] : NoSettings</t>
  </si>
  <si>
    <t>Process Emissions after CCS[computers and electronics 26,PM25] : NoSettings</t>
  </si>
  <si>
    <t>Process Emissions after CCS[computers and electronics 26,SOx] : NoSettings</t>
  </si>
  <si>
    <t>Process Emissions after CCS[computers and electronics 26,BC] : NoSettings</t>
  </si>
  <si>
    <t>Process Emissions after CCS[computers and electronics 26,OC] : NoSettings</t>
  </si>
  <si>
    <t>Process Emissions after CCS[computers and electronics 26,CH4] : NoSettings</t>
  </si>
  <si>
    <t>Process Emissions after CCS[computers and electronics 26,N2O] : NoSettings</t>
  </si>
  <si>
    <t>Process Emissions after CCS[computers and electronics 26,F gases] : NoSettings</t>
  </si>
  <si>
    <t>Process Emissions after CCS[appliances and electrical equipment 27,CO2] : NoSettings</t>
  </si>
  <si>
    <t>Process Emissions after CCS[appliances and electrical equipment 27,VOC] : NoSettings</t>
  </si>
  <si>
    <t>Process Emissions after CCS[appliances and electrical equipment 27,CO] : NoSettings</t>
  </si>
  <si>
    <t>Process Emissions after CCS[appliances and electrical equipment 27,NOx] : NoSettings</t>
  </si>
  <si>
    <t>Process Emissions after CCS[appliances and electrical equipment 27,PM10] : NoSettings</t>
  </si>
  <si>
    <t>Process Emissions after CCS[appliances and electrical equipment 27,PM25] : NoSettings</t>
  </si>
  <si>
    <t>Process Emissions after CCS[appliances and electrical equipment 27,SOx] : NoSettings</t>
  </si>
  <si>
    <t>Process Emissions after CCS[appliances and electrical equipment 27,BC] : NoSettings</t>
  </si>
  <si>
    <t>Process Emissions after CCS[appliances and electrical equipment 27,OC] : NoSettings</t>
  </si>
  <si>
    <t>Process Emissions after CCS[appliances and electrical equipment 27,CH4] : NoSettings</t>
  </si>
  <si>
    <t>Process Emissions after CCS[appliances and electrical equipment 27,N2O] : NoSettings</t>
  </si>
  <si>
    <t>Process Emissions after CCS[appliances and electrical equipment 27,F gases] : NoSettings</t>
  </si>
  <si>
    <t>Process Emissions after CCS[other machinery 28,CO2] : NoSettings</t>
  </si>
  <si>
    <t>Process Emissions after CCS[other machinery 28,VOC] : NoSettings</t>
  </si>
  <si>
    <t>Process Emissions after CCS[other machinery 28,CO] : NoSettings</t>
  </si>
  <si>
    <t>Process Emissions after CCS[other machinery 28,NOx] : NoSettings</t>
  </si>
  <si>
    <t>Process Emissions after CCS[other machinery 28,PM10] : NoSettings</t>
  </si>
  <si>
    <t>Process Emissions after CCS[other machinery 28,PM25] : NoSettings</t>
  </si>
  <si>
    <t>Process Emissions after CCS[other machinery 28,SOx] : NoSettings</t>
  </si>
  <si>
    <t>Process Emissions after CCS[other machinery 28,BC] : NoSettings</t>
  </si>
  <si>
    <t>Process Emissions after CCS[other machinery 28,OC] : NoSettings</t>
  </si>
  <si>
    <t>Process Emissions after CCS[other machinery 28,CH4] : NoSettings</t>
  </si>
  <si>
    <t>Process Emissions after CCS[other machinery 28,N2O] : NoSettings</t>
  </si>
  <si>
    <t>Process Emissions after CCS[other machinery 28,F gases] : NoSettings</t>
  </si>
  <si>
    <t>Process Emissions after CCS[road vehicles 29,CO2] : NoSettings</t>
  </si>
  <si>
    <t>Process Emissions after CCS[road vehicles 29,VOC] : NoSettings</t>
  </si>
  <si>
    <t>Process Emissions after CCS[road vehicles 29,CO] : NoSettings</t>
  </si>
  <si>
    <t>Process Emissions after CCS[road vehicles 29,NOx] : NoSettings</t>
  </si>
  <si>
    <t>Process Emissions after CCS[road vehicles 29,PM10] : NoSettings</t>
  </si>
  <si>
    <t>Process Emissions after CCS[road vehicles 29,PM25] : NoSettings</t>
  </si>
  <si>
    <t>Process Emissions after CCS[road vehicles 29,SOx] : NoSettings</t>
  </si>
  <si>
    <t>Process Emissions after CCS[road vehicles 29,BC] : NoSettings</t>
  </si>
  <si>
    <t>Process Emissions after CCS[road vehicles 29,OC] : NoSettings</t>
  </si>
  <si>
    <t>Process Emissions after CCS[road vehicles 29,CH4] : NoSettings</t>
  </si>
  <si>
    <t>Process Emissions after CCS[road vehicles 29,N2O] : NoSettings</t>
  </si>
  <si>
    <t>Process Emissions after CCS[road vehicles 29,F gases] : NoSettings</t>
  </si>
  <si>
    <t>Process Emissions after CCS[nonroad vehicles 30,CO2] : NoSettings</t>
  </si>
  <si>
    <t>Process Emissions after CCS[nonroad vehicles 30,VOC] : NoSettings</t>
  </si>
  <si>
    <t>Process Emissions after CCS[nonroad vehicles 30,CO] : NoSettings</t>
  </si>
  <si>
    <t>Process Emissions after CCS[nonroad vehicles 30,NOx] : NoSettings</t>
  </si>
  <si>
    <t>Process Emissions after CCS[nonroad vehicles 30,PM10] : NoSettings</t>
  </si>
  <si>
    <t>Process Emissions after CCS[nonroad vehicles 30,PM25] : NoSettings</t>
  </si>
  <si>
    <t>Process Emissions after CCS[nonroad vehicles 30,SOx] : NoSettings</t>
  </si>
  <si>
    <t>Process Emissions after CCS[nonroad vehicles 30,BC] : NoSettings</t>
  </si>
  <si>
    <t>Process Emissions after CCS[nonroad vehicles 30,OC] : NoSettings</t>
  </si>
  <si>
    <t>Process Emissions after CCS[nonroad vehicles 30,CH4] : NoSettings</t>
  </si>
  <si>
    <t>Process Emissions after CCS[nonroad vehicles 30,N2O] : NoSettings</t>
  </si>
  <si>
    <t>Process Emissions after CCS[nonroad vehicles 30,F gases] : NoSettings</t>
  </si>
  <si>
    <t>Process Emissions after CCS[other manufacturing 31T33,CO2] : NoSettings</t>
  </si>
  <si>
    <t>Process Emissions after CCS[other manufacturing 31T33,VOC] : NoSettings</t>
  </si>
  <si>
    <t>Process Emissions after CCS[other manufacturing 31T33,CO] : NoSettings</t>
  </si>
  <si>
    <t>Process Emissions after CCS[other manufacturing 31T33,NOx] : NoSettings</t>
  </si>
  <si>
    <t>Process Emissions after CCS[other manufacturing 31T33,PM10] : NoSettings</t>
  </si>
  <si>
    <t>Process Emissions after CCS[other manufacturing 31T33,PM25] : NoSettings</t>
  </si>
  <si>
    <t>Process Emissions after CCS[other manufacturing 31T33,SOx] : NoSettings</t>
  </si>
  <si>
    <t>Process Emissions after CCS[other manufacturing 31T33,BC] : NoSettings</t>
  </si>
  <si>
    <t>Process Emissions after CCS[other manufacturing 31T33,OC] : NoSettings</t>
  </si>
  <si>
    <t>Process Emissions after CCS[other manufacturing 31T33,CH4] : NoSettings</t>
  </si>
  <si>
    <t>Process Emissions after CCS[other manufacturing 31T33,N2O] : NoSettings</t>
  </si>
  <si>
    <t>Process Emissions after CCS[other manufacturing 31T33,F gases] : NoSettings</t>
  </si>
  <si>
    <t>Process Emissions after CCS[energy pipelines and gas processing 352T353,CO2] : NoSettings</t>
  </si>
  <si>
    <t>Process Emissions after CCS[energy pipelines and gas processing 352T353,VOC] : NoSettings</t>
  </si>
  <si>
    <t>Process Emissions after CCS[energy pipelines and gas processing 352T353,CO] : NoSettings</t>
  </si>
  <si>
    <t>Process Emissions after CCS[energy pipelines and gas processing 352T353,NOx] : NoSettings</t>
  </si>
  <si>
    <t>Process Emissions after CCS[energy pipelines and gas processing 352T353,PM10] : NoSettings</t>
  </si>
  <si>
    <t>Process Emissions after CCS[energy pipelines and gas processing 352T353,PM25] : NoSettings</t>
  </si>
  <si>
    <t>Process Emissions after CCS[energy pipelines and gas processing 352T353,SOx] : NoSettings</t>
  </si>
  <si>
    <t>Process Emissions after CCS[energy pipelines and gas processing 352T353,BC] : NoSettings</t>
  </si>
  <si>
    <t>Process Emissions after CCS[energy pipelines and gas processing 352T353,OC] : NoSettings</t>
  </si>
  <si>
    <t>Process Emissions after CCS[energy pipelines and gas processing 352T353,CH4] : NoSettings</t>
  </si>
  <si>
    <t>Process Emissions after CCS[energy pipelines and gas processing 352T353,N2O] : NoSettings</t>
  </si>
  <si>
    <t>Process Emissions after CCS[energy pipelines and gas processing 352T353,F gases] : NoSettings</t>
  </si>
  <si>
    <t>Process Emissions after CCS[water and waste 36T39,CO2] : NoSettings</t>
  </si>
  <si>
    <t>Process Emissions after CCS[water and waste 36T39,VOC] : NoSettings</t>
  </si>
  <si>
    <t>Process Emissions after CCS[water and waste 36T39,CO] : NoSettings</t>
  </si>
  <si>
    <t>Process Emissions after CCS[water and waste 36T39,NOx] : NoSettings</t>
  </si>
  <si>
    <t>Process Emissions after CCS[water and waste 36T39,PM10] : NoSettings</t>
  </si>
  <si>
    <t>Process Emissions after CCS[water and waste 36T39,PM25] : NoSettings</t>
  </si>
  <si>
    <t>Process Emissions after CCS[water and waste 36T39,SOx] : NoSettings</t>
  </si>
  <si>
    <t>Process Emissions after CCS[water and waste 36T39,BC] : NoSettings</t>
  </si>
  <si>
    <t>Process Emissions after CCS[water and waste 36T39,OC] : NoSettings</t>
  </si>
  <si>
    <t>Process Emissions after CCS[water and waste 36T39,CH4] : NoSettings</t>
  </si>
  <si>
    <t>Process Emissions after CCS[water and waste 36T39,N2O] : NoSettings</t>
  </si>
  <si>
    <t>Process Emissions after CCS[water and waste 36T39,F gases] : NoSettings</t>
  </si>
  <si>
    <t>Process Emissions after CCS[construction 41T43,CO2] : NoSettings</t>
  </si>
  <si>
    <t>Process Emissions after CCS[construction 41T43,VOC] : NoSettings</t>
  </si>
  <si>
    <t>Process Emissions after CCS[construction 41T43,CO] : NoSettings</t>
  </si>
  <si>
    <t>Process Emissions after CCS[construction 41T43,NOx] : NoSettings</t>
  </si>
  <si>
    <t>Process Emissions after CCS[construction 41T43,PM10] : NoSettings</t>
  </si>
  <si>
    <t>Process Emissions after CCS[construction 41T43,PM25] : NoSettings</t>
  </si>
  <si>
    <t>Process Emissions after CCS[construction 41T43,SOx] : NoSettings</t>
  </si>
  <si>
    <t>Process Emissions after CCS[construction 41T43,BC] : NoSettings</t>
  </si>
  <si>
    <t>Process Emissions after CCS[construction 41T43,OC] : NoSettings</t>
  </si>
  <si>
    <t>Process Emissions after CCS[construction 41T43,CH4] : NoSettings</t>
  </si>
  <si>
    <t>Process Emissions after CCS[construction 41T43,N2O] : NoSettings</t>
  </si>
  <si>
    <t>Process Emissions after CCS[construction 41T43,F gases] : NoSettings</t>
  </si>
  <si>
    <t>BAU EPS Energy and Process Emissions by Sector</t>
  </si>
  <si>
    <t>Output Industry Sector CO2e Emissions by Industry[agriculture and forestry 01T03] : NoSettings</t>
  </si>
  <si>
    <t>Output Industry Sector CO2e Emissions by Industry[coal mining 05] : NoSettings</t>
  </si>
  <si>
    <t>Output Industry Sector CO2e Emissions by Industry[oil and gas extraction 06] : NoSettings</t>
  </si>
  <si>
    <t>Output Industry Sector CO2e Emissions by Industry[other mining and quarrying 07T08] : NoSettings</t>
  </si>
  <si>
    <t>Output Industry Sector CO2e Emissions by Industry[food beverage and tobacco 10T12] : NoSettings</t>
  </si>
  <si>
    <t>Output Industry Sector CO2e Emissions by Industry[textiles apparel and leather 13T15] : NoSettings</t>
  </si>
  <si>
    <t>Output Industry Sector CO2e Emissions by Industry[wood products 16] : NoSettings</t>
  </si>
  <si>
    <t>Output Industry Sector CO2e Emissions by Industry[pulp paper and printing 17T18] : NoSettings</t>
  </si>
  <si>
    <t>Output Industry Sector CO2e Emissions by Industry[refined petroleum and coke 19] : NoSettings</t>
  </si>
  <si>
    <t>Output Industry Sector CO2e Emissions by Industry[chemicals 20] : NoSettings</t>
  </si>
  <si>
    <t>Output Industry Sector CO2e Emissions by Industry[rubber and plastic products 22] : NoSettings</t>
  </si>
  <si>
    <t>Output Industry Sector CO2e Emissions by Industry[glass and glass products 231] : NoSettings</t>
  </si>
  <si>
    <t>Output Industry Sector CO2e Emissions by Industry[cement and other nonmetallic minerals 239] : NoSettings</t>
  </si>
  <si>
    <t>Output Industry Sector CO2e Emissions by Industry[iron and steel 241] : NoSettings</t>
  </si>
  <si>
    <t>Output Industry Sector CO2e Emissions by Industry[other metals 242] : NoSettings</t>
  </si>
  <si>
    <t>Output Industry Sector CO2e Emissions by Industry[metal products except machinery and vehicles 25] : NoSettings</t>
  </si>
  <si>
    <t>Output Industry Sector CO2e Emissions by Industry[computers and electronics 26] : NoSettings</t>
  </si>
  <si>
    <t>Output Industry Sector CO2e Emissions by Industry[appliances and electrical equipment 27] : NoSettings</t>
  </si>
  <si>
    <t>Output Industry Sector CO2e Emissions by Industry[other machinery 28] : NoSettings</t>
  </si>
  <si>
    <t>Output Industry Sector CO2e Emissions by Industry[road vehicles 29] : NoSettings</t>
  </si>
  <si>
    <t>Output Industry Sector CO2e Emissions by Industry[nonroad vehicles 30] : NoSettings</t>
  </si>
  <si>
    <t>Output Industry Sector CO2e Emissions by Industry[other manufacturing 31T33] : NoSettings</t>
  </si>
  <si>
    <t>Output Industry Sector CO2e Emissions by Industry[energy pipelines and gas processing 352T353] : NoSettings</t>
  </si>
  <si>
    <t>Output Industry Sector CO2e Emissions by Industry[water and waste 36T39] : NoSettings</t>
  </si>
  <si>
    <t>Output Industry Sector CO2e Emissions by Industry[construction 41T43] : NoSettings</t>
  </si>
  <si>
    <t>BAU</t>
  </si>
  <si>
    <t>Policy Output</t>
  </si>
  <si>
    <t>Scenario Results</t>
  </si>
  <si>
    <t>2026 emissions</t>
  </si>
  <si>
    <t>2026 baseline eps</t>
  </si>
  <si>
    <t>total change in emissions</t>
  </si>
  <si>
    <t>Permitted Facilities</t>
  </si>
  <si>
    <t>Total MMTCO2e</t>
  </si>
  <si>
    <t>Total 2020-2026</t>
  </si>
  <si>
    <t>Assumed all these are included in 2019 SEDS data</t>
  </si>
  <si>
    <t>Assume these are new, incremental emissions</t>
  </si>
  <si>
    <t>Sector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</si>
</sst>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
    <numFmt numFmtId="165" formatCode="#,##0.0"/>
    <numFmt numFmtId="166" formatCode="0.0"/>
    <numFmt numFmtId="167" formatCode="m\-d"/>
  </numFmts>
  <fonts count="27"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rgb="FF000000"/>
      <name val="Calibri"/>
      <family val="2"/>
    </font>
    <font>
      <sz val="10"/>
      <color rgb="FF000000"/>
      <name val="Arial"/>
      <family val="2"/>
    </font>
    <font>
      <b/>
      <sz val="12"/>
      <color theme="0"/>
      <name val="Calibri"/>
      <family val="2"/>
      <scheme val="minor"/>
    </font>
    <font>
      <b/>
      <sz val="16"/>
      <color theme="0"/>
      <name val="Calibri"/>
      <family val="2"/>
      <scheme val="minor"/>
    </font>
    <font>
      <b/>
      <sz val="11"/>
      <name val="Calibri"/>
      <family val="2"/>
      <scheme val="minor"/>
    </font>
    <font>
      <sz val="11"/>
      <color theme="1"/>
      <name val="Calibri"/>
      <family val="2"/>
    </font>
    <font>
      <sz val="11"/>
      <name val="Calibri"/>
      <family val="2"/>
    </font>
    <font>
      <u/>
      <sz val="11"/>
      <color rgb="FF0563C1"/>
      <name val="Calibri"/>
      <family val="2"/>
    </font>
    <font>
      <u/>
      <sz val="11"/>
      <color rgb="FF000000"/>
      <name val="Calibri"/>
      <family val="2"/>
    </font>
    <font>
      <u/>
      <sz val="11"/>
      <color rgb="FF1155CC"/>
      <name val="Calibri"/>
      <family val="2"/>
    </font>
    <font>
      <u/>
      <sz val="11"/>
      <color rgb="FF0000FF"/>
      <name val="Calibri"/>
      <family val="2"/>
    </font>
    <font>
      <sz val="11"/>
      <name val="Arial"/>
      <family val="2"/>
    </font>
    <font>
      <sz val="11"/>
      <color rgb="FF1F497D"/>
      <name val="Calibri"/>
      <family val="2"/>
      <scheme val="minor"/>
    </font>
    <font>
      <u/>
      <sz val="11"/>
      <color theme="10"/>
      <name val="Calibri"/>
      <family val="2"/>
    </font>
    <font>
      <sz val="10"/>
      <color theme="1"/>
      <name val="Calibri"/>
      <family val="2"/>
      <scheme val="minor"/>
    </font>
    <font>
      <b/>
      <i/>
      <sz val="11"/>
      <color theme="1"/>
      <name val="Calibri"/>
      <family val="2"/>
      <scheme val="minor"/>
    </font>
    <font>
      <i/>
      <sz val="11"/>
      <color theme="1"/>
      <name val="Calibri"/>
      <family val="2"/>
      <scheme val="minor"/>
    </font>
  </fonts>
  <fills count="21">
    <fill>
      <patternFill patternType="none"/>
    </fill>
    <fill>
      <patternFill patternType="gray125"/>
    </fill>
    <fill>
      <patternFill patternType="solid">
        <fgColor theme="9" tint="0.39997558519241921"/>
        <bgColor indexed="64"/>
      </patternFill>
    </fill>
    <fill>
      <patternFill patternType="solid">
        <fgColor theme="4"/>
        <bgColor indexed="64"/>
      </patternFill>
    </fill>
    <fill>
      <patternFill patternType="solid">
        <fgColor rgb="FF3188B5"/>
        <bgColor indexed="64"/>
      </patternFill>
    </fill>
    <fill>
      <patternFill patternType="solid">
        <fgColor rgb="FFFFFFFF"/>
        <bgColor indexed="64"/>
      </patternFill>
    </fill>
    <fill>
      <patternFill patternType="solid">
        <fgColor rgb="FFDE761C"/>
        <bgColor indexed="64"/>
      </patternFill>
    </fill>
    <fill>
      <patternFill patternType="solid">
        <fgColor rgb="FF003D7A"/>
        <bgColor indexed="64"/>
      </patternFill>
    </fill>
    <fill>
      <patternFill patternType="solid">
        <fgColor rgb="FF5D9959"/>
        <bgColor indexed="64"/>
      </patternFill>
    </fill>
    <fill>
      <patternFill patternType="solid">
        <fgColor rgb="FF9BCDFF"/>
        <bgColor indexed="64"/>
      </patternFill>
    </fill>
    <fill>
      <patternFill patternType="solid">
        <fgColor rgb="FFA4D0E6"/>
        <bgColor indexed="64"/>
      </patternFill>
    </fill>
    <fill>
      <patternFill patternType="solid">
        <fgColor rgb="FFF1BE93"/>
        <bgColor indexed="64"/>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89C2DF"/>
        <bgColor indexed="64"/>
      </patternFill>
    </fill>
    <fill>
      <patternFill patternType="solid">
        <fgColor theme="0" tint="-0.249977111117893"/>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1" fillId="0" borderId="0"/>
    <xf numFmtId="0" fontId="23" fillId="0" borderId="0" applyNumberFormat="0" applyFill="0" applyBorder="0" applyAlignment="0" applyProtection="0"/>
    <xf numFmtId="9" fontId="1" fillId="0" borderId="0" applyFont="0" applyFill="0" applyBorder="0" applyAlignment="0" applyProtection="0"/>
  </cellStyleXfs>
  <cellXfs count="231">
    <xf numFmtId="0" fontId="0" fillId="0" borderId="0" xfId="0"/>
    <xf numFmtId="0" fontId="0" fillId="0" borderId="0" xfId="0" applyFill="1"/>
    <xf numFmtId="0" fontId="8" fillId="0" borderId="0" xfId="2" applyFill="1"/>
    <xf numFmtId="0" fontId="0" fillId="0" borderId="0" xfId="0" applyFill="1" applyBorder="1"/>
    <xf numFmtId="0" fontId="8" fillId="0" borderId="0" xfId="2"/>
    <xf numFmtId="0" fontId="0" fillId="0" borderId="0" xfId="0" applyFont="1"/>
    <xf numFmtId="0" fontId="8" fillId="0" borderId="0" xfId="2" applyAlignment="1">
      <alignment vertical="center"/>
    </xf>
    <xf numFmtId="0" fontId="4" fillId="0" borderId="0" xfId="0" applyFont="1"/>
    <xf numFmtId="0" fontId="12" fillId="0" borderId="0" xfId="0" applyFont="1" applyFill="1" applyBorder="1" applyAlignment="1">
      <alignment horizontal="left"/>
    </xf>
    <xf numFmtId="0" fontId="14" fillId="2" borderId="0" xfId="0" applyFont="1" applyFill="1" applyBorder="1" applyAlignment="1">
      <alignment vertical="top" wrapText="1"/>
    </xf>
    <xf numFmtId="0" fontId="5" fillId="0" borderId="0" xfId="0" applyFont="1" applyFill="1" applyBorder="1"/>
    <xf numFmtId="0" fontId="14" fillId="9" borderId="0" xfId="0" applyFont="1" applyFill="1" applyBorder="1" applyAlignment="1">
      <alignment vertical="top" wrapText="1"/>
    </xf>
    <xf numFmtId="0" fontId="14" fillId="10" borderId="0" xfId="0" applyFont="1" applyFill="1" applyBorder="1" applyAlignment="1">
      <alignment vertical="top" wrapText="1"/>
    </xf>
    <xf numFmtId="0" fontId="4" fillId="11" borderId="0" xfId="0" applyFont="1" applyFill="1" applyBorder="1" applyAlignment="1">
      <alignment vertical="top" wrapText="1"/>
    </xf>
    <xf numFmtId="0" fontId="4" fillId="11" borderId="0" xfId="0" applyFont="1" applyFill="1" applyBorder="1" applyAlignment="1">
      <alignment horizontal="left" vertical="top" wrapText="1"/>
    </xf>
    <xf numFmtId="0" fontId="0" fillId="0" borderId="0" xfId="0" applyFill="1" applyBorder="1" applyAlignment="1">
      <alignment vertical="top" wrapText="1"/>
    </xf>
    <xf numFmtId="0" fontId="0" fillId="0" borderId="0" xfId="0" applyFont="1" applyFill="1" applyBorder="1"/>
    <xf numFmtId="49" fontId="0" fillId="0" borderId="0" xfId="0" applyNumberFormat="1" applyFill="1" applyBorder="1" applyAlignment="1">
      <alignment horizontal="right"/>
    </xf>
    <xf numFmtId="3" fontId="0" fillId="0" borderId="0" xfId="0" applyNumberFormat="1" applyFill="1" applyBorder="1"/>
    <xf numFmtId="165" fontId="0" fillId="0" borderId="0" xfId="0" applyNumberFormat="1" applyFill="1" applyBorder="1"/>
    <xf numFmtId="0" fontId="6" fillId="0" borderId="0" xfId="0" applyFont="1" applyFill="1" applyBorder="1"/>
    <xf numFmtId="0" fontId="0" fillId="0" borderId="0" xfId="0" applyFill="1" applyBorder="1" applyAlignment="1">
      <alignment horizontal="right"/>
    </xf>
    <xf numFmtId="0" fontId="0" fillId="0" borderId="0" xfId="0" applyBorder="1"/>
    <xf numFmtId="14" fontId="0" fillId="0" borderId="0" xfId="0" applyNumberFormat="1" applyFill="1" applyBorder="1"/>
    <xf numFmtId="49" fontId="0" fillId="0" borderId="0" xfId="0" applyNumberFormat="1" applyFill="1" applyBorder="1" applyAlignment="1">
      <alignment horizontal="left"/>
    </xf>
    <xf numFmtId="0" fontId="0" fillId="5" borderId="0" xfId="0" applyFill="1" applyBorder="1"/>
    <xf numFmtId="0" fontId="0" fillId="0" borderId="0" xfId="0" applyFill="1" applyBorder="1" applyAlignment="1">
      <alignment wrapText="1"/>
    </xf>
    <xf numFmtId="0" fontId="0" fillId="0" borderId="0" xfId="0" applyNumberFormat="1" applyFill="1" applyBorder="1" applyAlignment="1">
      <alignment horizontal="right"/>
    </xf>
    <xf numFmtId="3" fontId="0" fillId="0" borderId="0" xfId="0" applyNumberFormat="1" applyFill="1" applyBorder="1" applyAlignment="1">
      <alignment horizontal="right"/>
    </xf>
    <xf numFmtId="165" fontId="0" fillId="0" borderId="0" xfId="0" applyNumberFormat="1" applyFill="1" applyBorder="1" applyAlignment="1">
      <alignment horizontal="right"/>
    </xf>
    <xf numFmtId="0" fontId="0" fillId="0" borderId="0" xfId="0" applyFill="1" applyBorder="1" applyAlignment="1"/>
    <xf numFmtId="0" fontId="7" fillId="0" borderId="0" xfId="0" applyFont="1" applyFill="1" applyBorder="1"/>
    <xf numFmtId="3" fontId="0" fillId="0" borderId="0" xfId="0" applyNumberFormat="1" applyFill="1" applyBorder="1" applyAlignment="1"/>
    <xf numFmtId="165" fontId="0" fillId="0" borderId="0" xfId="0" applyNumberFormat="1" applyFill="1" applyBorder="1" applyAlignment="1"/>
    <xf numFmtId="14" fontId="0" fillId="0" borderId="0" xfId="0" applyNumberFormat="1" applyFill="1" applyBorder="1" applyAlignment="1"/>
    <xf numFmtId="0" fontId="0" fillId="0" borderId="0" xfId="0" applyFill="1" applyBorder="1" applyAlignment="1">
      <alignment horizontal="left"/>
    </xf>
    <xf numFmtId="3" fontId="0" fillId="0" borderId="0" xfId="1" applyNumberFormat="1" applyFont="1" applyFill="1" applyBorder="1"/>
    <xf numFmtId="0" fontId="0" fillId="0" borderId="0" xfId="0" applyFill="1" applyBorder="1" applyAlignment="1">
      <alignment vertical="top"/>
    </xf>
    <xf numFmtId="0" fontId="9" fillId="0" borderId="0" xfId="2" applyFont="1" applyFill="1" applyBorder="1"/>
    <xf numFmtId="14" fontId="6" fillId="0" borderId="0" xfId="0" applyNumberFormat="1" applyFont="1" applyFill="1" applyBorder="1"/>
    <xf numFmtId="3" fontId="6" fillId="0" borderId="0" xfId="1" applyNumberFormat="1" applyFont="1" applyFill="1" applyBorder="1"/>
    <xf numFmtId="165" fontId="6" fillId="0" borderId="0" xfId="0" applyNumberFormat="1" applyFont="1" applyFill="1" applyBorder="1"/>
    <xf numFmtId="0" fontId="6" fillId="0" borderId="0" xfId="0" applyFont="1" applyFill="1" applyBorder="1" applyAlignment="1">
      <alignment horizontal="right"/>
    </xf>
    <xf numFmtId="0" fontId="0" fillId="0" borderId="0" xfId="0" applyFont="1" applyFill="1" applyBorder="1" applyAlignment="1"/>
    <xf numFmtId="0" fontId="0" fillId="0" borderId="0" xfId="0" applyFill="1" applyBorder="1" applyAlignment="1">
      <alignment horizontal="left" indent="1"/>
    </xf>
    <xf numFmtId="0" fontId="3" fillId="0" borderId="0" xfId="0" applyFont="1" applyFill="1" applyBorder="1"/>
    <xf numFmtId="0" fontId="0" fillId="0" borderId="0" xfId="0" applyFont="1" applyFill="1" applyBorder="1" applyAlignment="1">
      <alignment horizontal="right"/>
    </xf>
    <xf numFmtId="14" fontId="0" fillId="0" borderId="0" xfId="0" applyNumberFormat="1" applyFont="1" applyFill="1" applyBorder="1"/>
    <xf numFmtId="0" fontId="0" fillId="0" borderId="0" xfId="0" applyFill="1" applyBorder="1" applyAlignment="1">
      <alignment horizontal="right" vertical="top"/>
    </xf>
    <xf numFmtId="3" fontId="0" fillId="0" borderId="0" xfId="0" applyNumberFormat="1" applyFill="1" applyBorder="1" applyAlignment="1">
      <alignment vertical="top"/>
    </xf>
    <xf numFmtId="165" fontId="0" fillId="0" borderId="0" xfId="0" applyNumberFormat="1" applyFill="1" applyBorder="1" applyAlignment="1">
      <alignment vertical="top"/>
    </xf>
    <xf numFmtId="14" fontId="0" fillId="0" borderId="0" xfId="0" applyNumberFormat="1" applyFill="1" applyBorder="1" applyAlignment="1">
      <alignment vertical="top"/>
    </xf>
    <xf numFmtId="164" fontId="0" fillId="0" borderId="0" xfId="0" applyNumberFormat="1" applyFill="1" applyBorder="1" applyAlignment="1">
      <alignment horizontal="right" vertical="top"/>
    </xf>
    <xf numFmtId="164" fontId="0" fillId="0" borderId="0" xfId="0" applyNumberFormat="1" applyFill="1" applyBorder="1" applyAlignment="1">
      <alignment vertical="top"/>
    </xf>
    <xf numFmtId="49" fontId="0" fillId="0" borderId="0" xfId="0" applyNumberFormat="1" applyFill="1" applyBorder="1"/>
    <xf numFmtId="0" fontId="10" fillId="0" borderId="0" xfId="0" applyFont="1" applyAlignment="1">
      <alignment vertical="center"/>
    </xf>
    <xf numFmtId="0" fontId="11" fillId="0" borderId="0" xfId="3" applyFont="1" applyAlignment="1"/>
    <xf numFmtId="1" fontId="15" fillId="0" borderId="0" xfId="3" applyNumberFormat="1" applyFont="1"/>
    <xf numFmtId="165" fontId="15" fillId="0" borderId="0" xfId="3" applyNumberFormat="1" applyFont="1"/>
    <xf numFmtId="3" fontId="15" fillId="0" borderId="0" xfId="3" applyNumberFormat="1" applyFont="1"/>
    <xf numFmtId="0" fontId="15" fillId="0" borderId="0" xfId="3" applyFont="1" applyAlignment="1">
      <alignment horizontal="left"/>
    </xf>
    <xf numFmtId="1" fontId="15" fillId="0" borderId="0" xfId="3" applyNumberFormat="1" applyFont="1" applyAlignment="1">
      <alignment horizontal="right"/>
    </xf>
    <xf numFmtId="3" fontId="15" fillId="0" borderId="0" xfId="3" applyNumberFormat="1" applyFont="1" applyAlignment="1">
      <alignment horizontal="right"/>
    </xf>
    <xf numFmtId="165" fontId="15" fillId="0" borderId="0" xfId="3" applyNumberFormat="1" applyFont="1" applyAlignment="1">
      <alignment horizontal="right"/>
    </xf>
    <xf numFmtId="0" fontId="15" fillId="0" borderId="0" xfId="3" applyFont="1"/>
    <xf numFmtId="14" fontId="15" fillId="0" borderId="0" xfId="3" applyNumberFormat="1" applyFont="1"/>
    <xf numFmtId="14" fontId="15" fillId="0" borderId="0" xfId="3" applyNumberFormat="1" applyFont="1" applyAlignment="1">
      <alignment horizontal="right"/>
    </xf>
    <xf numFmtId="0" fontId="15" fillId="0" borderId="0" xfId="3" applyFont="1" applyAlignment="1">
      <alignment horizontal="right"/>
    </xf>
    <xf numFmtId="166" fontId="16" fillId="0" borderId="0" xfId="3" applyNumberFormat="1" applyFont="1" applyAlignment="1">
      <alignment horizontal="right"/>
    </xf>
    <xf numFmtId="1" fontId="15" fillId="0" borderId="0" xfId="3" applyNumberFormat="1" applyFont="1" applyAlignment="1"/>
    <xf numFmtId="1" fontId="10" fillId="0" borderId="0" xfId="3" applyNumberFormat="1" applyFont="1" applyAlignment="1">
      <alignment horizontal="right"/>
    </xf>
    <xf numFmtId="165" fontId="10" fillId="0" borderId="0" xfId="3" applyNumberFormat="1" applyFont="1" applyAlignment="1">
      <alignment horizontal="right"/>
    </xf>
    <xf numFmtId="3" fontId="10" fillId="0" borderId="0" xfId="3" applyNumberFormat="1" applyFont="1" applyAlignment="1">
      <alignment horizontal="right"/>
    </xf>
    <xf numFmtId="0" fontId="10" fillId="0" borderId="0" xfId="3" applyFont="1" applyAlignment="1">
      <alignment horizontal="left"/>
    </xf>
    <xf numFmtId="0" fontId="17" fillId="0" borderId="0" xfId="3" applyFont="1" applyAlignment="1"/>
    <xf numFmtId="14" fontId="10" fillId="0" borderId="0" xfId="3" applyNumberFormat="1" applyFont="1" applyAlignment="1"/>
    <xf numFmtId="14" fontId="10" fillId="0" borderId="0" xfId="3" applyNumberFormat="1" applyFont="1" applyAlignment="1">
      <alignment horizontal="right"/>
    </xf>
    <xf numFmtId="0" fontId="18" fillId="0" borderId="0" xfId="3" applyFont="1" applyAlignment="1"/>
    <xf numFmtId="0" fontId="10" fillId="0" borderId="0" xfId="3" applyFont="1" applyAlignment="1"/>
    <xf numFmtId="0" fontId="10" fillId="0" borderId="0" xfId="3" applyFont="1" applyAlignment="1">
      <alignment horizontal="right"/>
    </xf>
    <xf numFmtId="166" fontId="10" fillId="0" borderId="0" xfId="3" applyNumberFormat="1" applyFont="1" applyAlignment="1">
      <alignment horizontal="right"/>
    </xf>
    <xf numFmtId="0" fontId="15" fillId="0" borderId="0" xfId="3" applyFont="1" applyAlignment="1"/>
    <xf numFmtId="167" fontId="10" fillId="0" borderId="0" xfId="3" applyNumberFormat="1" applyFont="1" applyAlignment="1">
      <alignment horizontal="right"/>
    </xf>
    <xf numFmtId="0" fontId="17" fillId="12" borderId="0" xfId="3" applyFont="1" applyFill="1" applyAlignment="1"/>
    <xf numFmtId="14" fontId="15" fillId="0" borderId="0" xfId="3" applyNumberFormat="1" applyFont="1" applyAlignment="1"/>
    <xf numFmtId="0" fontId="19" fillId="0" borderId="0" xfId="3" applyFont="1" applyAlignment="1"/>
    <xf numFmtId="165" fontId="15" fillId="0" borderId="0" xfId="3" applyNumberFormat="1" applyFont="1" applyAlignment="1">
      <alignment horizontal="left"/>
    </xf>
    <xf numFmtId="166" fontId="15" fillId="0" borderId="0" xfId="3" applyNumberFormat="1" applyFont="1" applyAlignment="1">
      <alignment horizontal="right"/>
    </xf>
    <xf numFmtId="1" fontId="16" fillId="0" borderId="0" xfId="3" applyNumberFormat="1" applyFont="1" applyAlignment="1">
      <alignment horizontal="right"/>
    </xf>
    <xf numFmtId="165" fontId="16" fillId="0" borderId="0" xfId="3" applyNumberFormat="1" applyFont="1" applyAlignment="1">
      <alignment horizontal="right"/>
    </xf>
    <xf numFmtId="3" fontId="16" fillId="0" borderId="0" xfId="3" applyNumberFormat="1" applyFont="1" applyAlignment="1">
      <alignment horizontal="right"/>
    </xf>
    <xf numFmtId="0" fontId="16" fillId="0" borderId="0" xfId="3" applyFont="1" applyAlignment="1">
      <alignment horizontal="left"/>
    </xf>
    <xf numFmtId="14" fontId="16" fillId="0" borderId="0" xfId="3" applyNumberFormat="1" applyFont="1"/>
    <xf numFmtId="14" fontId="16" fillId="0" borderId="0" xfId="3" applyNumberFormat="1" applyFont="1" applyAlignment="1">
      <alignment horizontal="right"/>
    </xf>
    <xf numFmtId="0" fontId="20" fillId="0" borderId="0" xfId="3" applyFont="1" applyAlignment="1"/>
    <xf numFmtId="0" fontId="16" fillId="0" borderId="0" xfId="3" applyFont="1" applyAlignment="1"/>
    <xf numFmtId="0" fontId="16" fillId="0" borderId="0" xfId="3" applyFont="1" applyAlignment="1">
      <alignment horizontal="right"/>
    </xf>
    <xf numFmtId="14" fontId="16" fillId="0" borderId="0" xfId="3" applyNumberFormat="1" applyFont="1" applyAlignment="1"/>
    <xf numFmtId="0" fontId="16" fillId="0" borderId="0" xfId="3" applyFont="1"/>
    <xf numFmtId="4" fontId="15" fillId="0" borderId="0" xfId="3" applyNumberFormat="1" applyFont="1"/>
    <xf numFmtId="166" fontId="21" fillId="0" borderId="0" xfId="3" applyNumberFormat="1" applyFont="1"/>
    <xf numFmtId="166" fontId="21" fillId="0" borderId="0" xfId="3" applyNumberFormat="1" applyFont="1" applyAlignment="1"/>
    <xf numFmtId="167" fontId="15" fillId="0" borderId="0" xfId="3" applyNumberFormat="1" applyFont="1" applyAlignment="1"/>
    <xf numFmtId="14" fontId="15" fillId="0" borderId="0" xfId="3" applyNumberFormat="1" applyFont="1" applyAlignment="1">
      <alignment horizontal="left"/>
    </xf>
    <xf numFmtId="0" fontId="19" fillId="0" borderId="0" xfId="3" applyFont="1" applyAlignment="1">
      <alignment horizontal="left"/>
    </xf>
    <xf numFmtId="165" fontId="15" fillId="0" borderId="0" xfId="3" applyNumberFormat="1" applyFont="1" applyAlignment="1"/>
    <xf numFmtId="3" fontId="15" fillId="0" borderId="0" xfId="3" applyNumberFormat="1" applyFont="1" applyAlignment="1"/>
    <xf numFmtId="167" fontId="15" fillId="0" borderId="0" xfId="3" applyNumberFormat="1" applyFont="1" applyAlignment="1">
      <alignment horizontal="right"/>
    </xf>
    <xf numFmtId="14" fontId="17" fillId="0" borderId="0" xfId="3" applyNumberFormat="1" applyFont="1" applyAlignment="1"/>
    <xf numFmtId="14" fontId="17" fillId="0" borderId="0" xfId="3" applyNumberFormat="1" applyFont="1" applyAlignment="1">
      <alignment horizontal="right"/>
    </xf>
    <xf numFmtId="165" fontId="16" fillId="0" borderId="0" xfId="3" applyNumberFormat="1" applyFont="1" applyAlignment="1">
      <alignment horizontal="left"/>
    </xf>
    <xf numFmtId="0" fontId="11" fillId="0" borderId="0" xfId="3" applyFont="1" applyAlignment="1">
      <alignment wrapText="1"/>
    </xf>
    <xf numFmtId="0" fontId="0" fillId="13" borderId="0" xfId="0" applyFill="1" applyBorder="1"/>
    <xf numFmtId="0" fontId="22" fillId="13" borderId="0" xfId="0" applyFont="1" applyFill="1" applyBorder="1" applyAlignment="1">
      <alignment vertical="center"/>
    </xf>
    <xf numFmtId="0" fontId="22" fillId="13" borderId="0" xfId="0" applyFont="1" applyFill="1" applyBorder="1" applyAlignment="1">
      <alignment vertical="center" wrapText="1"/>
    </xf>
    <xf numFmtId="0" fontId="0" fillId="13" borderId="0" xfId="0" applyFill="1" applyBorder="1" applyAlignment="1">
      <alignment horizontal="left"/>
    </xf>
    <xf numFmtId="0" fontId="23" fillId="13" borderId="0" xfId="4" applyFill="1" applyBorder="1"/>
    <xf numFmtId="0" fontId="4" fillId="13" borderId="0" xfId="0" applyFont="1" applyFill="1" applyBorder="1" applyAlignment="1">
      <alignment vertical="top" wrapText="1"/>
    </xf>
    <xf numFmtId="0" fontId="24" fillId="13" borderId="0" xfId="0" applyFont="1" applyFill="1" applyBorder="1" applyAlignment="1">
      <alignment vertical="top" wrapText="1"/>
    </xf>
    <xf numFmtId="0" fontId="12" fillId="13" borderId="0" xfId="0" applyFont="1" applyFill="1" applyBorder="1" applyAlignment="1">
      <alignment vertical="top"/>
    </xf>
    <xf numFmtId="0" fontId="4" fillId="13" borderId="0" xfId="0" applyFont="1" applyFill="1" applyBorder="1" applyAlignment="1">
      <alignment horizontal="left" vertical="top" wrapText="1"/>
    </xf>
    <xf numFmtId="0" fontId="15" fillId="0" borderId="0" xfId="3" applyFont="1" applyFill="1" applyAlignment="1"/>
    <xf numFmtId="0" fontId="15" fillId="0" borderId="0" xfId="3" applyFont="1" applyFill="1" applyAlignment="1">
      <alignment horizontal="right"/>
    </xf>
    <xf numFmtId="14" fontId="15" fillId="0" borderId="0" xfId="3" applyNumberFormat="1" applyFont="1" applyFill="1" applyAlignment="1">
      <alignment horizontal="right"/>
    </xf>
    <xf numFmtId="166" fontId="16" fillId="0" borderId="0" xfId="3" applyNumberFormat="1" applyFont="1" applyFill="1" applyAlignment="1">
      <alignment horizontal="right"/>
    </xf>
    <xf numFmtId="1" fontId="15" fillId="0" borderId="0" xfId="3" applyNumberFormat="1" applyFont="1" applyFill="1" applyAlignment="1">
      <alignment horizontal="right"/>
    </xf>
    <xf numFmtId="14" fontId="15" fillId="0" borderId="0" xfId="3" applyNumberFormat="1" applyFont="1" applyFill="1"/>
    <xf numFmtId="0" fontId="19" fillId="0" borderId="0" xfId="3" applyFont="1" applyFill="1" applyAlignment="1"/>
    <xf numFmtId="0" fontId="17" fillId="0" borderId="0" xfId="3" applyFont="1" applyFill="1" applyAlignment="1"/>
    <xf numFmtId="14" fontId="15" fillId="0" borderId="0" xfId="3" applyNumberFormat="1" applyFont="1" applyFill="1" applyAlignment="1"/>
    <xf numFmtId="3" fontId="15" fillId="0" borderId="0" xfId="3" applyNumberFormat="1" applyFont="1" applyFill="1" applyAlignment="1">
      <alignment horizontal="right"/>
    </xf>
    <xf numFmtId="165" fontId="15" fillId="0" borderId="0" xfId="3" applyNumberFormat="1" applyFont="1" applyFill="1" applyAlignment="1">
      <alignment horizontal="right"/>
    </xf>
    <xf numFmtId="165" fontId="15" fillId="0" borderId="0" xfId="3" applyNumberFormat="1" applyFont="1" applyFill="1" applyAlignment="1">
      <alignment horizontal="left"/>
    </xf>
    <xf numFmtId="0" fontId="11" fillId="0" borderId="0" xfId="3" applyFont="1" applyFill="1" applyAlignment="1"/>
    <xf numFmtId="0" fontId="10" fillId="0" borderId="0" xfId="3" applyFont="1" applyFill="1" applyAlignment="1"/>
    <xf numFmtId="0" fontId="10" fillId="0" borderId="0" xfId="3" applyFont="1" applyFill="1" applyAlignment="1">
      <alignment horizontal="right"/>
    </xf>
    <xf numFmtId="14" fontId="10" fillId="0" borderId="0" xfId="3" applyNumberFormat="1" applyFont="1" applyFill="1" applyAlignment="1">
      <alignment horizontal="right"/>
    </xf>
    <xf numFmtId="166" fontId="10" fillId="0" borderId="0" xfId="3" applyNumberFormat="1" applyFont="1" applyFill="1" applyAlignment="1">
      <alignment horizontal="right"/>
    </xf>
    <xf numFmtId="1" fontId="10" fillId="0" borderId="0" xfId="3" applyNumberFormat="1" applyFont="1" applyFill="1" applyAlignment="1">
      <alignment horizontal="right"/>
    </xf>
    <xf numFmtId="14" fontId="10" fillId="0" borderId="0" xfId="3" applyNumberFormat="1" applyFont="1" applyFill="1" applyAlignment="1"/>
    <xf numFmtId="0" fontId="18" fillId="0" borderId="0" xfId="3" applyFont="1" applyFill="1" applyAlignment="1"/>
    <xf numFmtId="3" fontId="10" fillId="0" borderId="0" xfId="3" applyNumberFormat="1" applyFont="1" applyFill="1" applyAlignment="1">
      <alignment horizontal="right"/>
    </xf>
    <xf numFmtId="165" fontId="10" fillId="0" borderId="0" xfId="3" applyNumberFormat="1" applyFont="1" applyFill="1" applyAlignment="1">
      <alignment horizontal="right"/>
    </xf>
    <xf numFmtId="0" fontId="10" fillId="0" borderId="0" xfId="3" applyFont="1" applyFill="1" applyAlignment="1">
      <alignment horizontal="left"/>
    </xf>
    <xf numFmtId="0" fontId="0" fillId="14" borderId="0" xfId="0" applyFill="1" applyBorder="1"/>
    <xf numFmtId="3" fontId="0" fillId="14" borderId="0" xfId="0" applyNumberFormat="1" applyFill="1" applyBorder="1"/>
    <xf numFmtId="165" fontId="0" fillId="14" borderId="0" xfId="0" applyNumberFormat="1" applyFill="1" applyBorder="1"/>
    <xf numFmtId="0" fontId="0" fillId="14" borderId="0" xfId="0" applyFill="1" applyBorder="1" applyAlignment="1">
      <alignment horizontal="right"/>
    </xf>
    <xf numFmtId="14" fontId="0" fillId="14" borderId="0" xfId="0" applyNumberFormat="1" applyFill="1" applyBorder="1"/>
    <xf numFmtId="49" fontId="0" fillId="14" borderId="0" xfId="0" applyNumberFormat="1" applyFill="1" applyBorder="1" applyAlignment="1">
      <alignment horizontal="right"/>
    </xf>
    <xf numFmtId="49" fontId="0" fillId="14" borderId="0" xfId="0" applyNumberFormat="1" applyFill="1" applyBorder="1" applyAlignment="1">
      <alignment horizontal="left"/>
    </xf>
    <xf numFmtId="0" fontId="7" fillId="14" borderId="0" xfId="0" applyFont="1" applyFill="1" applyBorder="1"/>
    <xf numFmtId="0" fontId="6" fillId="14" borderId="0" xfId="0" applyFont="1" applyFill="1" applyBorder="1"/>
    <xf numFmtId="3" fontId="0" fillId="14" borderId="0" xfId="0" applyNumberFormat="1" applyFill="1" applyBorder="1" applyAlignment="1">
      <alignment horizontal="right"/>
    </xf>
    <xf numFmtId="165" fontId="0" fillId="14" borderId="0" xfId="0" applyNumberFormat="1" applyFill="1" applyBorder="1" applyAlignment="1">
      <alignment horizontal="right"/>
    </xf>
    <xf numFmtId="0" fontId="0" fillId="14" borderId="0" xfId="0" applyFill="1" applyBorder="1" applyAlignment="1">
      <alignment horizontal="left"/>
    </xf>
    <xf numFmtId="14" fontId="0" fillId="14" borderId="0" xfId="0" applyNumberFormat="1" applyFill="1" applyBorder="1" applyAlignment="1">
      <alignment horizontal="right"/>
    </xf>
    <xf numFmtId="3" fontId="10" fillId="14" borderId="0" xfId="3" applyNumberFormat="1" applyFont="1" applyFill="1" applyBorder="1" applyAlignment="1">
      <alignment horizontal="right"/>
    </xf>
    <xf numFmtId="165" fontId="10" fillId="14" borderId="0" xfId="3" applyNumberFormat="1" applyFont="1" applyFill="1" applyBorder="1" applyAlignment="1">
      <alignment horizontal="right"/>
    </xf>
    <xf numFmtId="0" fontId="0" fillId="14" borderId="0" xfId="0" applyFill="1" applyBorder="1" applyAlignment="1"/>
    <xf numFmtId="3" fontId="0" fillId="14" borderId="0" xfId="1" applyNumberFormat="1" applyFont="1" applyFill="1" applyBorder="1"/>
    <xf numFmtId="0" fontId="0" fillId="14" borderId="0" xfId="0" applyFill="1" applyBorder="1" applyAlignment="1">
      <alignment vertical="top"/>
    </xf>
    <xf numFmtId="165" fontId="7" fillId="14" borderId="0" xfId="0" applyNumberFormat="1" applyFont="1" applyFill="1" applyBorder="1"/>
    <xf numFmtId="3" fontId="0" fillId="0" borderId="0" xfId="0" applyNumberFormat="1"/>
    <xf numFmtId="3" fontId="0" fillId="14" borderId="0" xfId="0" applyNumberFormat="1" applyFill="1"/>
    <xf numFmtId="0" fontId="0" fillId="14" borderId="0" xfId="0" applyFill="1"/>
    <xf numFmtId="0" fontId="16" fillId="14" borderId="0" xfId="3" applyFont="1" applyFill="1" applyAlignment="1"/>
    <xf numFmtId="0" fontId="10" fillId="14" borderId="0" xfId="3" applyFont="1" applyFill="1" applyAlignment="1"/>
    <xf numFmtId="0" fontId="16" fillId="14" borderId="0" xfId="3" applyFont="1" applyFill="1" applyAlignment="1">
      <alignment horizontal="right"/>
    </xf>
    <xf numFmtId="14" fontId="16" fillId="14" borderId="0" xfId="3" applyNumberFormat="1" applyFont="1" applyFill="1" applyAlignment="1">
      <alignment horizontal="right"/>
    </xf>
    <xf numFmtId="166" fontId="16" fillId="14" borderId="0" xfId="3" applyNumberFormat="1" applyFont="1" applyFill="1" applyAlignment="1">
      <alignment horizontal="right"/>
    </xf>
    <xf numFmtId="1" fontId="16" fillId="14" borderId="0" xfId="3" applyNumberFormat="1" applyFont="1" applyFill="1" applyAlignment="1">
      <alignment horizontal="right"/>
    </xf>
    <xf numFmtId="14" fontId="16" fillId="14" borderId="0" xfId="3" applyNumberFormat="1" applyFont="1" applyFill="1" applyAlignment="1"/>
    <xf numFmtId="0" fontId="19" fillId="14" borderId="0" xfId="3" applyFont="1" applyFill="1" applyAlignment="1"/>
    <xf numFmtId="0" fontId="17" fillId="14" borderId="0" xfId="3" applyFont="1" applyFill="1" applyAlignment="1"/>
    <xf numFmtId="3" fontId="16" fillId="14" borderId="0" xfId="3" applyNumberFormat="1" applyFont="1" applyFill="1" applyAlignment="1">
      <alignment horizontal="right"/>
    </xf>
    <xf numFmtId="165" fontId="16" fillId="14" borderId="0" xfId="3" applyNumberFormat="1" applyFont="1" applyFill="1" applyAlignment="1">
      <alignment horizontal="right"/>
    </xf>
    <xf numFmtId="165" fontId="16" fillId="14" borderId="0" xfId="3" applyNumberFormat="1" applyFont="1" applyFill="1" applyAlignment="1">
      <alignment horizontal="left"/>
    </xf>
    <xf numFmtId="0" fontId="11" fillId="14" borderId="0" xfId="3" applyFont="1" applyFill="1" applyAlignment="1"/>
    <xf numFmtId="0" fontId="20" fillId="14" borderId="0" xfId="3" applyFont="1" applyFill="1" applyAlignment="1"/>
    <xf numFmtId="0" fontId="16" fillId="14" borderId="0" xfId="3" applyFont="1" applyFill="1" applyAlignment="1">
      <alignment horizontal="left"/>
    </xf>
    <xf numFmtId="0" fontId="2" fillId="8" borderId="0" xfId="0" applyFont="1" applyFill="1" applyBorder="1" applyAlignment="1"/>
    <xf numFmtId="0" fontId="2" fillId="7" borderId="0" xfId="0" applyFont="1" applyFill="1" applyBorder="1" applyAlignment="1"/>
    <xf numFmtId="0" fontId="2" fillId="4" borderId="0" xfId="0" applyFont="1" applyFill="1" applyBorder="1" applyAlignment="1"/>
    <xf numFmtId="0" fontId="2" fillId="6" borderId="0" xfId="0" applyFont="1" applyFill="1" applyBorder="1" applyAlignment="1"/>
    <xf numFmtId="0" fontId="5" fillId="15" borderId="0" xfId="0" applyFont="1" applyFill="1" applyBorder="1"/>
    <xf numFmtId="0" fontId="0" fillId="15" borderId="0" xfId="0" applyFill="1"/>
    <xf numFmtId="0" fontId="4" fillId="16" borderId="0" xfId="0" applyFont="1" applyFill="1" applyBorder="1" applyAlignment="1">
      <alignment vertical="top" wrapText="1"/>
    </xf>
    <xf numFmtId="0" fontId="6" fillId="15" borderId="0" xfId="0" applyFont="1" applyFill="1" applyBorder="1"/>
    <xf numFmtId="43" fontId="0" fillId="15" borderId="0" xfId="1" applyNumberFormat="1" applyFont="1" applyFill="1"/>
    <xf numFmtId="43" fontId="4" fillId="15" borderId="0" xfId="0" applyNumberFormat="1" applyFont="1" applyFill="1"/>
    <xf numFmtId="0" fontId="4" fillId="15" borderId="0" xfId="0" applyFont="1" applyFill="1"/>
    <xf numFmtId="43" fontId="0" fillId="0" borderId="0" xfId="1" applyFont="1"/>
    <xf numFmtId="43" fontId="4" fillId="0" borderId="0" xfId="1" applyFont="1"/>
    <xf numFmtId="0" fontId="25" fillId="0" borderId="0" xfId="0" applyFont="1"/>
    <xf numFmtId="9" fontId="0" fillId="0" borderId="0" xfId="5" applyFont="1"/>
    <xf numFmtId="43" fontId="0" fillId="0" borderId="0" xfId="0" applyNumberFormat="1"/>
    <xf numFmtId="11" fontId="0" fillId="0" borderId="0" xfId="0" applyNumberFormat="1"/>
    <xf numFmtId="0" fontId="2" fillId="6" borderId="0" xfId="0" applyFont="1" applyFill="1"/>
    <xf numFmtId="0" fontId="5" fillId="6" borderId="0" xfId="0" applyFont="1" applyFill="1"/>
    <xf numFmtId="0" fontId="0" fillId="2" borderId="0" xfId="0" applyFill="1"/>
    <xf numFmtId="11" fontId="4" fillId="0" borderId="0" xfId="0" applyNumberFormat="1" applyFont="1"/>
    <xf numFmtId="0" fontId="0" fillId="17" borderId="0" xfId="0" applyFill="1"/>
    <xf numFmtId="0" fontId="4" fillId="17" borderId="0" xfId="0" applyFont="1" applyFill="1"/>
    <xf numFmtId="43" fontId="4" fillId="0" borderId="0" xfId="0" applyNumberFormat="1" applyFont="1"/>
    <xf numFmtId="43" fontId="26" fillId="0" borderId="0" xfId="0" applyNumberFormat="1" applyFont="1"/>
    <xf numFmtId="43" fontId="0" fillId="9" borderId="0" xfId="1" applyFont="1" applyFill="1"/>
    <xf numFmtId="43" fontId="4" fillId="9" borderId="0" xfId="1" applyFont="1" applyFill="1"/>
    <xf numFmtId="0" fontId="25" fillId="9" borderId="0" xfId="0" applyFont="1" applyFill="1" applyAlignment="1">
      <alignment wrapText="1"/>
    </xf>
    <xf numFmtId="0" fontId="4" fillId="9" borderId="0" xfId="0" applyFont="1" applyFill="1" applyAlignment="1">
      <alignment wrapText="1"/>
    </xf>
    <xf numFmtId="0" fontId="0" fillId="0" borderId="0" xfId="0" applyFill="1" applyAlignment="1">
      <alignment wrapText="1"/>
    </xf>
    <xf numFmtId="0" fontId="0" fillId="15" borderId="0" xfId="1" applyNumberFormat="1" applyFont="1" applyFill="1"/>
    <xf numFmtId="0" fontId="25" fillId="0" borderId="0" xfId="0" applyFont="1" applyFill="1" applyAlignment="1">
      <alignment wrapText="1"/>
    </xf>
    <xf numFmtId="43" fontId="0" fillId="0" borderId="0" xfId="1" applyFont="1" applyFill="1"/>
    <xf numFmtId="43" fontId="4" fillId="0" borderId="0" xfId="1" applyFont="1" applyFill="1"/>
    <xf numFmtId="0" fontId="4" fillId="0" borderId="0" xfId="0" applyFont="1" applyFill="1"/>
    <xf numFmtId="0" fontId="4" fillId="18" borderId="0" xfId="0" applyFont="1" applyFill="1" applyAlignment="1">
      <alignment wrapText="1"/>
    </xf>
    <xf numFmtId="43" fontId="4" fillId="18" borderId="0" xfId="0" applyNumberFormat="1" applyFont="1" applyFill="1"/>
    <xf numFmtId="0" fontId="0" fillId="20" borderId="0" xfId="0" applyFill="1"/>
    <xf numFmtId="0" fontId="25" fillId="20" borderId="0" xfId="0" applyFont="1" applyFill="1"/>
    <xf numFmtId="43" fontId="0" fillId="20" borderId="0" xfId="1" applyFont="1" applyFill="1"/>
    <xf numFmtId="0" fontId="2" fillId="8" borderId="0" xfId="0" applyFont="1" applyFill="1" applyBorder="1" applyAlignment="1">
      <alignment horizontal="center"/>
    </xf>
    <xf numFmtId="0" fontId="2" fillId="7" borderId="0" xfId="0" applyFont="1" applyFill="1" applyBorder="1" applyAlignment="1">
      <alignment horizontal="center"/>
    </xf>
    <xf numFmtId="0" fontId="2" fillId="4" borderId="0" xfId="0" applyFont="1" applyFill="1" applyBorder="1" applyAlignment="1">
      <alignment horizontal="center"/>
    </xf>
    <xf numFmtId="0" fontId="2" fillId="6" borderId="0" xfId="0" applyFont="1" applyFill="1" applyBorder="1" applyAlignment="1">
      <alignment horizontal="center"/>
    </xf>
    <xf numFmtId="0" fontId="26" fillId="19" borderId="0" xfId="0" applyFont="1" applyFill="1" applyAlignment="1">
      <alignment horizontal="center"/>
    </xf>
    <xf numFmtId="0" fontId="26" fillId="6" borderId="0" xfId="0" applyFont="1" applyFill="1" applyAlignment="1">
      <alignment horizontal="center"/>
    </xf>
    <xf numFmtId="0" fontId="12" fillId="3" borderId="0" xfId="0" applyFont="1" applyFill="1" applyBorder="1" applyAlignment="1">
      <alignment horizontal="left"/>
    </xf>
    <xf numFmtId="0" fontId="13" fillId="3" borderId="0" xfId="0" applyFont="1" applyFill="1" applyBorder="1" applyAlignment="1">
      <alignment horizontal="left"/>
    </xf>
    <xf numFmtId="0" fontId="12" fillId="3" borderId="0" xfId="0" applyFont="1" applyFill="1" applyBorder="1" applyAlignment="1">
      <alignment horizontal="left" vertical="top"/>
    </xf>
    <xf numFmtId="0" fontId="4" fillId="13" borderId="0" xfId="0" applyFont="1" applyFill="1" applyBorder="1" applyAlignment="1">
      <alignment horizontal="left" vertical="top"/>
    </xf>
  </cellXfs>
  <cellStyles count="6">
    <cellStyle name="Comma" xfId="1" builtinId="3"/>
    <cellStyle name="Hyperlink" xfId="2" builtinId="8"/>
    <cellStyle name="Hyperlink 2" xfId="4" xr:uid="{00000000-0005-0000-0000-000002000000}"/>
    <cellStyle name="Normal" xfId="0" builtinId="0"/>
    <cellStyle name="Normal 2" xfId="3" xr:uid="{00000000-0005-0000-0000-000004000000}"/>
    <cellStyle name="Percent" xfId="5" builtinId="5"/>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DE761C"/>
      <color rgb="FF89C2DF"/>
      <color rgb="FF9BCDFF"/>
      <color rgb="FF003D7A"/>
      <color rgb="FFF1BE93"/>
      <color rgb="FFA4D0E6"/>
      <color rgb="FF3188B5"/>
      <color rgb="FF5D9959"/>
      <color rgb="FFF0B584"/>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Sheet1!$B$1</c:f>
              <c:strCache>
                <c:ptCount val="1"/>
                <c:pt idx="0">
                  <c:v>Permitted Facilities</c:v>
                </c:pt>
              </c:strCache>
            </c:strRef>
          </c:tx>
          <c:spPr>
            <a:ln w="28575" cap="rnd">
              <a:solidFill>
                <a:schemeClr val="accent1"/>
              </a:solidFill>
              <a:round/>
            </a:ln>
            <a:effectLst/>
          </c:spPr>
          <c:marker>
            <c:symbol val="none"/>
          </c:marker>
          <c:cat>
            <c:numRef>
              <c:f>Sheet1!$A$2:$A$32</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Sheet1!$B$2:$B$32</c:f>
              <c:numCache>
                <c:formatCode>General</c:formatCode>
                <c:ptCount val="31"/>
                <c:pt idx="0">
                  <c:v>189.09100000000001</c:v>
                </c:pt>
                <c:pt idx="1">
                  <c:v>208.08099999999999</c:v>
                </c:pt>
                <c:pt idx="2">
                  <c:v>232.74799999999999</c:v>
                </c:pt>
                <c:pt idx="3">
                  <c:v>249.126</c:v>
                </c:pt>
                <c:pt idx="4">
                  <c:v>268.74099999999999</c:v>
                </c:pt>
                <c:pt idx="5">
                  <c:v>289.86599999999999</c:v>
                </c:pt>
                <c:pt idx="6">
                  <c:v>310.233</c:v>
                </c:pt>
                <c:pt idx="7">
                  <c:v>313.54199999999997</c:v>
                </c:pt>
                <c:pt idx="8">
                  <c:v>315.565</c:v>
                </c:pt>
                <c:pt idx="9">
                  <c:v>316.33600000000001</c:v>
                </c:pt>
                <c:pt idx="10">
                  <c:v>317.63799999999998</c:v>
                </c:pt>
                <c:pt idx="11">
                  <c:v>318.46100000000001</c:v>
                </c:pt>
                <c:pt idx="12">
                  <c:v>320.286</c:v>
                </c:pt>
                <c:pt idx="13">
                  <c:v>321.197</c:v>
                </c:pt>
                <c:pt idx="14">
                  <c:v>323.41500000000002</c:v>
                </c:pt>
                <c:pt idx="15">
                  <c:v>325.45999999999998</c:v>
                </c:pt>
                <c:pt idx="16">
                  <c:v>327.101</c:v>
                </c:pt>
                <c:pt idx="17">
                  <c:v>328.59399999999999</c:v>
                </c:pt>
                <c:pt idx="18">
                  <c:v>330.25900000000001</c:v>
                </c:pt>
                <c:pt idx="19">
                  <c:v>331.84300000000002</c:v>
                </c:pt>
                <c:pt idx="20">
                  <c:v>333.52499999999998</c:v>
                </c:pt>
                <c:pt idx="21">
                  <c:v>334.96899999999999</c:v>
                </c:pt>
                <c:pt idx="22">
                  <c:v>337.82900000000001</c:v>
                </c:pt>
                <c:pt idx="23">
                  <c:v>340.75900000000001</c:v>
                </c:pt>
                <c:pt idx="24">
                  <c:v>343.21699999999998</c:v>
                </c:pt>
                <c:pt idx="25">
                  <c:v>345.86599999999999</c:v>
                </c:pt>
                <c:pt idx="26">
                  <c:v>348.63</c:v>
                </c:pt>
                <c:pt idx="27">
                  <c:v>351.286</c:v>
                </c:pt>
                <c:pt idx="28">
                  <c:v>354.16399999999999</c:v>
                </c:pt>
                <c:pt idx="29">
                  <c:v>357.36500000000001</c:v>
                </c:pt>
                <c:pt idx="30">
                  <c:v>360.52699999999999</c:v>
                </c:pt>
              </c:numCache>
            </c:numRef>
          </c:val>
          <c:smooth val="0"/>
          <c:extLst>
            <c:ext xmlns:c16="http://schemas.microsoft.com/office/drawing/2014/chart" uri="{C3380CC4-5D6E-409C-BE32-E72D297353CC}">
              <c16:uniqueId val="{00000000-0A36-46C9-B309-A0541D5E02E3}"/>
            </c:ext>
          </c:extLst>
        </c:ser>
        <c:ser>
          <c:idx val="1"/>
          <c:order val="1"/>
          <c:tx>
            <c:strRef>
              <c:f>Sheet1!$C$1</c:f>
              <c:strCache>
                <c:ptCount val="1"/>
                <c:pt idx="0">
                  <c:v>BAU</c:v>
                </c:pt>
              </c:strCache>
            </c:strRef>
          </c:tx>
          <c:spPr>
            <a:ln w="28575" cap="rnd">
              <a:solidFill>
                <a:schemeClr val="accent2"/>
              </a:solidFill>
              <a:round/>
            </a:ln>
            <a:effectLst/>
          </c:spPr>
          <c:marker>
            <c:symbol val="none"/>
          </c:marker>
          <c:cat>
            <c:numRef>
              <c:f>Sheet1!$A$2:$A$32</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Sheet1!$C$2:$C$32</c:f>
              <c:numCache>
                <c:formatCode>General</c:formatCode>
                <c:ptCount val="31"/>
                <c:pt idx="0">
                  <c:v>189.09100000000001</c:v>
                </c:pt>
                <c:pt idx="1">
                  <c:v>195.554</c:v>
                </c:pt>
                <c:pt idx="2">
                  <c:v>206.37200000000001</c:v>
                </c:pt>
                <c:pt idx="3">
                  <c:v>207.667</c:v>
                </c:pt>
                <c:pt idx="4">
                  <c:v>210.90199999999999</c:v>
                </c:pt>
                <c:pt idx="5">
                  <c:v>214.77500000000001</c:v>
                </c:pt>
                <c:pt idx="6">
                  <c:v>217.27099999999999</c:v>
                </c:pt>
                <c:pt idx="7">
                  <c:v>217.703</c:v>
                </c:pt>
                <c:pt idx="8">
                  <c:v>218.774</c:v>
                </c:pt>
                <c:pt idx="9">
                  <c:v>220.30500000000001</c:v>
                </c:pt>
                <c:pt idx="10">
                  <c:v>221.76900000000001</c:v>
                </c:pt>
                <c:pt idx="11">
                  <c:v>222.27</c:v>
                </c:pt>
                <c:pt idx="12">
                  <c:v>223.37899999999999</c:v>
                </c:pt>
                <c:pt idx="13">
                  <c:v>223.602</c:v>
                </c:pt>
                <c:pt idx="14">
                  <c:v>224.93700000000001</c:v>
                </c:pt>
                <c:pt idx="15">
                  <c:v>225.97</c:v>
                </c:pt>
                <c:pt idx="16">
                  <c:v>226.87799999999999</c:v>
                </c:pt>
                <c:pt idx="17">
                  <c:v>227.631</c:v>
                </c:pt>
                <c:pt idx="18">
                  <c:v>228.369</c:v>
                </c:pt>
                <c:pt idx="19">
                  <c:v>229.101</c:v>
                </c:pt>
                <c:pt idx="20">
                  <c:v>229.721</c:v>
                </c:pt>
                <c:pt idx="21">
                  <c:v>230.095</c:v>
                </c:pt>
                <c:pt idx="22">
                  <c:v>231.66</c:v>
                </c:pt>
                <c:pt idx="23">
                  <c:v>233.114</c:v>
                </c:pt>
                <c:pt idx="24">
                  <c:v>234.14400000000001</c:v>
                </c:pt>
                <c:pt idx="25">
                  <c:v>235.42400000000001</c:v>
                </c:pt>
                <c:pt idx="26">
                  <c:v>236.78399999999999</c:v>
                </c:pt>
                <c:pt idx="27">
                  <c:v>238.12100000000001</c:v>
                </c:pt>
                <c:pt idx="28">
                  <c:v>239.61600000000001</c:v>
                </c:pt>
                <c:pt idx="29">
                  <c:v>241.14599999999999</c:v>
                </c:pt>
                <c:pt idx="30">
                  <c:v>242.80799999999999</c:v>
                </c:pt>
              </c:numCache>
            </c:numRef>
          </c:val>
          <c:smooth val="0"/>
          <c:extLst>
            <c:ext xmlns:c16="http://schemas.microsoft.com/office/drawing/2014/chart" uri="{C3380CC4-5D6E-409C-BE32-E72D297353CC}">
              <c16:uniqueId val="{00000001-0A36-46C9-B309-A0541D5E02E3}"/>
            </c:ext>
          </c:extLst>
        </c:ser>
        <c:dLbls>
          <c:showLegendKey val="0"/>
          <c:showVal val="0"/>
          <c:showCatName val="0"/>
          <c:showSerName val="0"/>
          <c:showPercent val="0"/>
          <c:showBubbleSize val="0"/>
        </c:dLbls>
        <c:smooth val="0"/>
        <c:axId val="832336736"/>
        <c:axId val="832337984"/>
      </c:lineChart>
      <c:catAx>
        <c:axId val="8323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32337984"/>
        <c:crosses val="autoZero"/>
        <c:auto val="1"/>
        <c:lblAlgn val="ctr"/>
        <c:lblOffset val="100"/>
        <c:noMultiLvlLbl val="0"/>
      </c:catAx>
      <c:valAx>
        <c:axId val="8323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323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environmentalintegrity.org/" TargetMode="External"/></Relationships>
</file>

<file path=xl/drawings/drawing1.xml><?xml version="1.0" encoding="utf-8"?>
<xdr:wsDr xmlns:xdr="http://schemas.openxmlformats.org/drawingml/2006/spreadsheetDrawing" xmlns:a="http://schemas.openxmlformats.org/drawingml/2006/main">
  <xdr:twoCellAnchor>
    <xdr:from>
      <xdr:col>5</xdr:col>
      <xdr:colOff>542925</xdr:colOff>
      <xdr:row>6</xdr:row>
      <xdr:rowOff>114300</xdr:rowOff>
    </xdr:from>
    <xdr:to>
      <xdr:col>13</xdr:col>
      <xdr:colOff>133350</xdr:colOff>
      <xdr:row>25</xdr:row>
      <xdr:rowOff>138112</xdr:rowOff>
    </xdr:to>
    <xdr:graphicFrame macro="">
      <xdr:nvGraphicFramePr>
        <xdr:cNvPr id="2" name="Chart 1">
          <a:extLst>
            <a:ext uri="{FF2B5EF4-FFF2-40B4-BE49-F238E27FC236}">
              <a16:creationId xmlns:a16="http://schemas.microsoft.com/office/drawing/2014/main" id="{75F28B84-5020-4D21-83B7-1792A5D41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44449</xdr:colOff>
      <xdr:row>0</xdr:row>
      <xdr:rowOff>0</xdr:rowOff>
    </xdr:from>
    <xdr:ext cx="2667001" cy="920750"/>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049" y="0"/>
          <a:ext cx="2667001" cy="9207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naturalgas/data.php" TargetMode="External"/><Relationship Id="rId3" Type="http://schemas.openxmlformats.org/officeDocument/2006/relationships/hyperlink" Target="https://edms.deq.louisiana.gov/app/doc/view.aspx?doc=12448030&amp;ob=yes&amp;child=yes" TargetMode="External"/><Relationship Id="rId7" Type="http://schemas.openxmlformats.org/officeDocument/2006/relationships/hyperlink" Target="https://www.eia.gov/naturalgas/data.php" TargetMode="External"/><Relationship Id="rId2" Type="http://schemas.openxmlformats.org/officeDocument/2006/relationships/hyperlink" Target="https://www.dropbox.com/home/Emission%20Increases/Texas/Air%20Liquide%20Large%20Industries%20-%20Bayport%20Complex%2C%20Steam%20Methane%20Reformer%20Plant" TargetMode="External"/><Relationship Id="rId1" Type="http://schemas.openxmlformats.org/officeDocument/2006/relationships/hyperlink" Target="https://apnews.com/ed132ffef513413d8d41268abbc43809" TargetMode="External"/><Relationship Id="rId6" Type="http://schemas.openxmlformats.org/officeDocument/2006/relationships/hyperlink" Target="https://www.reuters.com/article/us-chemicals-motiva-portarthur/motiva-may-finish-port-arthur-tx-chemical-plant-purchase-by-end-october-sources-idUSKBN1WG4DZ" TargetMode="External"/><Relationship Id="rId5" Type="http://schemas.openxmlformats.org/officeDocument/2006/relationships/hyperlink" Target="https://ecology.wa.gov/Regulations-Permits/Permits-certifications/Shoreline-permits-enforcement/Northwest-Innovation-Works-Kalama" TargetMode="External"/><Relationship Id="rId10" Type="http://schemas.openxmlformats.org/officeDocument/2006/relationships/printerSettings" Target="../printerSettings/printerSettings1.bin"/><Relationship Id="rId4" Type="http://schemas.openxmlformats.org/officeDocument/2006/relationships/hyperlink" Target="https://corporate.exxonmobil.com/News/Newsroom/News-releases/2019/0613_ExxonMobil-and-SABIC-to-proceed-with-Gulf-Coast-Growth-Ventures-project%20%20%5band%5d" TargetMode="External"/><Relationship Id="rId9" Type="http://schemas.openxmlformats.org/officeDocument/2006/relationships/hyperlink" Target="https://www.dropbox.com/home/Emission%20Increases/Texas/Formosa%20Plastics-%20Point%20Comfort"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epa.gov/sites/production/files/2019-10/documents/subpart_w_2018_industrial_profile.pdf" TargetMode="External"/><Relationship Id="rId18" Type="http://schemas.openxmlformats.org/officeDocument/2006/relationships/hyperlink" Target="https://www.epa.gov/sites/production/files/2019-10/documents/petroleum_refineries_industrial_profile_9_25_2019.pdf" TargetMode="External"/><Relationship Id="rId26" Type="http://schemas.openxmlformats.org/officeDocument/2006/relationships/hyperlink" Target="https://www.epa.gov/nsr/new-source-review-policy-and-guidance-document-index" TargetMode="External"/><Relationship Id="rId39" Type="http://schemas.openxmlformats.org/officeDocument/2006/relationships/hyperlink" Target="https://www.epa.gov/ghgreporting/ghgrp-and-oil-and-gas-industry" TargetMode="External"/><Relationship Id="rId21" Type="http://schemas.openxmlformats.org/officeDocument/2006/relationships/hyperlink" Target="https://www.epa.gov/sites/production/files/2019-10/documents/non-fluorinated_chemicals_industrial_profile_9_27_2019.pdf" TargetMode="External"/><Relationship Id="rId34" Type="http://schemas.openxmlformats.org/officeDocument/2006/relationships/hyperlink" Target="https://www.epa.gov/sites/production/files/2015-07/documents/ghgguid.pdf" TargetMode="External"/><Relationship Id="rId7" Type="http://schemas.openxmlformats.org/officeDocument/2006/relationships/hyperlink" Target="https://www.epa.gov/air-emissions-inventories/what-definition-voc" TargetMode="External"/><Relationship Id="rId12" Type="http://schemas.openxmlformats.org/officeDocument/2006/relationships/hyperlink" Target="https://www.epa.gov/sites/production/files/2019-10/documents/non-fluorinated_chemicals_industrial_profile_9_27_2019.pdf" TargetMode="External"/><Relationship Id="rId17" Type="http://schemas.openxmlformats.org/officeDocument/2006/relationships/hyperlink" Target="https://www.americanchemistry.com/GBC2019.pdf" TargetMode="External"/><Relationship Id="rId25" Type="http://schemas.openxmlformats.org/officeDocument/2006/relationships/hyperlink" Target="https://www.epa.gov/nsr/new-source-review-policy-and-guidance-document-index" TargetMode="External"/><Relationship Id="rId33" Type="http://schemas.openxmlformats.org/officeDocument/2006/relationships/hyperlink" Target="https://www.epa.gov/sites/production/files/2015-07/documents/ghgguid.pdf" TargetMode="External"/><Relationship Id="rId38" Type="http://schemas.openxmlformats.org/officeDocument/2006/relationships/hyperlink" Target="https://www.epa.gov/gasoline-standards/gasoline-reid-vapor-pressure" TargetMode="External"/><Relationship Id="rId2" Type="http://schemas.openxmlformats.org/officeDocument/2006/relationships/hyperlink" Target="https://www.epa.gov/pm-pollution/particulate-matter-pm-basics" TargetMode="External"/><Relationship Id="rId16" Type="http://schemas.openxmlformats.org/officeDocument/2006/relationships/hyperlink" Target="https://globalchange.mit.edu/news-media/jp-news-outreach/there-future-gas-liquids-technology" TargetMode="External"/><Relationship Id="rId20" Type="http://schemas.openxmlformats.org/officeDocument/2006/relationships/hyperlink" Target="https://www.epa.gov/sites/production/files/2019-10/documents/subpart_w_2018_industrial_profile.pdf" TargetMode="External"/><Relationship Id="rId29" Type="http://schemas.openxmlformats.org/officeDocument/2006/relationships/hyperlink" Target="https://www.epa.gov/nsr/new-source-review-policy-and-guidance-document-index" TargetMode="External"/><Relationship Id="rId1" Type="http://schemas.openxmlformats.org/officeDocument/2006/relationships/hyperlink" Target="https://www.epa.gov/sites/production/files/2015-07/documents/ghgguid.pdf" TargetMode="External"/><Relationship Id="rId6" Type="http://schemas.openxmlformats.org/officeDocument/2006/relationships/hyperlink" Target="https://www.epa.gov/co-pollution/basic-information-about-carbon-monoxide-co-outdoor-air-pollution" TargetMode="External"/><Relationship Id="rId11" Type="http://schemas.openxmlformats.org/officeDocument/2006/relationships/hyperlink" Target="https://www.mckinseyenergyinsights.com/resources/refinery-reference-desk/steam-cracker/" TargetMode="External"/><Relationship Id="rId24" Type="http://schemas.openxmlformats.org/officeDocument/2006/relationships/hyperlink" Target="https://www.eia.gov/energyexplained/natural-gas/liquefied-natural-gas.php" TargetMode="External"/><Relationship Id="rId32" Type="http://schemas.openxmlformats.org/officeDocument/2006/relationships/hyperlink" Target="https://www.epa.gov/sites/production/files/2015-07/documents/ghgguid.pdf" TargetMode="External"/><Relationship Id="rId37" Type="http://schemas.openxmlformats.org/officeDocument/2006/relationships/hyperlink" Target="https://www.epa.gov/sites/production/files/2019-10/documents/subpart_w_2018_industrial_profile.pdf" TargetMode="External"/><Relationship Id="rId40" Type="http://schemas.openxmlformats.org/officeDocument/2006/relationships/printerSettings" Target="../printerSettings/printerSettings6.bin"/><Relationship Id="rId5" Type="http://schemas.openxmlformats.org/officeDocument/2006/relationships/hyperlink" Target="https://www.epa.gov/so2-pollution/sulfur-dioxide-basics" TargetMode="External"/><Relationship Id="rId15" Type="http://schemas.openxmlformats.org/officeDocument/2006/relationships/hyperlink" Target="https://www.epa.gov/sites/production/files/2019-10/documents/non-fluorinated_chemicals_industrial_profile_9_27_2019.pdf" TargetMode="External"/><Relationship Id="rId23" Type="http://schemas.openxmlformats.org/officeDocument/2006/relationships/hyperlink" Target="https://www.americanchemistry.com/GBC2019.pdf" TargetMode="External"/><Relationship Id="rId28" Type="http://schemas.openxmlformats.org/officeDocument/2006/relationships/hyperlink" Target="https://www.law.cornell.edu/cfr/text/40/52.21" TargetMode="External"/><Relationship Id="rId36" Type="http://schemas.openxmlformats.org/officeDocument/2006/relationships/hyperlink" Target="https://www.eia.gov/dnav/pet/TblDefs/pet_sum_snd_tbldef2.asp" TargetMode="External"/><Relationship Id="rId10" Type="http://schemas.openxmlformats.org/officeDocument/2006/relationships/hyperlink" Target="https://www.mckinseyenergyinsights.com/resources/refinery-reference-desk/condensate-splitter/" TargetMode="External"/><Relationship Id="rId19" Type="http://schemas.openxmlformats.org/officeDocument/2006/relationships/hyperlink" Target="https://www.epa.gov/sites/production/files/2019-10/documents/petroleum_refineries_industrial_profile_9_25_2019.pdf" TargetMode="External"/><Relationship Id="rId31" Type="http://schemas.openxmlformats.org/officeDocument/2006/relationships/hyperlink" Target="https://www.epa.gov/sites/production/files/2015-07/documents/ghgguid.pdf" TargetMode="External"/><Relationship Id="rId4" Type="http://schemas.openxmlformats.org/officeDocument/2006/relationships/hyperlink" Target="https://www.epa.gov/no2-pollution/basic-information-about-no2" TargetMode="External"/><Relationship Id="rId9" Type="http://schemas.openxmlformats.org/officeDocument/2006/relationships/hyperlink" Target="https://www.epa.gov/no2-pollution" TargetMode="External"/><Relationship Id="rId14" Type="http://schemas.openxmlformats.org/officeDocument/2006/relationships/hyperlink" Target="https://www.epa.gov/sites/production/files/2019-10/documents/non-fluorinated_chemicals_industrial_profile_9_27_2019.pdf" TargetMode="External"/><Relationship Id="rId22" Type="http://schemas.openxmlformats.org/officeDocument/2006/relationships/hyperlink" Target="https://www.americanchemistry.com/GBC2019.pdf" TargetMode="External"/><Relationship Id="rId27" Type="http://schemas.openxmlformats.org/officeDocument/2006/relationships/hyperlink" Target="https://www.law.cornell.edu/cfr/text/40/52.21" TargetMode="External"/><Relationship Id="rId30" Type="http://schemas.openxmlformats.org/officeDocument/2006/relationships/hyperlink" Target="https://www.epa.gov/nsr/new-source-review-policy-and-guidance-document-index" TargetMode="External"/><Relationship Id="rId35" Type="http://schemas.openxmlformats.org/officeDocument/2006/relationships/hyperlink" Target="https://www.epa.gov/nsr/clean-air-act-permitting-greenhouse-gases" TargetMode="External"/><Relationship Id="rId8" Type="http://schemas.openxmlformats.org/officeDocument/2006/relationships/hyperlink" Target="https://www.law.cornell.edu/cfr/text/40/51.100" TargetMode="External"/><Relationship Id="rId3" Type="http://schemas.openxmlformats.org/officeDocument/2006/relationships/hyperlink" Target="https://www.epa.gov/pm-pollution/particulate-matter-pm-basics"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ropbox.com/sh/dfu434fasxh5pmv/AACRUaUAq_2yu7x6_UBMixF5a?dl=0" TargetMode="External"/><Relationship Id="rId1" Type="http://schemas.openxmlformats.org/officeDocument/2006/relationships/hyperlink" Target="https://edms.deq.louisiana.gov/app/doc/view.aspx?doc=12448030&amp;ob=yes&amp;child=y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17" Type="http://schemas.openxmlformats.org/officeDocument/2006/relationships/hyperlink" Target="https://investors.corenergy.reit/investors/press-releases/press-release-details/2019/MoGas-Pipeline-Announces-Open-Season/default.aspx" TargetMode="External"/><Relationship Id="rId21" Type="http://schemas.openxmlformats.org/officeDocument/2006/relationships/hyperlink" Target="https://www.dropbox.com/sh/88mrpe9c9mbzjq5/AABe-CZauu4jZJEMiO9nf5tla?dl=0" TargetMode="External"/><Relationship Id="rId42" Type="http://schemas.openxmlformats.org/officeDocument/2006/relationships/hyperlink" Target="https://www.dropbox.com/sh/88mrpe9c9mbzjq5/AABe-CZauu4jZJEMiO9nf5tla?dl=0" TargetMode="External"/><Relationship Id="rId63" Type="http://schemas.openxmlformats.org/officeDocument/2006/relationships/hyperlink" Target="https://www.dropbox.com/sh/88mrpe9c9mbzjq5/AABe-CZauu4jZJEMiO9nf5tla?dl=0" TargetMode="External"/><Relationship Id="rId84" Type="http://schemas.openxmlformats.org/officeDocument/2006/relationships/hyperlink" Target="https://sempralng.com/la-storage-hackberry/" TargetMode="External"/><Relationship Id="rId138" Type="http://schemas.openxmlformats.org/officeDocument/2006/relationships/hyperlink" Target="https://www.northernnaturalgas.com/expansionprojects/Pages/NorthernLights2021.aspx" TargetMode="External"/><Relationship Id="rId159" Type="http://schemas.openxmlformats.org/officeDocument/2006/relationships/hyperlink" Target="https://www.dropbox.com/sh/88mrpe9c9mbzjq5/AABe-CZauu4jZJEMiO9nf5tla?dl=0" TargetMode="External"/><Relationship Id="rId170" Type="http://schemas.openxmlformats.org/officeDocument/2006/relationships/hyperlink" Target="https://www.alliancepipeline.com/AboutUs/OurSystem/ThreeRiversInterconnection/Pages/default.aspx" TargetMode="External"/><Relationship Id="rId191" Type="http://schemas.openxmlformats.org/officeDocument/2006/relationships/hyperlink" Target="https://www.dropbox.com/sh/88mrpe9c9mbzjq5/AABe-CZauu4jZJEMiO9nf5tla?dl=0" TargetMode="External"/><Relationship Id="rId107" Type="http://schemas.openxmlformats.org/officeDocument/2006/relationships/hyperlink" Target="https://www.dropbox.com/sh/88mrpe9c9mbzjq5/AABe-CZauu4jZJEMiO9nf5tla?dl=0" TargetMode="External"/><Relationship Id="rId11" Type="http://schemas.openxmlformats.org/officeDocument/2006/relationships/hyperlink" Target="https://www.dropbox.com/sh/88mrpe9c9mbzjq5/AABe-CZauu4jZJEMiO9nf5tla?dl=0" TargetMode="External"/><Relationship Id="rId32" Type="http://schemas.openxmlformats.org/officeDocument/2006/relationships/hyperlink" Target="https://www.dropbox.com/sh/88mrpe9c9mbzjq5/AABe-CZauu4jZJEMiO9nf5tla?dl=0" TargetMode="External"/><Relationship Id="rId53" Type="http://schemas.openxmlformats.org/officeDocument/2006/relationships/hyperlink" Target="https://www.kindermorgan.com/Operations/Projects/East-300-Upgrade-Project" TargetMode="External"/><Relationship Id="rId74" Type="http://schemas.openxmlformats.org/officeDocument/2006/relationships/hyperlink" Target="https://www.dropbox.com/sh/88mrpe9c9mbzjq5/AABe-CZauu4jZJEMiO9nf5tla?dl=0" TargetMode="External"/><Relationship Id="rId128" Type="http://schemas.openxmlformats.org/officeDocument/2006/relationships/hyperlink" Target="https://www.dropbox.com/sh/88mrpe9c9mbzjq5/AABe-CZauu4jZJEMiO9nf5tla?dl=0" TargetMode="External"/><Relationship Id="rId149" Type="http://schemas.openxmlformats.org/officeDocument/2006/relationships/hyperlink" Target="https://portarthurlng.com/pipelines/" TargetMode="External"/><Relationship Id="rId5" Type="http://schemas.openxmlformats.org/officeDocument/2006/relationships/hyperlink" Target="https://adelphiagateway.com/" TargetMode="External"/><Relationship Id="rId95" Type="http://schemas.openxmlformats.org/officeDocument/2006/relationships/hyperlink" Target="https://www.dropbox.com/sh/88mrpe9c9mbzjq5/AABe-CZauu4jZJEMiO9nf5tla?dl=0" TargetMode="External"/><Relationship Id="rId160" Type="http://schemas.openxmlformats.org/officeDocument/2006/relationships/hyperlink" Target="http://www.senderomidstream.com/operations" TargetMode="External"/><Relationship Id="rId181" Type="http://schemas.openxmlformats.org/officeDocument/2006/relationships/hyperlink" Target="https://www.dropbox.com/sh/88mrpe9c9mbzjq5/AABe-CZauu4jZJEMiO9nf5tla?dl=0" TargetMode="External"/><Relationship Id="rId22" Type="http://schemas.openxmlformats.org/officeDocument/2006/relationships/hyperlink" Target="http://www.bluewatergasstorage.com/projects/index.htm" TargetMode="External"/><Relationship Id="rId43" Type="http://schemas.openxmlformats.org/officeDocument/2006/relationships/hyperlink" Target="http://info.esng.com/delmar" TargetMode="External"/><Relationship Id="rId64" Type="http://schemas.openxmlformats.org/officeDocument/2006/relationships/hyperlink" Target="https://www.nationalfuel.com/pipeline-storage/national-fuel-gas-supply-corp/fm100-project-overview/" TargetMode="External"/><Relationship Id="rId118" Type="http://schemas.openxmlformats.org/officeDocument/2006/relationships/hyperlink" Target="https://www.dropbox.com/sh/88mrpe9c9mbzjq5/AABe-CZauu4jZJEMiO9nf5tla?dl=0" TargetMode="External"/><Relationship Id="rId139" Type="http://schemas.openxmlformats.org/officeDocument/2006/relationships/hyperlink" Target="https://www.dropbox.com/sh/88mrpe9c9mbzjq5/AABe-CZauu4jZJEMiO9nf5tla?dl=0" TargetMode="External"/><Relationship Id="rId85" Type="http://schemas.openxmlformats.org/officeDocument/2006/relationships/hyperlink" Target="https://www.dropbox.com/sh/88mrpe9c9mbzjq5/AABe-CZauu4jZJEMiO9nf5tla?dl=0" TargetMode="External"/><Relationship Id="rId150" Type="http://schemas.openxmlformats.org/officeDocument/2006/relationships/hyperlink" Target="https://www.dropbox.com/sh/88mrpe9c9mbzjq5/AABe-CZauu4jZJEMiO9nf5tla?dl=0" TargetMode="External"/><Relationship Id="rId171" Type="http://schemas.openxmlformats.org/officeDocument/2006/relationships/hyperlink" Target="https://www.dropbox.com/sh/88mrpe9c9mbzjq5/AABe-CZauu4jZJEMiO9nf5tla?dl=0" TargetMode="External"/><Relationship Id="rId192" Type="http://schemas.openxmlformats.org/officeDocument/2006/relationships/hyperlink" Target="https://www.bwpipelines.com/about-us/subsidiaries/gulf-south-pipeline-company-lp/expansions/current-projects/willis-lateral-project/default.aspx" TargetMode="External"/><Relationship Id="rId12" Type="http://schemas.openxmlformats.org/officeDocument/2006/relationships/hyperlink" Target="https://www.dropbox.com/sh/88mrpe9c9mbzjq5/AABe-CZauu4jZJEMiO9nf5tla?dl=0" TargetMode="External"/><Relationship Id="rId33" Type="http://schemas.openxmlformats.org/officeDocument/2006/relationships/hyperlink" Target="https://www.dropbox.com/sh/88mrpe9c9mbzjq5/AABe-CZauu4jZJEMiO9nf5tla?dl=0" TargetMode="External"/><Relationship Id="rId108" Type="http://schemas.openxmlformats.org/officeDocument/2006/relationships/hyperlink" Target="https://www.enablemidstream.com/company/operations/projects/" TargetMode="External"/><Relationship Id="rId129" Type="http://schemas.openxmlformats.org/officeDocument/2006/relationships/hyperlink" Target="https://www.wbienergy.com/docs/default-source/north-bakken-expansion-project/north-bakken-handout.pdf?sfvrsn=0" TargetMode="External"/><Relationship Id="rId54" Type="http://schemas.openxmlformats.org/officeDocument/2006/relationships/hyperlink" Target="https://www.dropbox.com/sh/88mrpe9c9mbzjq5/AABe-CZauu4jZJEMiO9nf5tla?dl=0" TargetMode="External"/><Relationship Id="rId75" Type="http://schemas.openxmlformats.org/officeDocument/2006/relationships/hyperlink" Target="https://www.tcenergy.com/operations/natural-gas/grand-chenier-xpress/" TargetMode="External"/><Relationship Id="rId96" Type="http://schemas.openxmlformats.org/officeDocument/2006/relationships/hyperlink" Target="https://www.dropbox.com/sh/88mrpe9c9mbzjq5/AABe-CZauu4jZJEMiO9nf5tla?dl=0" TargetMode="External"/><Relationship Id="rId140" Type="http://schemas.openxmlformats.org/officeDocument/2006/relationships/hyperlink" Target="https://www.jordancovelng.com/" TargetMode="External"/><Relationship Id="rId161" Type="http://schemas.openxmlformats.org/officeDocument/2006/relationships/hyperlink" Target="https://www.dropbox.com/sh/88mrpe9c9mbzjq5/AABe-CZauu4jZJEMiO9nf5tla?dl=0" TargetMode="External"/><Relationship Id="rId182" Type="http://schemas.openxmlformats.org/officeDocument/2006/relationships/hyperlink" Target="https://www.dropbox.com/sh/88mrpe9c9mbzjq5/AABe-CZauu4jZJEMiO9nf5tla?dl=0" TargetMode="External"/><Relationship Id="rId6" Type="http://schemas.openxmlformats.org/officeDocument/2006/relationships/hyperlink" Target="https://www.dropbox.com/sh/88mrpe9c9mbzjq5/AABe-CZauu4jZJEMiO9nf5tla?dl=0" TargetMode="External"/><Relationship Id="rId23" Type="http://schemas.openxmlformats.org/officeDocument/2006/relationships/hyperlink" Target="https://www.dropbox.com/sh/88mrpe9c9mbzjq5/AABe-CZauu4jZJEMiO9nf5tla?dl=0" TargetMode="External"/><Relationship Id="rId119" Type="http://schemas.openxmlformats.org/officeDocument/2006/relationships/hyperlink" Target="https://www.mountainvalleypipeline.info/" TargetMode="External"/><Relationship Id="rId44" Type="http://schemas.openxmlformats.org/officeDocument/2006/relationships/hyperlink" Target="https://www.dropbox.com/sh/88mrpe9c9mbzjq5/AABe-CZauu4jZJEMiO9nf5tla?dl=0" TargetMode="External"/><Relationship Id="rId65" Type="http://schemas.openxmlformats.org/officeDocument/2006/relationships/hyperlink" Target="https://www.dropbox.com/sh/88mrpe9c9mbzjq5/AABe-CZauu4jZJEMiO9nf5tla?dl=0" TargetMode="External"/><Relationship Id="rId86" Type="http://schemas.openxmlformats.org/officeDocument/2006/relationships/hyperlink" Target="https://www.bwpipelines.com/about-us/subsidiaries/gulf-south-pipeline-company-lp/expansions/current-projects/index-99/default.aspx" TargetMode="External"/><Relationship Id="rId130" Type="http://schemas.openxmlformats.org/officeDocument/2006/relationships/hyperlink" Target="https://www.dropbox.com/sh/88mrpe9c9mbzjq5/AABe-CZauu4jZJEMiO9nf5tla?dl=0" TargetMode="External"/><Relationship Id="rId151" Type="http://schemas.openxmlformats.org/officeDocument/2006/relationships/hyperlink" Target="http://www.pngts.com/expansion/" TargetMode="External"/><Relationship Id="rId172" Type="http://schemas.openxmlformats.org/officeDocument/2006/relationships/hyperlink" Target="https://www.dropbox.com/sh/88mrpe9c9mbzjq5/AABe-CZauu4jZJEMiO9nf5tla?dl=0" TargetMode="External"/><Relationship Id="rId193" Type="http://schemas.openxmlformats.org/officeDocument/2006/relationships/hyperlink" Target="https://www.dropbox.com/sh/88mrpe9c9mbzjq5/AABe-CZauu4jZJEMiO9nf5tla?dl=0" TargetMode="External"/><Relationship Id="rId13" Type="http://schemas.openxmlformats.org/officeDocument/2006/relationships/hyperlink" Target="https://www.enbridge.com/projects-and-infrastructure/projects/atlantic-bridge" TargetMode="External"/><Relationship Id="rId109" Type="http://schemas.openxmlformats.org/officeDocument/2006/relationships/hyperlink" Target="https://www.dropbox.com/sh/88mrpe9c9mbzjq5/AABe-CZauu4jZJEMiO9nf5tla?dl=0" TargetMode="External"/><Relationship Id="rId34" Type="http://schemas.openxmlformats.org/officeDocument/2006/relationships/hyperlink" Target="https://commonwealthlng.com/" TargetMode="External"/><Relationship Id="rId55" Type="http://schemas.openxmlformats.org/officeDocument/2006/relationships/hyperlink" Target="https://www.tcenergy.com/operations/natural-gas/east-lateral-xpress-project/" TargetMode="External"/><Relationship Id="rId76" Type="http://schemas.openxmlformats.org/officeDocument/2006/relationships/hyperlink" Target="https://www.dropbox.com/sh/88mrpe9c9mbzjq5/AABe-CZauu4jZJEMiO9nf5tla?dl=0" TargetMode="External"/><Relationship Id="rId97" Type="http://schemas.openxmlformats.org/officeDocument/2006/relationships/hyperlink" Target="https://www.williams.com/expansion-project/leidy-south-expansion-project/" TargetMode="External"/><Relationship Id="rId120" Type="http://schemas.openxmlformats.org/officeDocument/2006/relationships/hyperlink" Target="https://www.dropbox.com/sh/88mrpe9c9mbzjq5/AABe-CZauu4jZJEMiO9nf5tla?dl=0" TargetMode="External"/><Relationship Id="rId141" Type="http://schemas.openxmlformats.org/officeDocument/2006/relationships/hyperlink" Target="https://www.dropbox.com/sh/88mrpe9c9mbzjq5/AABe-CZauu4jZJEMiO9nf5tla?dl=0" TargetMode="External"/><Relationship Id="rId7" Type="http://schemas.openxmlformats.org/officeDocument/2006/relationships/hyperlink" Target="https://www.dropbox.com/sh/88mrpe9c9mbzjq5/AABe-CZauu4jZJEMiO9nf5tla?dl=0" TargetMode="External"/><Relationship Id="rId71" Type="http://schemas.openxmlformats.org/officeDocument/2006/relationships/hyperlink" Target="http://venturegloballng.com/plaquemines-project/plaquemines-pipeline/" TargetMode="External"/><Relationship Id="rId92" Type="http://schemas.openxmlformats.org/officeDocument/2006/relationships/hyperlink" Target="https://www.dropbox.com/sh/88mrpe9c9mbzjq5/AABe-CZauu4jZJEMiO9nf5tla?dl=0" TargetMode="External"/><Relationship Id="rId162" Type="http://schemas.openxmlformats.org/officeDocument/2006/relationships/hyperlink" Target="https://www.kindermorgan.com/pages/business/gas_pipelines/west/sierrita/default.aspx" TargetMode="External"/><Relationship Id="rId183" Type="http://schemas.openxmlformats.org/officeDocument/2006/relationships/hyperlink" Target="https://www.questarpipeline.com/indexOTP.php" TargetMode="External"/><Relationship Id="rId2" Type="http://schemas.openxmlformats.org/officeDocument/2006/relationships/hyperlink" Target="https://www.kindermorgan.com/pages/business/gas_pipelines/east/tgp/261_upgrade.aspx" TargetMode="External"/><Relationship Id="rId29" Type="http://schemas.openxmlformats.org/officeDocument/2006/relationships/hyperlink" Target="https://www.dropbox.com/sh/88mrpe9c9mbzjq5/AABe-CZauu4jZJEMiO9nf5tla?dl=0" TargetMode="External"/><Relationship Id="rId24" Type="http://schemas.openxmlformats.org/officeDocument/2006/relationships/hyperlink" Target="https://www.tcenergy.com/operations/natural-gas/buckeye-xpress-project/" TargetMode="External"/><Relationship Id="rId40" Type="http://schemas.openxmlformats.org/officeDocument/2006/relationships/hyperlink" Target="https://venturegloballng.com/cp2-lng/pipeline/" TargetMode="External"/><Relationship Id="rId45" Type="http://schemas.openxmlformats.org/officeDocument/2006/relationships/hyperlink" Target="https://venturegloballng.com/delta-project/" TargetMode="External"/><Relationship Id="rId66" Type="http://schemas.openxmlformats.org/officeDocument/2006/relationships/hyperlink" Target="https://www.dropbox.com/sh/88mrpe9c9mbzjq5/AABe-CZauu4jZJEMiO9nf5tla?dl=0" TargetMode="External"/><Relationship Id="rId87" Type="http://schemas.openxmlformats.org/officeDocument/2006/relationships/hyperlink" Target="https://www.dropbox.com/sh/88mrpe9c9mbzjq5/AABe-CZauu4jZJEMiO9nf5tla?dl=0" TargetMode="External"/><Relationship Id="rId110" Type="http://schemas.openxmlformats.org/officeDocument/2006/relationships/hyperlink" Target="https://www.dropbox.com/sh/88mrpe9c9mbzjq5/AABe-CZauu4jZJEMiO9nf5tla?dl=0" TargetMode="External"/><Relationship Id="rId115" Type="http://schemas.openxmlformats.org/officeDocument/2006/relationships/hyperlink" Target="https://www.southernstar.com/southern-star-announces-an-open-season-for-the-midwest-market-access-and-southeast-expansion-to-ngpl-projects/" TargetMode="External"/><Relationship Id="rId131" Type="http://schemas.openxmlformats.org/officeDocument/2006/relationships/hyperlink" Target="https://northeastsupplyenhancement.com/" TargetMode="External"/><Relationship Id="rId136" Type="http://schemas.openxmlformats.org/officeDocument/2006/relationships/hyperlink" Target="http://www.northernnaturalgas.com/expansionprojects/Pages/NorthernLights2019-Rochester.aspx" TargetMode="External"/><Relationship Id="rId157" Type="http://schemas.openxmlformats.org/officeDocument/2006/relationships/hyperlink" Target="https://www.dropbox.com/sh/88mrpe9c9mbzjq5/AABe-CZauu4jZJEMiO9nf5tla?dl=0" TargetMode="External"/><Relationship Id="rId178" Type="http://schemas.openxmlformats.org/officeDocument/2006/relationships/hyperlink" Target="https://www.tri-statecorridor.com/" TargetMode="External"/><Relationship Id="rId61" Type="http://schemas.openxmlformats.org/officeDocument/2006/relationships/hyperlink" Target="https://www.dropbox.com/sh/88mrpe9c9mbzjq5/AABe-CZauu4jZJEMiO9nf5tla?dl=0" TargetMode="External"/><Relationship Id="rId82" Type="http://schemas.openxmlformats.org/officeDocument/2006/relationships/hyperlink" Target="https://gulfstreamgas.com/phase-vi/" TargetMode="External"/><Relationship Id="rId152" Type="http://schemas.openxmlformats.org/officeDocument/2006/relationships/hyperlink" Target="https://www.dropbox.com/sh/88mrpe9c9mbzjq5/AABe-CZauu4jZJEMiO9nf5tla?dl=0" TargetMode="External"/><Relationship Id="rId173" Type="http://schemas.openxmlformats.org/officeDocument/2006/relationships/hyperlink" Target="https://www.dropbox.com/sh/88mrpe9c9mbzjq5/AABe-CZauu4jZJEMiO9nf5tla?dl=0" TargetMode="External"/><Relationship Id="rId194" Type="http://schemas.openxmlformats.org/officeDocument/2006/relationships/hyperlink" Target="https://www.tcenergy.com/operations/natural-gas/wisconsin-access-project/" TargetMode="External"/><Relationship Id="rId19" Type="http://schemas.openxmlformats.org/officeDocument/2006/relationships/hyperlink" Target="https://www.dropbox.com/sh/88mrpe9c9mbzjq5/AABe-CZauu4jZJEMiO9nf5tla?dl=0" TargetMode="External"/><Relationship Id="rId14" Type="http://schemas.openxmlformats.org/officeDocument/2006/relationships/hyperlink" Target="https://www.dropbox.com/sh/88mrpe9c9mbzjq5/AABe-CZauu4jZJEMiO9nf5tla?dl=0" TargetMode="External"/><Relationship Id="rId30" Type="http://schemas.openxmlformats.org/officeDocument/2006/relationships/hyperlink" Target="https://www.dropbox.com/sh/88mrpe9c9mbzjq5/AABe-CZauu4jZJEMiO9nf5tla?dl=0" TargetMode="External"/><Relationship Id="rId35" Type="http://schemas.openxmlformats.org/officeDocument/2006/relationships/hyperlink" Target="https://www.dropbox.com/sh/88mrpe9c9mbzjq5/AABe-CZauu4jZJEMiO9nf5tla?dl=0" TargetMode="External"/><Relationship Id="rId56" Type="http://schemas.openxmlformats.org/officeDocument/2006/relationships/hyperlink" Target="https://www.dropbox.com/sh/88mrpe9c9mbzjq5/AABe-CZauu4jZJEMiO9nf5tla?dl=0" TargetMode="External"/><Relationship Id="rId77" Type="http://schemas.openxmlformats.org/officeDocument/2006/relationships/hyperlink" Target="https://www.dropbox.com/sh/88mrpe9c9mbzjq5/AABe-CZauu4jZJEMiO9nf5tla?dl=0" TargetMode="External"/><Relationship Id="rId100" Type="http://schemas.openxmlformats.org/officeDocument/2006/relationships/hyperlink" Target="https://www.dropbox.com/sh/88mrpe9c9mbzjq5/AABe-CZauu4jZJEMiO9nf5tla?dl=0" TargetMode="External"/><Relationship Id="rId105" Type="http://schemas.openxmlformats.org/officeDocument/2006/relationships/hyperlink" Target="https://www.dropbox.com/sh/88mrpe9c9mbzjq5/AABe-CZauu4jZJEMiO9nf5tla?dl=0" TargetMode="External"/><Relationship Id="rId126" Type="http://schemas.openxmlformats.org/officeDocument/2006/relationships/hyperlink" Target="https://www.dropbox.com/sh/88mrpe9c9mbzjq5/AABe-CZauu4jZJEMiO9nf5tla?dl=0" TargetMode="External"/><Relationship Id="rId147" Type="http://schemas.openxmlformats.org/officeDocument/2006/relationships/hyperlink" Target="https://www.dropbox.com/sh/88mrpe9c9mbzjq5/AABe-CZauu4jZJEMiO9nf5tla?dl=0" TargetMode="External"/><Relationship Id="rId168" Type="http://schemas.openxmlformats.org/officeDocument/2006/relationships/hyperlink" Target="https://www.williams.com/expansion-project/southeastern-trail-expansion/" TargetMode="External"/><Relationship Id="rId8" Type="http://schemas.openxmlformats.org/officeDocument/2006/relationships/hyperlink" Target="https://alaska-lng.com/" TargetMode="External"/><Relationship Id="rId51" Type="http://schemas.openxmlformats.org/officeDocument/2006/relationships/hyperlink" Target="http://driftwoodlng.com/pipeline/" TargetMode="External"/><Relationship Id="rId72" Type="http://schemas.openxmlformats.org/officeDocument/2006/relationships/hyperlink" Target="https://www.dropbox.com/sh/88mrpe9c9mbzjq5/AABe-CZauu4jZJEMiO9nf5tla?dl=0" TargetMode="External"/><Relationship Id="rId93" Type="http://schemas.openxmlformats.org/officeDocument/2006/relationships/hyperlink" Target="https://www.dropbox.com/sh/88mrpe9c9mbzjq5/AABe-CZauu4jZJEMiO9nf5tla?dl=0" TargetMode="External"/><Relationship Id="rId98" Type="http://schemas.openxmlformats.org/officeDocument/2006/relationships/hyperlink" Target="https://www.dropbox.com/sh/88mrpe9c9mbzjq5/AABe-CZauu4jZJEMiO9nf5tla?dl=0" TargetMode="External"/><Relationship Id="rId121" Type="http://schemas.openxmlformats.org/officeDocument/2006/relationships/hyperlink" Target="http://www.mvpsouthgate.com/" TargetMode="External"/><Relationship Id="rId142" Type="http://schemas.openxmlformats.org/officeDocument/2006/relationships/hyperlink" Target="https://penneastpipeline.com/overview/" TargetMode="External"/><Relationship Id="rId163" Type="http://schemas.openxmlformats.org/officeDocument/2006/relationships/hyperlink" Target="https://www.dropbox.com/sh/88mrpe9c9mbzjq5/AABe-CZauu4jZJEMiO9nf5tla?dl=0" TargetMode="External"/><Relationship Id="rId184" Type="http://schemas.openxmlformats.org/officeDocument/2006/relationships/hyperlink" Target="https://www.dropbox.com/sh/88mrpe9c9mbzjq5/AABe-CZauu4jZJEMiO9nf5tla?dl=0" TargetMode="External"/><Relationship Id="rId189" Type="http://schemas.openxmlformats.org/officeDocument/2006/relationships/hyperlink" Target="https://westhp.com/" TargetMode="External"/><Relationship Id="rId3" Type="http://schemas.openxmlformats.org/officeDocument/2006/relationships/hyperlink" Target="https://www.dropbox.com/sh/88mrpe9c9mbzjq5/AABe-CZauu4jZJEMiO9nf5tla?dl=0" TargetMode="External"/><Relationship Id="rId25" Type="http://schemas.openxmlformats.org/officeDocument/2006/relationships/hyperlink" Target="https://www.dropbox.com/sh/88mrpe9c9mbzjq5/AABe-CZauu4jZJEMiO9nf5tla?dl=0" TargetMode="External"/><Relationship Id="rId46" Type="http://schemas.openxmlformats.org/officeDocument/2006/relationships/hyperlink" Target="https://www.dropbox.com/sh/88mrpe9c9mbzjq5/AABe-CZauu4jZJEMiO9nf5tla?dl=0" TargetMode="External"/><Relationship Id="rId67" Type="http://schemas.openxmlformats.org/officeDocument/2006/relationships/hyperlink" Target="https://www.williams.com/expansion-project/gateway-expansion-project/" TargetMode="External"/><Relationship Id="rId116" Type="http://schemas.openxmlformats.org/officeDocument/2006/relationships/hyperlink" Target="https://www.dropbox.com/sh/88mrpe9c9mbzjq5/AABe-CZauu4jZJEMiO9nf5tla?dl=0" TargetMode="External"/><Relationship Id="rId137" Type="http://schemas.openxmlformats.org/officeDocument/2006/relationships/hyperlink" Target="https://www.dropbox.com/sh/88mrpe9c9mbzjq5/AABe-CZauu4jZJEMiO9nf5tla?dl=0" TargetMode="External"/><Relationship Id="rId158" Type="http://schemas.openxmlformats.org/officeDocument/2006/relationships/hyperlink" Target="https://www.dropbox.com/sh/88mrpe9c9mbzjq5/AABe-CZauu4jZJEMiO9nf5tla?dl=0" TargetMode="External"/><Relationship Id="rId20" Type="http://schemas.openxmlformats.org/officeDocument/2006/relationships/hyperlink" Target="https://empoweringmichigan.com/bluewater/" TargetMode="External"/><Relationship Id="rId41" Type="http://schemas.openxmlformats.org/officeDocument/2006/relationships/hyperlink" Target="https://www.dropbox.com/sh/88mrpe9c9mbzjq5/AABe-CZauu4jZJEMiO9nf5tla?dl=0" TargetMode="External"/><Relationship Id="rId62" Type="http://schemas.openxmlformats.org/officeDocument/2006/relationships/hyperlink" Target="https://www.kindermorgan.com/Operations/Projects/Evangeline-Pass-Expansion-Project" TargetMode="External"/><Relationship Id="rId83" Type="http://schemas.openxmlformats.org/officeDocument/2006/relationships/hyperlink" Target="https://www.dropbox.com/sh/88mrpe9c9mbzjq5/AABe-CZauu4jZJEMiO9nf5tla?dl=0" TargetMode="External"/><Relationship Id="rId88" Type="http://schemas.openxmlformats.org/officeDocument/2006/relationships/hyperlink" Target="https://www.iroquois.com/operations/projects/exc-project/" TargetMode="External"/><Relationship Id="rId111" Type="http://schemas.openxmlformats.org/officeDocument/2006/relationships/hyperlink" Target="https://www.cheniere.com/where-we-work/midship-pipeline" TargetMode="External"/><Relationship Id="rId132" Type="http://schemas.openxmlformats.org/officeDocument/2006/relationships/hyperlink" Target="https://www.dropbox.com/sh/88mrpe9c9mbzjq5/AABe-CZauu4jZJEMiO9nf5tla?dl=0" TargetMode="External"/><Relationship Id="rId153" Type="http://schemas.openxmlformats.org/officeDocument/2006/relationships/hyperlink" Target="https://www.dropbox.com/sh/88mrpe9c9mbzjq5/AABe-CZauu4jZJEMiO9nf5tla?dl=0" TargetMode="External"/><Relationship Id="rId174" Type="http://schemas.openxmlformats.org/officeDocument/2006/relationships/hyperlink" Target="http://venturegloballng.com/calcasieu-pass/transcameron-pipeline/" TargetMode="External"/><Relationship Id="rId179" Type="http://schemas.openxmlformats.org/officeDocument/2006/relationships/hyperlink" Target="https://www.dropbox.com/sh/88mrpe9c9mbzjq5/AABe-CZauu4jZJEMiO9nf5tla?dl=0" TargetMode="External"/><Relationship Id="rId195" Type="http://schemas.openxmlformats.org/officeDocument/2006/relationships/hyperlink" Target="https://www.dropbox.com/sh/88mrpe9c9mbzjq5/AABe-CZauu4jZJEMiO9nf5tla?dl=0" TargetMode="External"/><Relationship Id="rId190" Type="http://schemas.openxmlformats.org/officeDocument/2006/relationships/hyperlink" Target="https://www.dropbox.com/sh/88mrpe9c9mbzjq5/AABe-CZauu4jZJEMiO9nf5tla?dl=0" TargetMode="External"/><Relationship Id="rId15" Type="http://schemas.openxmlformats.org/officeDocument/2006/relationships/hyperlink" Target="https://www.ogj.com/general-interest/government/article/14177925/supreme-court-clears-appalachian-trail-crossing-for-atlantic-coast-gas-pipeline?utm_source=OGJ+Daily&amp;utm_medium=email&amp;utm_campaign=CPS200616028&amp;o_eid=7099H3411978I2L&amp;rdx.ident%5Bpull%5D=omeda%7C7099H3411978I2L&amp;oly_enc_id=7099H3411978I2L" TargetMode="External"/><Relationship Id="rId36" Type="http://schemas.openxmlformats.org/officeDocument/2006/relationships/hyperlink" Target="https://www.dropbox.com/sh/88mrpe9c9mbzjq5/AABe-CZauu4jZJEMiO9nf5tla?dl=0" TargetMode="External"/><Relationship Id="rId57" Type="http://schemas.openxmlformats.org/officeDocument/2006/relationships/hyperlink" Target="https://www.dropbox.com/sh/88mrpe9c9mbzjq5/AABe-CZauu4jZJEMiO9nf5tla?dl=0" TargetMode="External"/><Relationship Id="rId106" Type="http://schemas.openxmlformats.org/officeDocument/2006/relationships/hyperlink" Target="https://www.dropbox.com/sh/88mrpe9c9mbzjq5/AABe-CZauu4jZJEMiO9nf5tla?dl=0" TargetMode="External"/><Relationship Id="rId127" Type="http://schemas.openxmlformats.org/officeDocument/2006/relationships/hyperlink" Target="https://www.tcenergy.com/operations/natural-gas/north-baja-xpress-project/" TargetMode="External"/><Relationship Id="rId10" Type="http://schemas.openxmlformats.org/officeDocument/2006/relationships/hyperlink" Target="https://www.tcenergy.com/operations/natural-gas/alberta-xpress-project/" TargetMode="External"/><Relationship Id="rId31" Type="http://schemas.openxmlformats.org/officeDocument/2006/relationships/hyperlink" Target="https://www.tallgrassenergy.com/Projects.aspx" TargetMode="External"/><Relationship Id="rId52" Type="http://schemas.openxmlformats.org/officeDocument/2006/relationships/hyperlink" Target="https://www.dropbox.com/sh/88mrpe9c9mbzjq5/AABe-CZauu4jZJEMiO9nf5tla?dl=0" TargetMode="External"/><Relationship Id="rId73" Type="http://schemas.openxmlformats.org/officeDocument/2006/relationships/hyperlink" Target="https://goldenpasslng.com/operations/pipeline" TargetMode="External"/><Relationship Id="rId78" Type="http://schemas.openxmlformats.org/officeDocument/2006/relationships/hyperlink" Target="https://www.tcpipelineslp.com/assets/gtn/" TargetMode="External"/><Relationship Id="rId94" Type="http://schemas.openxmlformats.org/officeDocument/2006/relationships/hyperlink" Target="https://www.bwpipelines.com/about-us/subsidiaries/gulf-south-pipeline-company-lp/expansions/current-projects/Lamar-County-Expansion-Project/default.aspx" TargetMode="External"/><Relationship Id="rId99" Type="http://schemas.openxmlformats.org/officeDocument/2006/relationships/hyperlink" Target="https://www.tcenergy.com/operations/natural-gas/line-8000-replacement-project/" TargetMode="External"/><Relationship Id="rId101" Type="http://schemas.openxmlformats.org/officeDocument/2006/relationships/hyperlink" Target="https://www.dropbox.com/sh/88mrpe9c9mbzjq5/AABe-CZauu4jZJEMiO9nf5tla?dl=0" TargetMode="External"/><Relationship Id="rId122" Type="http://schemas.openxmlformats.org/officeDocument/2006/relationships/hyperlink" Target="https://www.dropbox.com/sh/88mrpe9c9mbzjq5/AABe-CZauu4jZJEMiO9nf5tla?dl=0" TargetMode="External"/><Relationship Id="rId143" Type="http://schemas.openxmlformats.org/officeDocument/2006/relationships/hyperlink" Target="https://www.dropbox.com/sh/88mrpe9c9mbzjq5/AABe-CZauu4jZJEMiO9nf5tla?dl=0" TargetMode="External"/><Relationship Id="rId148" Type="http://schemas.openxmlformats.org/officeDocument/2006/relationships/hyperlink" Target="https://www.dropbox.com/sh/88mrpe9c9mbzjq5/AABe-CZauu4jZJEMiO9nf5tla?dl=0" TargetMode="External"/><Relationship Id="rId164" Type="http://schemas.openxmlformats.org/officeDocument/2006/relationships/hyperlink" Target="https://www.dropbox.com/sh/88mrpe9c9mbzjq5/AABe-CZauu4jZJEMiO9nf5tla?dl=0" TargetMode="External"/><Relationship Id="rId169" Type="http://schemas.openxmlformats.org/officeDocument/2006/relationships/hyperlink" Target="https://www.dropbox.com/sh/88mrpe9c9mbzjq5/AABe-CZauu4jZJEMiO9nf5tla?dl=0" TargetMode="External"/><Relationship Id="rId185" Type="http://schemas.openxmlformats.org/officeDocument/2006/relationships/hyperlink" Target="https://www.dominionenergy.com/projects-and-facilities/natural-gas-projects/west-loop-project" TargetMode="External"/><Relationship Id="rId4" Type="http://schemas.openxmlformats.org/officeDocument/2006/relationships/hyperlink" Target="https://www.dropbox.com/sh/88mrpe9c9mbzjq5/AABe-CZauu4jZJEMiO9nf5tla?dl=0" TargetMode="External"/><Relationship Id="rId9" Type="http://schemas.openxmlformats.org/officeDocument/2006/relationships/hyperlink" Target="https://www.dropbox.com/sh/88mrpe9c9mbzjq5/AABe-CZauu4jZJEMiO9nf5tla?dl=0" TargetMode="External"/><Relationship Id="rId180" Type="http://schemas.openxmlformats.org/officeDocument/2006/relationships/hyperlink" Target="https://www.tcenergy.com/operations/natural-gas/tuscarora-xpress-project/" TargetMode="External"/><Relationship Id="rId26" Type="http://schemas.openxmlformats.org/officeDocument/2006/relationships/hyperlink" Target="https://www.enbridge.com/projects-and-infrastructure/projects/cameron-extension-project" TargetMode="External"/><Relationship Id="rId47" Type="http://schemas.openxmlformats.org/officeDocument/2006/relationships/hyperlink" Target="https://www.kernrivergas.com/Projects/Delta-Lateral-Project" TargetMode="External"/><Relationship Id="rId68" Type="http://schemas.openxmlformats.org/officeDocument/2006/relationships/hyperlink" Target="https://www.dropbox.com/sh/88mrpe9c9mbzjq5/AABe-CZauu4jZJEMiO9nf5tla?dl=0" TargetMode="External"/><Relationship Id="rId89" Type="http://schemas.openxmlformats.org/officeDocument/2006/relationships/hyperlink" Target="https://www.dropbox.com/sh/88mrpe9c9mbzjq5/AABe-CZauu4jZJEMiO9nf5tla?dl=0" TargetMode="External"/><Relationship Id="rId112" Type="http://schemas.openxmlformats.org/officeDocument/2006/relationships/hyperlink" Target="https://www.dropbox.com/sh/88mrpe9c9mbzjq5/AABe-CZauu4jZJEMiO9nf5tla?dl=0" TargetMode="External"/><Relationship Id="rId133" Type="http://schemas.openxmlformats.org/officeDocument/2006/relationships/hyperlink" Target="https://www.nationalfuel.com/pipeline-storage/national-fuel-gas-supply-corp/northern-access-project-overview/" TargetMode="External"/><Relationship Id="rId154" Type="http://schemas.openxmlformats.org/officeDocument/2006/relationships/hyperlink" Target="https://www.williams.com/expansion-project/regional-energy-access/" TargetMode="External"/><Relationship Id="rId175" Type="http://schemas.openxmlformats.org/officeDocument/2006/relationships/hyperlink" Target="https://www.dropbox.com/sh/88mrpe9c9mbzjq5/AABe-CZauu4jZJEMiO9nf5tla?dl=0" TargetMode="External"/><Relationship Id="rId196" Type="http://schemas.openxmlformats.org/officeDocument/2006/relationships/hyperlink" Target="https://www.dropbox.com/sh/88mrpe9c9mbzjq5/AABe-CZauu4jZJEMiO9nf5tla?dl=0" TargetMode="External"/><Relationship Id="rId16" Type="http://schemas.openxmlformats.org/officeDocument/2006/relationships/hyperlink" Target="https://www.dropbox.com/sh/88mrpe9c9mbzjq5/AABe-CZauu4jZJEMiO9nf5tla?dl=0" TargetMode="External"/><Relationship Id="rId37" Type="http://schemas.openxmlformats.org/officeDocument/2006/relationships/hyperlink" Target="https://www.dropbox.com/sh/88mrpe9c9mbzjq5/AABe-CZauu4jZJEMiO9nf5tla?dl=0" TargetMode="External"/><Relationship Id="rId58" Type="http://schemas.openxmlformats.org/officeDocument/2006/relationships/hyperlink" Target="https://www.tcenergy.com/operations/natural-gas/eastern-panhandle-expansion-project/" TargetMode="External"/><Relationship Id="rId79" Type="http://schemas.openxmlformats.org/officeDocument/2006/relationships/hyperlink" Target="https://www.dropbox.com/sh/88mrpe9c9mbzjq5/AABe-CZauu4jZJEMiO9nf5tla?dl=0" TargetMode="External"/><Relationship Id="rId102" Type="http://schemas.openxmlformats.org/officeDocument/2006/relationships/hyperlink" Target="https://www.dropbox.com/sh/88mrpe9c9mbzjq5/AABe-CZauu4jZJEMiO9nf5tla?dl=0" TargetMode="External"/><Relationship Id="rId123" Type="http://schemas.openxmlformats.org/officeDocument/2006/relationships/hyperlink" Target="https://www.dropbox.com/sh/88mrpe9c9mbzjq5/AABe-CZauu4jZJEMiO9nf5tla?dl=0" TargetMode="External"/><Relationship Id="rId144" Type="http://schemas.openxmlformats.org/officeDocument/2006/relationships/hyperlink" Target="https://penneastpipeline.com/overview/" TargetMode="External"/><Relationship Id="rId90" Type="http://schemas.openxmlformats.org/officeDocument/2006/relationships/hyperlink" Target="https://www.williams.com/expansion-project/kalama-lateral-project/" TargetMode="External"/><Relationship Id="rId165" Type="http://schemas.openxmlformats.org/officeDocument/2006/relationships/hyperlink" Target="https://www.northernnaturalgas.com/expansionprojects/Pages/SouthSiouxCity.aspx" TargetMode="External"/><Relationship Id="rId186" Type="http://schemas.openxmlformats.org/officeDocument/2006/relationships/hyperlink" Target="https://www.dropbox.com/sh/88mrpe9c9mbzjq5/AABe-CZauu4jZJEMiO9nf5tla?dl=0" TargetMode="External"/><Relationship Id="rId27" Type="http://schemas.openxmlformats.org/officeDocument/2006/relationships/hyperlink" Target="https://www.dropbox.com/sh/88mrpe9c9mbzjq5/AABe-CZauu4jZJEMiO9nf5tla?dl=0" TargetMode="External"/><Relationship Id="rId48" Type="http://schemas.openxmlformats.org/officeDocument/2006/relationships/hyperlink" Target="https://www.dropbox.com/sh/88mrpe9c9mbzjq5/AABe-CZauu4jZJEMiO9nf5tla?dl=0" TargetMode="External"/><Relationship Id="rId69" Type="http://schemas.openxmlformats.org/officeDocument/2006/relationships/hyperlink" Target="http://venturegloballng.com/plaquemines-project/plaquemines-pipeline/" TargetMode="External"/><Relationship Id="rId113" Type="http://schemas.openxmlformats.org/officeDocument/2006/relationships/hyperlink" Target="http://www.enbridgepipelines.com/projects-and-infrastructure/projects/middlesex-extension-project" TargetMode="External"/><Relationship Id="rId134" Type="http://schemas.openxmlformats.org/officeDocument/2006/relationships/hyperlink" Target="https://www.dropbox.com/sh/88mrpe9c9mbzjq5/AABe-CZauu4jZJEMiO9nf5tla?dl=0" TargetMode="External"/><Relationship Id="rId80" Type="http://schemas.openxmlformats.org/officeDocument/2006/relationships/hyperlink" Target="https://www.gulfrunpipeline.com/" TargetMode="External"/><Relationship Id="rId155" Type="http://schemas.openxmlformats.org/officeDocument/2006/relationships/hyperlink" Target="https://www.dropbox.com/sh/88mrpe9c9mbzjq5/AABe-CZauu4jZJEMiO9nf5tla?dl=0" TargetMode="External"/><Relationship Id="rId176" Type="http://schemas.openxmlformats.org/officeDocument/2006/relationships/hyperlink" Target="https://cdn-dominionenergy-prd-001.azureedge.net/-/media/pdfs/global/natural-gas/tri-west-project-overview.pdf?rev=39d283d7c19c44b390944d7bff633d2b&amp;hash=35266970E052AFDD0375F822D06365DC" TargetMode="External"/><Relationship Id="rId197" Type="http://schemas.openxmlformats.org/officeDocument/2006/relationships/printerSettings" Target="../printerSettings/printerSettings5.bin"/><Relationship Id="rId17" Type="http://schemas.openxmlformats.org/officeDocument/2006/relationships/hyperlink" Target="https://www.dropbox.com/sh/88mrpe9c9mbzjq5/AABe-CZauu4jZJEMiO9nf5tla?dl=0" TargetMode="External"/><Relationship Id="rId38" Type="http://schemas.openxmlformats.org/officeDocument/2006/relationships/hyperlink" Target="https://www.cheniere.com/terminals/corpus-christi-project/liquefaction-facilities-midscale-trains/" TargetMode="External"/><Relationship Id="rId59" Type="http://schemas.openxmlformats.org/officeDocument/2006/relationships/hyperlink" Target="https://www.dropbox.com/sh/88mrpe9c9mbzjq5/AABe-CZauu4jZJEMiO9nf5tla?dl=0" TargetMode="External"/><Relationship Id="rId103" Type="http://schemas.openxmlformats.org/officeDocument/2006/relationships/hyperlink" Target="https://www.dropbox.com/sh/88mrpe9c9mbzjq5/AABe-CZauu4jZJEMiO9nf5tla?dl=0" TargetMode="External"/><Relationship Id="rId124" Type="http://schemas.openxmlformats.org/officeDocument/2006/relationships/hyperlink" Target="https://www.kindermorgan.com/Operations/Projects/NGPL-Gulf-Coast-Southbound-Expansion-Project" TargetMode="External"/><Relationship Id="rId70" Type="http://schemas.openxmlformats.org/officeDocument/2006/relationships/hyperlink" Target="https://www.dropbox.com/sh/88mrpe9c9mbzjq5/AABe-CZauu4jZJEMiO9nf5tla?dl=0" TargetMode="External"/><Relationship Id="rId91" Type="http://schemas.openxmlformats.org/officeDocument/2006/relationships/hyperlink" Target="https://www.dropbox.com/sh/88mrpe9c9mbzjq5/AABe-CZauu4jZJEMiO9nf5tla?dl=0" TargetMode="External"/><Relationship Id="rId145" Type="http://schemas.openxmlformats.org/officeDocument/2006/relationships/hyperlink" Target="https://www.dropbox.com/sh/88mrpe9c9mbzjq5/AABe-CZauu4jZJEMiO9nf5tla?dl=0" TargetMode="External"/><Relationship Id="rId166" Type="http://schemas.openxmlformats.org/officeDocument/2006/relationships/hyperlink" Target="https://www.dropbox.com/sh/88mrpe9c9mbzjq5/AABe-CZauu4jZJEMiO9nf5tla?dl=0" TargetMode="External"/><Relationship Id="rId187" Type="http://schemas.openxmlformats.org/officeDocument/2006/relationships/hyperlink" Target="https://www.tcenergy.com/operations/natural-gas/westbook-xpress-project/" TargetMode="External"/><Relationship Id="rId1" Type="http://schemas.openxmlformats.org/officeDocument/2006/relationships/hyperlink" Target="https://www.dropbox.com/sh/88mrpe9c9mbzjq5/AABe-CZauu4jZJEMiO9nf5tla?dl=0" TargetMode="External"/><Relationship Id="rId28" Type="http://schemas.openxmlformats.org/officeDocument/2006/relationships/hyperlink" Target="https://cameronlng.com/" TargetMode="External"/><Relationship Id="rId49" Type="http://schemas.openxmlformats.org/officeDocument/2006/relationships/hyperlink" Target="http://www.doubleepipeline.com/" TargetMode="External"/><Relationship Id="rId114" Type="http://schemas.openxmlformats.org/officeDocument/2006/relationships/hyperlink" Target="https://www.dropbox.com/sh/88mrpe9c9mbzjq5/AABe-CZauu4jZJEMiO9nf5tla?dl=0" TargetMode="External"/><Relationship Id="rId60" Type="http://schemas.openxmlformats.org/officeDocument/2006/relationships/hyperlink" Target="https://pipelineandstorage.natfuel.com/current-projects/empire-north-project/" TargetMode="External"/><Relationship Id="rId81" Type="http://schemas.openxmlformats.org/officeDocument/2006/relationships/hyperlink" Target="https://www.dropbox.com/sh/88mrpe9c9mbzjq5/AABe-CZauu4jZJEMiO9nf5tla?dl=0" TargetMode="External"/><Relationship Id="rId135" Type="http://schemas.openxmlformats.org/officeDocument/2006/relationships/hyperlink" Target="https://www.dropbox.com/sh/88mrpe9c9mbzjq5/AABe-CZauu4jZJEMiO9nf5tla?dl=0" TargetMode="External"/><Relationship Id="rId156" Type="http://schemas.openxmlformats.org/officeDocument/2006/relationships/hyperlink" Target="https://www.enbridge.com/riobravo" TargetMode="External"/><Relationship Id="rId177" Type="http://schemas.openxmlformats.org/officeDocument/2006/relationships/hyperlink" Target="https://www.dropbox.com/sh/88mrpe9c9mbzjq5/AABe-CZauu4jZJEMiO9nf5tla?dl=0" TargetMode="External"/><Relationship Id="rId18" Type="http://schemas.openxmlformats.org/officeDocument/2006/relationships/hyperlink" Target="https://www.power-technology.com/projects/big-bend-modernisation-project-florida/" TargetMode="External"/><Relationship Id="rId39" Type="http://schemas.openxmlformats.org/officeDocument/2006/relationships/hyperlink" Target="https://www.dropbox.com/sh/88mrpe9c9mbzjq5/AABe-CZauu4jZJEMiO9nf5tla?dl=0" TargetMode="External"/><Relationship Id="rId50" Type="http://schemas.openxmlformats.org/officeDocument/2006/relationships/hyperlink" Target="https://www.dropbox.com/sh/88mrpe9c9mbzjq5/AABe-CZauu4jZJEMiO9nf5tla?dl=0" TargetMode="External"/><Relationship Id="rId104" Type="http://schemas.openxmlformats.org/officeDocument/2006/relationships/hyperlink" Target="https://www.tcenergy.com/operations/natural-gas/louisiana-xpress-project/" TargetMode="External"/><Relationship Id="rId125" Type="http://schemas.openxmlformats.org/officeDocument/2006/relationships/hyperlink" Target="https://www.dropbox.com/sh/88mrpe9c9mbzjq5/AABe-CZauu4jZJEMiO9nf5tla?dl=0" TargetMode="External"/><Relationship Id="rId146" Type="http://schemas.openxmlformats.org/officeDocument/2006/relationships/hyperlink" Target="http://www.pgap.com/" TargetMode="External"/><Relationship Id="rId167" Type="http://schemas.openxmlformats.org/officeDocument/2006/relationships/hyperlink" Target="https://www.dropbox.com/sh/88mrpe9c9mbzjq5/AABe-CZauu4jZJEMiO9nf5tla?dl=0" TargetMode="External"/><Relationship Id="rId188" Type="http://schemas.openxmlformats.org/officeDocument/2006/relationships/hyperlink" Target="https://www.dropbox.com/sh/88mrpe9c9mbzjq5/AABe-CZauu4jZJEMiO9nf5tla?dl=0"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driftwoodlng.com/pipeline/" TargetMode="External"/><Relationship Id="rId18" Type="http://schemas.openxmlformats.org/officeDocument/2006/relationships/hyperlink" Target="https://www.dropbox.com/sh/88mrpe9c9mbzjq5/AABe-CZauu4jZJEMiO9nf5tla?dl=0" TargetMode="External"/><Relationship Id="rId26" Type="http://schemas.openxmlformats.org/officeDocument/2006/relationships/hyperlink" Target="https://www.dropbox.com/sh/88mrpe9c9mbzjq5/AABe-CZauu4jZJEMiO9nf5tla?dl=0" TargetMode="External"/><Relationship Id="rId39" Type="http://schemas.openxmlformats.org/officeDocument/2006/relationships/hyperlink" Target="http://venturegloballng.com/calcasieu-pass/transcameron-pipeline/" TargetMode="External"/><Relationship Id="rId21" Type="http://schemas.openxmlformats.org/officeDocument/2006/relationships/hyperlink" Target="http://venturegloballng.com/plaquemines-project/plaquemines-pipeline/" TargetMode="External"/><Relationship Id="rId34" Type="http://schemas.openxmlformats.org/officeDocument/2006/relationships/hyperlink" Target="https://www.tcenergy.com/operations/natural-gas/louisiana-xpress-project/" TargetMode="External"/><Relationship Id="rId7" Type="http://schemas.openxmlformats.org/officeDocument/2006/relationships/hyperlink" Target="https://www.dropbox.com/sh/88mrpe9c9mbzjq5/AABe-CZauu4jZJEMiO9nf5tla?dl=0" TargetMode="External"/><Relationship Id="rId12" Type="http://schemas.openxmlformats.org/officeDocument/2006/relationships/hyperlink" Target="https://www.dropbox.com/sh/88mrpe9c9mbzjq5/AABe-CZauu4jZJEMiO9nf5tla?dl=0" TargetMode="External"/><Relationship Id="rId17" Type="http://schemas.openxmlformats.org/officeDocument/2006/relationships/hyperlink" Target="https://www.kindermorgan.com/Operations/Projects/Evangeline-Pass-Expansion-Project" TargetMode="External"/><Relationship Id="rId25" Type="http://schemas.openxmlformats.org/officeDocument/2006/relationships/hyperlink" Target="https://www.tcenergy.com/operations/natural-gas/grand-chenier-xpress/" TargetMode="External"/><Relationship Id="rId33" Type="http://schemas.openxmlformats.org/officeDocument/2006/relationships/hyperlink" Target="https://www.dropbox.com/sh/88mrpe9c9mbzjq5/AABe-CZauu4jZJEMiO9nf5tla?dl=0" TargetMode="External"/><Relationship Id="rId38" Type="http://schemas.openxmlformats.org/officeDocument/2006/relationships/hyperlink" Target="https://www.dropbox.com/sh/88mrpe9c9mbzjq5/AABe-CZauu4jZJEMiO9nf5tla?dl=0" TargetMode="External"/><Relationship Id="rId2" Type="http://schemas.openxmlformats.org/officeDocument/2006/relationships/hyperlink" Target="https://www.enbridge.com/projects-and-infrastructure/projects/cameron-extension-project" TargetMode="External"/><Relationship Id="rId16" Type="http://schemas.openxmlformats.org/officeDocument/2006/relationships/hyperlink" Target="https://www.dropbox.com/sh/88mrpe9c9mbzjq5/AABe-CZauu4jZJEMiO9nf5tla?dl=0" TargetMode="External"/><Relationship Id="rId20" Type="http://schemas.openxmlformats.org/officeDocument/2006/relationships/hyperlink" Target="https://www.dropbox.com/sh/88mrpe9c9mbzjq5/AABe-CZauu4jZJEMiO9nf5tla?dl=0" TargetMode="External"/><Relationship Id="rId29" Type="http://schemas.openxmlformats.org/officeDocument/2006/relationships/hyperlink" Target="https://sempralng.com/la-storage-hackberry/" TargetMode="External"/><Relationship Id="rId1" Type="http://schemas.openxmlformats.org/officeDocument/2006/relationships/hyperlink" Target="https://www.dropbox.com/sh/88mrpe9c9mbzjq5/AABe-CZauu4jZJEMiO9nf5tla?dl=0" TargetMode="External"/><Relationship Id="rId6" Type="http://schemas.openxmlformats.org/officeDocument/2006/relationships/hyperlink" Target="https://commonwealthlng.com/" TargetMode="External"/><Relationship Id="rId11" Type="http://schemas.openxmlformats.org/officeDocument/2006/relationships/hyperlink" Target="https://venturegloballng.com/delta-project/" TargetMode="External"/><Relationship Id="rId24" Type="http://schemas.openxmlformats.org/officeDocument/2006/relationships/hyperlink" Target="https://www.dropbox.com/sh/88mrpe9c9mbzjq5/AABe-CZauu4jZJEMiO9nf5tla?dl=0" TargetMode="External"/><Relationship Id="rId32" Type="http://schemas.openxmlformats.org/officeDocument/2006/relationships/hyperlink" Target="https://www.dropbox.com/sh/88mrpe9c9mbzjq5/AABe-CZauu4jZJEMiO9nf5tla?dl=0" TargetMode="External"/><Relationship Id="rId37" Type="http://schemas.openxmlformats.org/officeDocument/2006/relationships/hyperlink" Target="https://www.dropbox.com/sh/88mrpe9c9mbzjq5/AABe-CZauu4jZJEMiO9nf5tla?dl=0" TargetMode="External"/><Relationship Id="rId40" Type="http://schemas.openxmlformats.org/officeDocument/2006/relationships/hyperlink" Target="https://www.dropbox.com/sh/88mrpe9c9mbzjq5/AABe-CZauu4jZJEMiO9nf5tla?dl=0" TargetMode="External"/><Relationship Id="rId5" Type="http://schemas.openxmlformats.org/officeDocument/2006/relationships/hyperlink" Target="https://www.dropbox.com/sh/88mrpe9c9mbzjq5/AABe-CZauu4jZJEMiO9nf5tla?dl=0" TargetMode="External"/><Relationship Id="rId15" Type="http://schemas.openxmlformats.org/officeDocument/2006/relationships/hyperlink" Target="https://www.tcenergy.com/operations/natural-gas/east-lateral-xpress-project/" TargetMode="External"/><Relationship Id="rId23" Type="http://schemas.openxmlformats.org/officeDocument/2006/relationships/hyperlink" Target="https://goldenpasslng.com/operations/pipeline" TargetMode="External"/><Relationship Id="rId28" Type="http://schemas.openxmlformats.org/officeDocument/2006/relationships/hyperlink" Target="https://www.dropbox.com/sh/88mrpe9c9mbzjq5/AABe-CZauu4jZJEMiO9nf5tla?dl=0" TargetMode="External"/><Relationship Id="rId36" Type="http://schemas.openxmlformats.org/officeDocument/2006/relationships/hyperlink" Target="https://portarthurlng.com/pipelines/" TargetMode="External"/><Relationship Id="rId10" Type="http://schemas.openxmlformats.org/officeDocument/2006/relationships/hyperlink" Target="https://www.dropbox.com/sh/88mrpe9c9mbzjq5/AABe-CZauu4jZJEMiO9nf5tla?dl=0" TargetMode="External"/><Relationship Id="rId19" Type="http://schemas.openxmlformats.org/officeDocument/2006/relationships/hyperlink" Target="http://venturegloballng.com/plaquemines-project/plaquemines-pipeline/" TargetMode="External"/><Relationship Id="rId31" Type="http://schemas.openxmlformats.org/officeDocument/2006/relationships/hyperlink" Target="https://www.bwpipelines.com/about-us/subsidiaries/gulf-south-pipeline-company-lp/expansions/current-projects/index-99/default.aspx" TargetMode="External"/><Relationship Id="rId4" Type="http://schemas.openxmlformats.org/officeDocument/2006/relationships/hyperlink" Target="https://cameronlng.com/" TargetMode="External"/><Relationship Id="rId9" Type="http://schemas.openxmlformats.org/officeDocument/2006/relationships/hyperlink" Target="https://www.dropbox.com/sh/88mrpe9c9mbzjq5/AABe-CZauu4jZJEMiO9nf5tla?dl=0" TargetMode="External"/><Relationship Id="rId14" Type="http://schemas.openxmlformats.org/officeDocument/2006/relationships/hyperlink" Target="https://www.dropbox.com/sh/88mrpe9c9mbzjq5/AABe-CZauu4jZJEMiO9nf5tla?dl=0" TargetMode="External"/><Relationship Id="rId22" Type="http://schemas.openxmlformats.org/officeDocument/2006/relationships/hyperlink" Target="https://www.dropbox.com/sh/88mrpe9c9mbzjq5/AABe-CZauu4jZJEMiO9nf5tla?dl=0" TargetMode="External"/><Relationship Id="rId27" Type="http://schemas.openxmlformats.org/officeDocument/2006/relationships/hyperlink" Target="https://www.gulfrunpipeline.com/" TargetMode="External"/><Relationship Id="rId30" Type="http://schemas.openxmlformats.org/officeDocument/2006/relationships/hyperlink" Target="https://www.dropbox.com/sh/88mrpe9c9mbzjq5/AABe-CZauu4jZJEMiO9nf5tla?dl=0" TargetMode="External"/><Relationship Id="rId35" Type="http://schemas.openxmlformats.org/officeDocument/2006/relationships/hyperlink" Target="https://www.dropbox.com/sh/88mrpe9c9mbzjq5/AABe-CZauu4jZJEMiO9nf5tla?dl=0" TargetMode="External"/><Relationship Id="rId8" Type="http://schemas.openxmlformats.org/officeDocument/2006/relationships/hyperlink" Target="https://venturegloballng.com/cp2-lng/pipeline/" TargetMode="External"/><Relationship Id="rId3" Type="http://schemas.openxmlformats.org/officeDocument/2006/relationships/hyperlink" Target="https://www.dropbox.com/sh/88mrpe9c9mbzjq5/AABe-CZauu4jZJEMiO9nf5tl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441"/>
  <sheetViews>
    <sheetView workbookViewId="0">
      <selection sqref="A1:H1"/>
    </sheetView>
  </sheetViews>
  <sheetFormatPr defaultColWidth="8.5703125" defaultRowHeight="15" x14ac:dyDescent="0.25"/>
  <cols>
    <col min="1" max="1" width="9.140625" style="3" bestFit="1" customWidth="1"/>
    <col min="2" max="2" width="18" style="3" customWidth="1"/>
    <col min="3" max="3" width="43.140625" style="3" customWidth="1"/>
    <col min="4" max="4" width="46.42578125" style="3" customWidth="1"/>
    <col min="5" max="5" width="17.85546875" style="3" bestFit="1" customWidth="1"/>
    <col min="6" max="6" width="39.42578125" style="3" customWidth="1"/>
    <col min="7" max="7" width="28.42578125" style="3" bestFit="1" customWidth="1"/>
    <col min="8" max="8" width="22.42578125" style="3" customWidth="1"/>
    <col min="9" max="9" width="10.42578125" style="18" bestFit="1" customWidth="1"/>
    <col min="10" max="10" width="9.42578125" style="19" bestFit="1" customWidth="1"/>
    <col min="11" max="11" width="10.140625" style="19" bestFit="1" customWidth="1"/>
    <col min="12" max="12" width="8.140625" style="19" bestFit="1" customWidth="1"/>
    <col min="13" max="13" width="8.42578125" style="19" bestFit="1" customWidth="1"/>
    <col min="14" max="14" width="8" style="19" bestFit="1" customWidth="1"/>
    <col min="15" max="15" width="8.42578125" style="19" bestFit="1" customWidth="1"/>
    <col min="16" max="16" width="9" style="19" bestFit="1" customWidth="1"/>
    <col min="17" max="17" width="30" style="3" customWidth="1"/>
    <col min="18" max="18" width="21.5703125" style="3" customWidth="1"/>
    <col min="19" max="19" width="33.42578125" style="3" customWidth="1"/>
    <col min="20" max="20" width="28.140625" style="3" customWidth="1"/>
    <col min="21" max="21" width="12.42578125" style="3" bestFit="1" customWidth="1"/>
    <col min="22" max="22" width="13.42578125" style="3" bestFit="1" customWidth="1"/>
    <col min="23" max="23" width="15.42578125" style="21" customWidth="1"/>
    <col min="24" max="24" width="33.85546875" style="22" customWidth="1"/>
    <col min="25" max="25" width="34.42578125" style="3" customWidth="1"/>
    <col min="26" max="26" width="26.140625" style="3" customWidth="1"/>
    <col min="27" max="27" width="28.42578125" style="3" customWidth="1"/>
    <col min="28" max="28" width="23.42578125" style="3" customWidth="1"/>
    <col min="29" max="29" width="21.140625" style="3" bestFit="1" customWidth="1"/>
    <col min="30" max="30" width="28.5703125" style="21" customWidth="1"/>
    <col min="31" max="31" width="22.140625" style="3" customWidth="1"/>
    <col min="32" max="32" width="21.42578125" style="3" customWidth="1"/>
    <col min="33" max="33" width="24.140625" style="3" customWidth="1"/>
    <col min="34" max="34" width="25.42578125" style="54" customWidth="1"/>
    <col min="35" max="35" width="25" style="54" bestFit="1" customWidth="1"/>
    <col min="36" max="38" width="22.42578125" style="54" bestFit="1" customWidth="1"/>
    <col min="39" max="39" width="14.42578125" style="54" bestFit="1" customWidth="1"/>
    <col min="40" max="40" width="27.140625" style="54" bestFit="1" customWidth="1"/>
    <col min="41" max="41" width="17.42578125" style="54" bestFit="1" customWidth="1"/>
    <col min="42" max="42" width="12.140625" style="54" bestFit="1" customWidth="1"/>
    <col min="43" max="43" width="33.140625" style="54" bestFit="1" customWidth="1"/>
    <col min="44" max="44" width="184" style="24" bestFit="1" customWidth="1"/>
    <col min="45" max="16384" width="8.5703125" style="3"/>
  </cols>
  <sheetData>
    <row r="1" spans="1:61" s="10" customFormat="1" x14ac:dyDescent="0.25">
      <c r="A1" s="222" t="s">
        <v>4782</v>
      </c>
      <c r="B1" s="222"/>
      <c r="C1" s="222"/>
      <c r="D1" s="222"/>
      <c r="E1" s="222"/>
      <c r="F1" s="222"/>
      <c r="G1" s="222"/>
      <c r="H1" s="222"/>
      <c r="I1" s="221" t="s">
        <v>4783</v>
      </c>
      <c r="J1" s="221"/>
      <c r="K1" s="221"/>
      <c r="L1" s="221"/>
      <c r="M1" s="221"/>
      <c r="N1" s="221"/>
      <c r="O1" s="221"/>
      <c r="P1" s="221"/>
      <c r="Q1" s="223" t="s">
        <v>4785</v>
      </c>
      <c r="R1" s="223"/>
      <c r="S1" s="223"/>
      <c r="T1" s="223"/>
      <c r="U1" s="224" t="s">
        <v>4786</v>
      </c>
      <c r="V1" s="224"/>
      <c r="W1" s="224"/>
      <c r="X1" s="224"/>
      <c r="Y1" s="224"/>
      <c r="Z1" s="224"/>
      <c r="AA1" s="224"/>
      <c r="AB1" s="224"/>
      <c r="AC1" s="222" t="s">
        <v>4793</v>
      </c>
      <c r="AD1" s="222"/>
      <c r="AE1" s="222"/>
      <c r="AF1" s="222"/>
      <c r="AG1" s="222"/>
      <c r="AH1" s="221" t="s">
        <v>4784</v>
      </c>
      <c r="AI1" s="221"/>
      <c r="AJ1" s="221"/>
      <c r="AK1" s="221"/>
      <c r="AL1" s="221"/>
      <c r="AM1" s="221"/>
      <c r="AN1" s="221"/>
      <c r="AO1" s="221"/>
      <c r="AP1" s="221"/>
      <c r="AQ1" s="221"/>
      <c r="AR1" s="221"/>
    </row>
    <row r="2" spans="1:61" s="15" customFormat="1" ht="30" x14ac:dyDescent="0.25">
      <c r="A2" s="11" t="s">
        <v>4682</v>
      </c>
      <c r="B2" s="11" t="s">
        <v>4681</v>
      </c>
      <c r="C2" s="11" t="s">
        <v>4680</v>
      </c>
      <c r="D2" s="11" t="s">
        <v>4679</v>
      </c>
      <c r="E2" s="11" t="s">
        <v>4678</v>
      </c>
      <c r="F2" s="11" t="s">
        <v>4677</v>
      </c>
      <c r="G2" s="11" t="s">
        <v>4676</v>
      </c>
      <c r="H2" s="11" t="s">
        <v>4675</v>
      </c>
      <c r="I2" s="9" t="s">
        <v>4787</v>
      </c>
      <c r="J2" s="9" t="s">
        <v>4788</v>
      </c>
      <c r="K2" s="9" t="s">
        <v>4789</v>
      </c>
      <c r="L2" s="9" t="s">
        <v>4790</v>
      </c>
      <c r="M2" s="9" t="s">
        <v>4791</v>
      </c>
      <c r="N2" s="9" t="s">
        <v>4792</v>
      </c>
      <c r="O2" s="9" t="s">
        <v>1761</v>
      </c>
      <c r="P2" s="9" t="s">
        <v>4667</v>
      </c>
      <c r="Q2" s="12" t="s">
        <v>4666</v>
      </c>
      <c r="R2" s="12" t="s">
        <v>4665</v>
      </c>
      <c r="S2" s="12" t="s">
        <v>4664</v>
      </c>
      <c r="T2" s="12" t="s">
        <v>4683</v>
      </c>
      <c r="U2" s="13" t="s">
        <v>4663</v>
      </c>
      <c r="V2" s="13" t="s">
        <v>4662</v>
      </c>
      <c r="W2" s="14" t="s">
        <v>4660</v>
      </c>
      <c r="X2" s="14" t="s">
        <v>4659</v>
      </c>
      <c r="Y2" s="13" t="s">
        <v>4658</v>
      </c>
      <c r="Z2" s="13" t="s">
        <v>4657</v>
      </c>
      <c r="AA2" s="13" t="s">
        <v>4656</v>
      </c>
      <c r="AB2" s="13" t="s">
        <v>4655</v>
      </c>
      <c r="AC2" s="11" t="s">
        <v>5623</v>
      </c>
      <c r="AD2" s="11" t="s">
        <v>4653</v>
      </c>
      <c r="AE2" s="11" t="s">
        <v>4652</v>
      </c>
      <c r="AF2" s="11" t="s">
        <v>4651</v>
      </c>
      <c r="AG2" s="11" t="s">
        <v>4650</v>
      </c>
      <c r="AH2" s="9" t="s">
        <v>4649</v>
      </c>
      <c r="AI2" s="9" t="s">
        <v>4648</v>
      </c>
      <c r="AJ2" s="9" t="s">
        <v>4647</v>
      </c>
      <c r="AK2" s="9" t="s">
        <v>4646</v>
      </c>
      <c r="AL2" s="9" t="s">
        <v>4645</v>
      </c>
      <c r="AM2" s="9" t="s">
        <v>4644</v>
      </c>
      <c r="AN2" s="9" t="s">
        <v>4643</v>
      </c>
      <c r="AO2" s="9" t="s">
        <v>4642</v>
      </c>
      <c r="AP2" s="9" t="s">
        <v>4641</v>
      </c>
      <c r="AQ2" s="9" t="s">
        <v>4640</v>
      </c>
      <c r="AR2" s="9" t="s">
        <v>4639</v>
      </c>
    </row>
    <row r="3" spans="1:61" ht="14.45" customHeight="1" x14ac:dyDescent="0.25">
      <c r="A3" s="3" t="s">
        <v>1862</v>
      </c>
      <c r="B3" s="3" t="s">
        <v>3505</v>
      </c>
      <c r="C3" s="3" t="s">
        <v>1860</v>
      </c>
      <c r="D3" s="3" t="s">
        <v>3514</v>
      </c>
      <c r="E3" s="3" t="s">
        <v>42</v>
      </c>
      <c r="F3" s="3" t="s">
        <v>3513</v>
      </c>
      <c r="G3" s="3" t="s">
        <v>16</v>
      </c>
      <c r="H3" s="3" t="s">
        <v>3186</v>
      </c>
      <c r="I3" s="18">
        <v>7278238</v>
      </c>
      <c r="J3" s="19">
        <v>903.4</v>
      </c>
      <c r="K3" s="19">
        <v>903.4</v>
      </c>
      <c r="L3" s="19">
        <v>3321.7</v>
      </c>
      <c r="M3" s="19">
        <v>13087.2</v>
      </c>
      <c r="N3" s="19">
        <v>1076.3</v>
      </c>
      <c r="O3" s="19">
        <v>9026.9</v>
      </c>
      <c r="R3" s="3" t="s">
        <v>13</v>
      </c>
      <c r="S3" s="3" t="s">
        <v>3512</v>
      </c>
      <c r="T3" s="3" t="s">
        <v>11</v>
      </c>
      <c r="U3" s="3">
        <v>70.317929000000007</v>
      </c>
      <c r="V3" s="3">
        <v>-148.55839900000001</v>
      </c>
      <c r="W3" s="21">
        <v>1524</v>
      </c>
      <c r="X3" s="22" t="s">
        <v>1856</v>
      </c>
      <c r="Y3" s="3" t="s">
        <v>3511</v>
      </c>
      <c r="Z3" s="3" t="s">
        <v>3510</v>
      </c>
      <c r="AA3" s="3" t="s">
        <v>1855</v>
      </c>
      <c r="AB3" s="23">
        <v>44270</v>
      </c>
      <c r="AC3" s="3" t="s">
        <v>6</v>
      </c>
      <c r="AD3" s="21">
        <v>2025</v>
      </c>
      <c r="AE3" s="3" t="s">
        <v>3509</v>
      </c>
      <c r="AF3" s="3" t="s">
        <v>3508</v>
      </c>
      <c r="AG3" s="23">
        <v>44250</v>
      </c>
      <c r="AH3" s="17" t="s">
        <v>1813</v>
      </c>
      <c r="AI3" s="17" t="s">
        <v>33</v>
      </c>
      <c r="AJ3" s="17" t="s">
        <v>553</v>
      </c>
      <c r="AK3" s="17" t="s">
        <v>114</v>
      </c>
      <c r="AL3" s="17" t="s">
        <v>31</v>
      </c>
      <c r="AM3" s="17" t="s">
        <v>348</v>
      </c>
      <c r="AN3" s="17" t="s">
        <v>3507</v>
      </c>
      <c r="AO3" s="17" t="s">
        <v>1</v>
      </c>
      <c r="AP3" s="17" t="s">
        <v>1</v>
      </c>
      <c r="AQ3" s="17" t="s">
        <v>1</v>
      </c>
      <c r="AR3" s="24" t="s">
        <v>3506</v>
      </c>
    </row>
    <row r="4" spans="1:61" ht="14.45" customHeight="1" x14ac:dyDescent="0.25">
      <c r="A4" s="3" t="s">
        <v>1862</v>
      </c>
      <c r="B4" s="3" t="s">
        <v>1864</v>
      </c>
      <c r="C4" s="3" t="s">
        <v>1860</v>
      </c>
      <c r="D4" s="3" t="s">
        <v>1871</v>
      </c>
      <c r="E4" s="3" t="s">
        <v>42</v>
      </c>
      <c r="F4" s="3" t="s">
        <v>1858</v>
      </c>
      <c r="G4" s="3" t="s">
        <v>16</v>
      </c>
      <c r="H4" s="3" t="s">
        <v>15</v>
      </c>
      <c r="I4" s="18">
        <v>227495.8401</v>
      </c>
      <c r="J4" s="19">
        <v>13.1</v>
      </c>
      <c r="K4" s="19">
        <v>13.1</v>
      </c>
      <c r="L4" s="19">
        <v>161</v>
      </c>
      <c r="M4" s="19">
        <v>21</v>
      </c>
      <c r="N4" s="19">
        <v>4.3</v>
      </c>
      <c r="O4" s="19">
        <v>244.1</v>
      </c>
      <c r="R4" s="3" t="s">
        <v>820</v>
      </c>
      <c r="S4" s="3" t="s">
        <v>1857</v>
      </c>
      <c r="T4" s="3" t="s">
        <v>11</v>
      </c>
      <c r="U4" s="3">
        <v>65.212999999999994</v>
      </c>
      <c r="V4" s="3">
        <v>-148.637</v>
      </c>
      <c r="X4" s="22" t="s">
        <v>1856</v>
      </c>
      <c r="Z4" s="3" t="s">
        <v>38</v>
      </c>
      <c r="AA4" s="3" t="s">
        <v>1855</v>
      </c>
      <c r="AB4" s="23">
        <v>44314</v>
      </c>
      <c r="AC4" s="3" t="s">
        <v>6</v>
      </c>
      <c r="AD4" s="21">
        <v>2025</v>
      </c>
      <c r="AE4" s="3" t="s">
        <v>788</v>
      </c>
      <c r="AF4" s="3" t="s">
        <v>336</v>
      </c>
      <c r="AG4" s="23">
        <v>44292</v>
      </c>
      <c r="AH4" s="17" t="s">
        <v>2</v>
      </c>
      <c r="AI4" s="17" t="s">
        <v>1</v>
      </c>
      <c r="AJ4" s="17" t="s">
        <v>1</v>
      </c>
      <c r="AK4" s="17" t="s">
        <v>1</v>
      </c>
      <c r="AL4" s="17" t="s">
        <v>1</v>
      </c>
      <c r="AM4" s="17" t="s">
        <v>1</v>
      </c>
      <c r="AN4" s="17" t="s">
        <v>1</v>
      </c>
      <c r="AO4" s="17" t="s">
        <v>1</v>
      </c>
      <c r="AP4" s="17" t="s">
        <v>1</v>
      </c>
      <c r="AQ4" s="17" t="s">
        <v>1</v>
      </c>
      <c r="AR4" s="24" t="s">
        <v>1870</v>
      </c>
    </row>
    <row r="5" spans="1:61" s="20" customFormat="1" ht="14.45" customHeight="1" x14ac:dyDescent="0.25">
      <c r="A5" s="3" t="s">
        <v>1862</v>
      </c>
      <c r="B5" s="3" t="s">
        <v>1861</v>
      </c>
      <c r="C5" s="3" t="s">
        <v>1860</v>
      </c>
      <c r="D5" s="3" t="s">
        <v>1859</v>
      </c>
      <c r="E5" s="3" t="s">
        <v>42</v>
      </c>
      <c r="F5" s="3" t="s">
        <v>1858</v>
      </c>
      <c r="G5" s="3" t="s">
        <v>16</v>
      </c>
      <c r="H5" s="3" t="s">
        <v>15</v>
      </c>
      <c r="I5" s="18">
        <v>257703.5434</v>
      </c>
      <c r="J5" s="19">
        <v>29.1</v>
      </c>
      <c r="K5" s="19">
        <v>29.1</v>
      </c>
      <c r="L5" s="19">
        <v>184.6</v>
      </c>
      <c r="M5" s="19">
        <v>33.4</v>
      </c>
      <c r="N5" s="19">
        <v>4.8</v>
      </c>
      <c r="O5" s="19">
        <v>247.8</v>
      </c>
      <c r="P5" s="19"/>
      <c r="Q5" s="3"/>
      <c r="R5" s="3" t="s">
        <v>820</v>
      </c>
      <c r="S5" s="3" t="s">
        <v>1857</v>
      </c>
      <c r="T5" s="3" t="s">
        <v>11</v>
      </c>
      <c r="U5" s="3">
        <v>69.286000000000001</v>
      </c>
      <c r="V5" s="3">
        <v>-148.76300000000001</v>
      </c>
      <c r="W5" s="21"/>
      <c r="X5" s="22" t="s">
        <v>1856</v>
      </c>
      <c r="Y5" s="3"/>
      <c r="Z5" s="3" t="s">
        <v>38</v>
      </c>
      <c r="AA5" s="3" t="s">
        <v>1855</v>
      </c>
      <c r="AB5" s="23">
        <v>44314</v>
      </c>
      <c r="AC5" s="3" t="s">
        <v>6</v>
      </c>
      <c r="AD5" s="21">
        <v>2025</v>
      </c>
      <c r="AE5" s="3" t="s">
        <v>788</v>
      </c>
      <c r="AF5" s="3" t="s">
        <v>336</v>
      </c>
      <c r="AG5" s="23">
        <v>44292</v>
      </c>
      <c r="AH5" s="17" t="e">
        <v>#N/A</v>
      </c>
      <c r="AI5" s="17" t="e">
        <v>#N/A</v>
      </c>
      <c r="AJ5" s="17" t="e">
        <v>#N/A</v>
      </c>
      <c r="AK5" s="17" t="e">
        <v>#N/A</v>
      </c>
      <c r="AL5" s="17" t="e">
        <v>#N/A</v>
      </c>
      <c r="AM5" s="17" t="e">
        <v>#N/A</v>
      </c>
      <c r="AN5" s="17" t="e">
        <v>#N/A</v>
      </c>
      <c r="AO5" s="17" t="e">
        <v>#N/A</v>
      </c>
      <c r="AP5" s="17" t="e">
        <v>#N/A</v>
      </c>
      <c r="AQ5" s="17" t="e">
        <v>#N/A</v>
      </c>
      <c r="AR5" s="24" t="e">
        <v>#N/A</v>
      </c>
      <c r="AS5" s="3"/>
      <c r="AT5" s="3"/>
      <c r="AU5" s="3"/>
      <c r="AV5" s="3"/>
      <c r="AW5" s="3"/>
      <c r="AX5" s="3"/>
      <c r="AY5" s="3"/>
      <c r="AZ5" s="3"/>
      <c r="BA5" s="3"/>
      <c r="BB5" s="3"/>
      <c r="BC5" s="3"/>
      <c r="BD5" s="3"/>
      <c r="BE5" s="3"/>
      <c r="BF5" s="3"/>
      <c r="BG5" s="3"/>
      <c r="BH5" s="3"/>
      <c r="BI5" s="3"/>
    </row>
    <row r="6" spans="1:61" ht="14.45" customHeight="1" x14ac:dyDescent="0.25">
      <c r="A6" s="3" t="s">
        <v>1862</v>
      </c>
      <c r="B6" s="3" t="s">
        <v>1879</v>
      </c>
      <c r="C6" s="3" t="s">
        <v>1860</v>
      </c>
      <c r="D6" s="3" t="s">
        <v>1878</v>
      </c>
      <c r="E6" s="3" t="s">
        <v>42</v>
      </c>
      <c r="F6" s="3" t="s">
        <v>1858</v>
      </c>
      <c r="G6" s="3" t="s">
        <v>16</v>
      </c>
      <c r="H6" s="3" t="s">
        <v>15</v>
      </c>
      <c r="I6" s="18">
        <v>227495.8401</v>
      </c>
      <c r="J6" s="19">
        <v>13.1</v>
      </c>
      <c r="K6" s="19">
        <v>13.1</v>
      </c>
      <c r="L6" s="19">
        <v>161</v>
      </c>
      <c r="M6" s="19">
        <v>21</v>
      </c>
      <c r="N6" s="19">
        <v>4.3</v>
      </c>
      <c r="O6" s="19">
        <v>244.1</v>
      </c>
      <c r="R6" s="3" t="s">
        <v>820</v>
      </c>
      <c r="S6" s="3" t="s">
        <v>1857</v>
      </c>
      <c r="T6" s="3" t="s">
        <v>11</v>
      </c>
      <c r="U6" s="3">
        <v>63.963999999999999</v>
      </c>
      <c r="V6" s="3">
        <v>-149.11600000000001</v>
      </c>
      <c r="X6" s="22" t="s">
        <v>1856</v>
      </c>
      <c r="Z6" s="3" t="s">
        <v>38</v>
      </c>
      <c r="AA6" s="3" t="s">
        <v>1855</v>
      </c>
      <c r="AB6" s="23">
        <v>44314</v>
      </c>
      <c r="AC6" s="3" t="s">
        <v>6</v>
      </c>
      <c r="AD6" s="21">
        <v>2025</v>
      </c>
      <c r="AE6" s="3" t="s">
        <v>788</v>
      </c>
      <c r="AF6" s="3" t="s">
        <v>336</v>
      </c>
      <c r="AG6" s="23">
        <v>44292</v>
      </c>
      <c r="AH6" s="17" t="s">
        <v>1877</v>
      </c>
      <c r="AI6" s="17" t="s">
        <v>130</v>
      </c>
      <c r="AJ6" s="17" t="s">
        <v>652</v>
      </c>
      <c r="AK6" s="17" t="s">
        <v>94</v>
      </c>
      <c r="AL6" s="17" t="s">
        <v>52</v>
      </c>
      <c r="AM6" s="17" t="s">
        <v>1876</v>
      </c>
      <c r="AN6" s="17" t="s">
        <v>1875</v>
      </c>
      <c r="AO6" s="17" t="s">
        <v>1</v>
      </c>
      <c r="AP6" s="17" t="s">
        <v>1</v>
      </c>
      <c r="AQ6" s="17" t="s">
        <v>1</v>
      </c>
      <c r="AR6" s="24" t="s">
        <v>1874</v>
      </c>
    </row>
    <row r="7" spans="1:61" ht="14.45" customHeight="1" x14ac:dyDescent="0.25">
      <c r="A7" s="3" t="s">
        <v>1862</v>
      </c>
      <c r="B7" s="3" t="s">
        <v>1882</v>
      </c>
      <c r="C7" s="3" t="s">
        <v>1860</v>
      </c>
      <c r="D7" s="3" t="s">
        <v>1881</v>
      </c>
      <c r="E7" s="3" t="s">
        <v>42</v>
      </c>
      <c r="F7" s="3" t="s">
        <v>1858</v>
      </c>
      <c r="G7" s="3" t="s">
        <v>16</v>
      </c>
      <c r="H7" s="3" t="s">
        <v>15</v>
      </c>
      <c r="I7" s="18">
        <v>227495.8401</v>
      </c>
      <c r="J7" s="19">
        <v>13.1</v>
      </c>
      <c r="K7" s="19">
        <v>13.1</v>
      </c>
      <c r="L7" s="19">
        <v>161</v>
      </c>
      <c r="M7" s="19">
        <v>21</v>
      </c>
      <c r="N7" s="19">
        <v>4.3</v>
      </c>
      <c r="O7" s="19">
        <v>244.1</v>
      </c>
      <c r="R7" s="3" t="s">
        <v>820</v>
      </c>
      <c r="S7" s="3" t="s">
        <v>1857</v>
      </c>
      <c r="T7" s="3" t="s">
        <v>11</v>
      </c>
      <c r="U7" s="3">
        <v>68.409000000000006</v>
      </c>
      <c r="V7" s="3">
        <v>-149.33199999999999</v>
      </c>
      <c r="X7" s="22" t="s">
        <v>1856</v>
      </c>
      <c r="Z7" s="3" t="s">
        <v>38</v>
      </c>
      <c r="AA7" s="3" t="s">
        <v>1855</v>
      </c>
      <c r="AB7" s="23">
        <v>44314</v>
      </c>
      <c r="AC7" s="3" t="s">
        <v>6</v>
      </c>
      <c r="AD7" s="21">
        <v>2025</v>
      </c>
      <c r="AE7" s="3" t="s">
        <v>788</v>
      </c>
      <c r="AF7" s="3" t="s">
        <v>336</v>
      </c>
      <c r="AG7" s="23">
        <v>44292</v>
      </c>
      <c r="AH7" s="17" t="s">
        <v>2</v>
      </c>
      <c r="AI7" s="17" t="s">
        <v>1</v>
      </c>
      <c r="AJ7" s="17" t="s">
        <v>1</v>
      </c>
      <c r="AK7" s="17" t="s">
        <v>1</v>
      </c>
      <c r="AL7" s="17" t="s">
        <v>1</v>
      </c>
      <c r="AM7" s="17" t="s">
        <v>1</v>
      </c>
      <c r="AN7" s="17" t="s">
        <v>1</v>
      </c>
      <c r="AO7" s="17" t="s">
        <v>1</v>
      </c>
      <c r="AP7" s="17" t="s">
        <v>1</v>
      </c>
      <c r="AQ7" s="17" t="s">
        <v>1</v>
      </c>
      <c r="AR7" s="24" t="s">
        <v>1880</v>
      </c>
    </row>
    <row r="8" spans="1:61" ht="14.45" customHeight="1" x14ac:dyDescent="0.25">
      <c r="A8" s="3" t="s">
        <v>1862</v>
      </c>
      <c r="B8" s="3" t="s">
        <v>1869</v>
      </c>
      <c r="C8" s="3" t="s">
        <v>1860</v>
      </c>
      <c r="D8" s="25" t="s">
        <v>1873</v>
      </c>
      <c r="E8" s="3" t="s">
        <v>42</v>
      </c>
      <c r="F8" s="3" t="s">
        <v>1858</v>
      </c>
      <c r="G8" s="3" t="s">
        <v>16</v>
      </c>
      <c r="H8" s="3" t="s">
        <v>15</v>
      </c>
      <c r="I8" s="18">
        <v>182997.79</v>
      </c>
      <c r="J8" s="19">
        <v>10.6</v>
      </c>
      <c r="K8" s="19">
        <v>10.6</v>
      </c>
      <c r="L8" s="19">
        <v>131.6</v>
      </c>
      <c r="M8" s="19">
        <v>13.7</v>
      </c>
      <c r="N8" s="19">
        <v>3.5</v>
      </c>
      <c r="O8" s="19">
        <v>200.5</v>
      </c>
      <c r="R8" s="3" t="s">
        <v>820</v>
      </c>
      <c r="S8" s="3" t="s">
        <v>1857</v>
      </c>
      <c r="T8" s="3" t="s">
        <v>11</v>
      </c>
      <c r="U8" s="3">
        <v>63.087000000000003</v>
      </c>
      <c r="V8" s="3">
        <v>-149.47999999999999</v>
      </c>
      <c r="X8" s="22" t="s">
        <v>1856</v>
      </c>
      <c r="Z8" s="3" t="s">
        <v>38</v>
      </c>
      <c r="AA8" s="3" t="s">
        <v>1855</v>
      </c>
      <c r="AB8" s="23">
        <v>44314</v>
      </c>
      <c r="AC8" s="3" t="s">
        <v>6</v>
      </c>
      <c r="AD8" s="21">
        <v>2025</v>
      </c>
      <c r="AE8" s="3" t="s">
        <v>788</v>
      </c>
      <c r="AF8" s="3" t="s">
        <v>336</v>
      </c>
      <c r="AG8" s="23">
        <v>44292</v>
      </c>
      <c r="AH8" s="17" t="s">
        <v>2</v>
      </c>
      <c r="AI8" s="17" t="s">
        <v>1</v>
      </c>
      <c r="AJ8" s="17" t="s">
        <v>1</v>
      </c>
      <c r="AK8" s="17" t="s">
        <v>1</v>
      </c>
      <c r="AL8" s="17" t="s">
        <v>1</v>
      </c>
      <c r="AM8" s="17" t="s">
        <v>1</v>
      </c>
      <c r="AN8" s="17" t="s">
        <v>1</v>
      </c>
      <c r="AO8" s="17" t="s">
        <v>1</v>
      </c>
      <c r="AP8" s="17" t="s">
        <v>1</v>
      </c>
      <c r="AQ8" s="17" t="s">
        <v>1</v>
      </c>
      <c r="AR8" s="24" t="s">
        <v>1872</v>
      </c>
    </row>
    <row r="9" spans="1:61" ht="14.45" customHeight="1" x14ac:dyDescent="0.25">
      <c r="A9" s="3" t="s">
        <v>1862</v>
      </c>
      <c r="B9" s="3" t="s">
        <v>1864</v>
      </c>
      <c r="C9" s="3" t="s">
        <v>1860</v>
      </c>
      <c r="D9" s="3" t="s">
        <v>1885</v>
      </c>
      <c r="E9" s="3" t="s">
        <v>42</v>
      </c>
      <c r="F9" s="3" t="s">
        <v>1858</v>
      </c>
      <c r="G9" s="3" t="s">
        <v>16</v>
      </c>
      <c r="H9" s="3" t="s">
        <v>15</v>
      </c>
      <c r="I9" s="18">
        <v>227495.8401</v>
      </c>
      <c r="J9" s="19">
        <v>13.1</v>
      </c>
      <c r="K9" s="19">
        <v>13.1</v>
      </c>
      <c r="L9" s="19">
        <v>161</v>
      </c>
      <c r="M9" s="19">
        <v>21</v>
      </c>
      <c r="N9" s="19">
        <v>4.3</v>
      </c>
      <c r="O9" s="19">
        <v>244.1</v>
      </c>
      <c r="R9" s="3" t="s">
        <v>820</v>
      </c>
      <c r="S9" s="3" t="s">
        <v>1857</v>
      </c>
      <c r="T9" s="3" t="s">
        <v>11</v>
      </c>
      <c r="U9" s="3">
        <v>67.268000000000001</v>
      </c>
      <c r="V9" s="3">
        <v>-150.167</v>
      </c>
      <c r="X9" s="22" t="s">
        <v>1856</v>
      </c>
      <c r="Z9" s="3" t="s">
        <v>38</v>
      </c>
      <c r="AA9" s="3" t="s">
        <v>1855</v>
      </c>
      <c r="AB9" s="23">
        <v>44314</v>
      </c>
      <c r="AC9" s="3" t="s">
        <v>6</v>
      </c>
      <c r="AD9" s="21">
        <v>2025</v>
      </c>
      <c r="AE9" s="3" t="s">
        <v>788</v>
      </c>
      <c r="AF9" s="3" t="s">
        <v>336</v>
      </c>
      <c r="AG9" s="23">
        <v>44292</v>
      </c>
      <c r="AH9" s="17" t="s">
        <v>1216</v>
      </c>
      <c r="AI9" s="17" t="s">
        <v>1884</v>
      </c>
      <c r="AJ9" s="17" t="s">
        <v>506</v>
      </c>
      <c r="AK9" s="17" t="s">
        <v>52</v>
      </c>
      <c r="AL9" s="17" t="s">
        <v>130</v>
      </c>
      <c r="AM9" s="17" t="s">
        <v>1876</v>
      </c>
      <c r="AN9" s="17" t="s">
        <v>1875</v>
      </c>
      <c r="AO9" s="17" t="s">
        <v>1</v>
      </c>
      <c r="AP9" s="17" t="s">
        <v>1</v>
      </c>
      <c r="AQ9" s="17" t="s">
        <v>1</v>
      </c>
      <c r="AR9" s="24" t="s">
        <v>1883</v>
      </c>
    </row>
    <row r="10" spans="1:61" ht="14.45" customHeight="1" x14ac:dyDescent="0.25">
      <c r="A10" s="3" t="s">
        <v>1862</v>
      </c>
      <c r="B10" s="3" t="s">
        <v>1864</v>
      </c>
      <c r="C10" s="3" t="s">
        <v>1860</v>
      </c>
      <c r="D10" s="3" t="s">
        <v>1863</v>
      </c>
      <c r="E10" s="3" t="s">
        <v>42</v>
      </c>
      <c r="F10" s="3" t="s">
        <v>1858</v>
      </c>
      <c r="G10" s="3" t="s">
        <v>16</v>
      </c>
      <c r="H10" s="3" t="s">
        <v>15</v>
      </c>
      <c r="I10" s="18">
        <v>227495.8401</v>
      </c>
      <c r="J10" s="19">
        <v>13.1</v>
      </c>
      <c r="K10" s="19">
        <v>13.1</v>
      </c>
      <c r="L10" s="19">
        <v>161</v>
      </c>
      <c r="M10" s="19">
        <v>21</v>
      </c>
      <c r="N10" s="19">
        <v>4.3</v>
      </c>
      <c r="O10" s="19">
        <v>244.1</v>
      </c>
      <c r="R10" s="3" t="s">
        <v>820</v>
      </c>
      <c r="S10" s="3" t="s">
        <v>1857</v>
      </c>
      <c r="T10" s="3" t="s">
        <v>11</v>
      </c>
      <c r="U10" s="3">
        <v>66.137</v>
      </c>
      <c r="V10" s="3">
        <v>-150.17500000000001</v>
      </c>
      <c r="X10" s="22" t="s">
        <v>1856</v>
      </c>
      <c r="Z10" s="3" t="s">
        <v>38</v>
      </c>
      <c r="AA10" s="3" t="s">
        <v>1855</v>
      </c>
      <c r="AB10" s="23">
        <v>44314</v>
      </c>
      <c r="AC10" s="3" t="s">
        <v>6</v>
      </c>
      <c r="AD10" s="21">
        <v>2025</v>
      </c>
      <c r="AE10" s="3" t="s">
        <v>788</v>
      </c>
      <c r="AF10" s="3" t="s">
        <v>336</v>
      </c>
      <c r="AG10" s="23">
        <v>44292</v>
      </c>
      <c r="AH10" s="17" t="e">
        <v>#N/A</v>
      </c>
      <c r="AI10" s="17" t="e">
        <v>#N/A</v>
      </c>
      <c r="AJ10" s="17" t="e">
        <v>#N/A</v>
      </c>
      <c r="AK10" s="17" t="e">
        <v>#N/A</v>
      </c>
      <c r="AL10" s="17" t="e">
        <v>#N/A</v>
      </c>
      <c r="AM10" s="17" t="e">
        <v>#N/A</v>
      </c>
      <c r="AN10" s="17" t="e">
        <v>#N/A</v>
      </c>
      <c r="AO10" s="17" t="e">
        <v>#N/A</v>
      </c>
      <c r="AP10" s="17" t="e">
        <v>#N/A</v>
      </c>
      <c r="AQ10" s="17" t="e">
        <v>#N/A</v>
      </c>
      <c r="AR10" s="24" t="e">
        <v>#N/A</v>
      </c>
    </row>
    <row r="11" spans="1:61" ht="14.45" customHeight="1" x14ac:dyDescent="0.25">
      <c r="A11" s="3" t="s">
        <v>1862</v>
      </c>
      <c r="B11" s="3" t="s">
        <v>1869</v>
      </c>
      <c r="C11" s="3" t="s">
        <v>1860</v>
      </c>
      <c r="D11" s="3" t="s">
        <v>1868</v>
      </c>
      <c r="E11" s="3" t="s">
        <v>42</v>
      </c>
      <c r="F11" s="3" t="s">
        <v>1858</v>
      </c>
      <c r="G11" s="3" t="s">
        <v>16</v>
      </c>
      <c r="H11" s="3" t="s">
        <v>15</v>
      </c>
      <c r="I11" s="18">
        <v>211266.53</v>
      </c>
      <c r="J11" s="19">
        <v>12.1</v>
      </c>
      <c r="K11" s="19">
        <v>12.1</v>
      </c>
      <c r="L11" s="19">
        <v>144.80000000000001</v>
      </c>
      <c r="M11" s="19">
        <v>14.7</v>
      </c>
      <c r="N11" s="19">
        <v>4</v>
      </c>
      <c r="O11" s="19">
        <v>220.7</v>
      </c>
      <c r="R11" s="3" t="s">
        <v>820</v>
      </c>
      <c r="S11" s="3" t="s">
        <v>1857</v>
      </c>
      <c r="T11" s="3" t="s">
        <v>11</v>
      </c>
      <c r="U11" s="3">
        <v>62.173999999999999</v>
      </c>
      <c r="V11" s="3">
        <v>-150.214</v>
      </c>
      <c r="X11" s="22" t="s">
        <v>1856</v>
      </c>
      <c r="Z11" s="3" t="s">
        <v>38</v>
      </c>
      <c r="AA11" s="3" t="s">
        <v>1855</v>
      </c>
      <c r="AB11" s="23">
        <v>44314</v>
      </c>
      <c r="AC11" s="3" t="s">
        <v>6</v>
      </c>
      <c r="AD11" s="21">
        <v>2025</v>
      </c>
      <c r="AE11" s="3" t="s">
        <v>788</v>
      </c>
      <c r="AF11" s="3" t="s">
        <v>336</v>
      </c>
      <c r="AG11" s="23">
        <v>44292</v>
      </c>
      <c r="AH11" s="17" t="s">
        <v>314</v>
      </c>
      <c r="AI11" s="17" t="s">
        <v>480</v>
      </c>
      <c r="AJ11" s="17" t="s">
        <v>273</v>
      </c>
      <c r="AK11" s="17" t="s">
        <v>171</v>
      </c>
      <c r="AL11" s="17" t="s">
        <v>53</v>
      </c>
      <c r="AM11" s="17" t="s">
        <v>1867</v>
      </c>
      <c r="AN11" s="17" t="s">
        <v>1866</v>
      </c>
      <c r="AO11" s="17" t="s">
        <v>1</v>
      </c>
      <c r="AP11" s="17" t="s">
        <v>1</v>
      </c>
      <c r="AQ11" s="17" t="s">
        <v>1</v>
      </c>
      <c r="AR11" s="24" t="s">
        <v>1865</v>
      </c>
    </row>
    <row r="12" spans="1:61" ht="14.45" customHeight="1" x14ac:dyDescent="0.25">
      <c r="A12" s="3" t="s">
        <v>1862</v>
      </c>
      <c r="C12" s="3" t="s">
        <v>1860</v>
      </c>
      <c r="D12" s="3" t="s">
        <v>2915</v>
      </c>
      <c r="E12" s="3" t="s">
        <v>42</v>
      </c>
      <c r="F12" s="3" t="s">
        <v>2914</v>
      </c>
      <c r="G12" s="3" t="s">
        <v>16</v>
      </c>
      <c r="H12" s="3" t="s">
        <v>2913</v>
      </c>
      <c r="I12" s="18">
        <v>138010.31</v>
      </c>
      <c r="J12" s="19">
        <v>8.6999999999999993</v>
      </c>
      <c r="K12" s="19">
        <v>8.6999999999999993</v>
      </c>
      <c r="L12" s="19">
        <v>49.3</v>
      </c>
      <c r="M12" s="19">
        <v>16.3</v>
      </c>
      <c r="N12" s="19">
        <v>2.6</v>
      </c>
      <c r="O12" s="19">
        <v>103.4</v>
      </c>
      <c r="R12" s="3" t="s">
        <v>820</v>
      </c>
      <c r="S12" s="3" t="s">
        <v>1857</v>
      </c>
      <c r="T12" s="3" t="s">
        <v>11</v>
      </c>
      <c r="U12" s="3">
        <v>61.325000000000003</v>
      </c>
      <c r="V12" s="3">
        <v>-150.999</v>
      </c>
      <c r="X12" s="22" t="s">
        <v>1856</v>
      </c>
      <c r="Z12" s="3" t="s">
        <v>38</v>
      </c>
      <c r="AA12" s="3" t="s">
        <v>1855</v>
      </c>
      <c r="AB12" s="23">
        <v>44314</v>
      </c>
      <c r="AC12" s="3" t="s">
        <v>6</v>
      </c>
      <c r="AD12" s="21">
        <v>2025</v>
      </c>
      <c r="AE12" s="3" t="s">
        <v>788</v>
      </c>
      <c r="AF12" s="3" t="s">
        <v>336</v>
      </c>
      <c r="AG12" s="23">
        <v>44292</v>
      </c>
      <c r="AH12" s="17" t="e">
        <v>#N/A</v>
      </c>
      <c r="AI12" s="17" t="e">
        <v>#N/A</v>
      </c>
      <c r="AJ12" s="17" t="e">
        <v>#N/A</v>
      </c>
      <c r="AK12" s="17" t="e">
        <v>#N/A</v>
      </c>
      <c r="AL12" s="17" t="e">
        <v>#N/A</v>
      </c>
      <c r="AM12" s="17" t="e">
        <v>#N/A</v>
      </c>
      <c r="AN12" s="17" t="e">
        <v>#N/A</v>
      </c>
      <c r="AO12" s="17" t="e">
        <v>#N/A</v>
      </c>
      <c r="AP12" s="17" t="e">
        <v>#N/A</v>
      </c>
      <c r="AQ12" s="17" t="e">
        <v>#N/A</v>
      </c>
      <c r="AR12" s="24" t="e">
        <v>#N/A</v>
      </c>
    </row>
    <row r="13" spans="1:61" ht="14.45" customHeight="1" x14ac:dyDescent="0.25">
      <c r="A13" s="3" t="s">
        <v>1862</v>
      </c>
      <c r="B13" s="3" t="s">
        <v>2176</v>
      </c>
      <c r="C13" s="3" t="s">
        <v>1860</v>
      </c>
      <c r="D13" s="3" t="s">
        <v>3791</v>
      </c>
      <c r="E13" s="3" t="s">
        <v>42</v>
      </c>
      <c r="F13" s="3" t="s">
        <v>3790</v>
      </c>
      <c r="G13" s="3" t="s">
        <v>16</v>
      </c>
      <c r="H13" s="3" t="s">
        <v>3522</v>
      </c>
      <c r="I13" s="18">
        <v>8572968</v>
      </c>
      <c r="J13" s="19">
        <v>1303.3</v>
      </c>
      <c r="K13" s="19">
        <v>1303.3</v>
      </c>
      <c r="L13" s="19">
        <v>3684.9</v>
      </c>
      <c r="M13" s="19">
        <v>24636.799999999999</v>
      </c>
      <c r="N13" s="19">
        <v>182.6</v>
      </c>
      <c r="O13" s="19">
        <v>11927.4</v>
      </c>
      <c r="R13" s="20" t="s">
        <v>765</v>
      </c>
      <c r="S13" s="3" t="s">
        <v>3789</v>
      </c>
      <c r="T13" s="3" t="s">
        <v>11</v>
      </c>
      <c r="U13" s="3">
        <v>60.665500000000002</v>
      </c>
      <c r="V13" s="3">
        <v>-151.35929999999999</v>
      </c>
      <c r="X13" s="22" t="s">
        <v>1856</v>
      </c>
      <c r="Z13" s="3" t="s">
        <v>38</v>
      </c>
      <c r="AA13" s="3" t="s">
        <v>1855</v>
      </c>
      <c r="AB13" s="23">
        <v>44314</v>
      </c>
      <c r="AC13" s="3" t="s">
        <v>6</v>
      </c>
      <c r="AD13" s="21">
        <v>2025</v>
      </c>
      <c r="AE13" s="3" t="s">
        <v>3509</v>
      </c>
      <c r="AF13" s="3" t="s">
        <v>3788</v>
      </c>
      <c r="AG13" s="23">
        <v>44250</v>
      </c>
      <c r="AH13" s="17" t="s">
        <v>3787</v>
      </c>
      <c r="AI13" s="17" t="s">
        <v>130</v>
      </c>
      <c r="AJ13" s="17" t="s">
        <v>273</v>
      </c>
      <c r="AK13" s="17" t="s">
        <v>67</v>
      </c>
      <c r="AL13" s="17" t="s">
        <v>53</v>
      </c>
      <c r="AM13" s="17" t="s">
        <v>2168</v>
      </c>
      <c r="AN13" s="17" t="s">
        <v>1561</v>
      </c>
      <c r="AO13" s="17" t="s">
        <v>1</v>
      </c>
      <c r="AP13" s="17" t="s">
        <v>1</v>
      </c>
      <c r="AQ13" s="17" t="s">
        <v>1</v>
      </c>
      <c r="AR13" s="24" t="s">
        <v>3786</v>
      </c>
    </row>
    <row r="14" spans="1:61" ht="14.45" customHeight="1" x14ac:dyDescent="0.25">
      <c r="A14" s="3" t="s">
        <v>1862</v>
      </c>
      <c r="B14" s="3" t="s">
        <v>3505</v>
      </c>
      <c r="C14" s="3" t="s">
        <v>3504</v>
      </c>
      <c r="D14" s="3" t="s">
        <v>3503</v>
      </c>
      <c r="E14" s="3" t="s">
        <v>42</v>
      </c>
      <c r="F14" s="3" t="s">
        <v>3502</v>
      </c>
      <c r="G14" s="3" t="s">
        <v>16</v>
      </c>
      <c r="H14" s="3" t="s">
        <v>3186</v>
      </c>
      <c r="I14" s="18">
        <v>212737</v>
      </c>
      <c r="J14" s="19">
        <v>19.399999999999999</v>
      </c>
      <c r="K14" s="19">
        <v>18.899999999999999</v>
      </c>
      <c r="L14" s="19">
        <v>245.5</v>
      </c>
      <c r="M14" s="19">
        <v>180.6</v>
      </c>
      <c r="N14" s="19">
        <v>32.299999999999997</v>
      </c>
      <c r="O14" s="19">
        <v>243.3</v>
      </c>
      <c r="P14" s="19">
        <v>5.6</v>
      </c>
      <c r="R14" s="3" t="s">
        <v>13</v>
      </c>
      <c r="S14" s="3" t="s">
        <v>3501</v>
      </c>
      <c r="T14" s="3" t="s">
        <v>11</v>
      </c>
      <c r="U14" s="3">
        <v>70.172049999999999</v>
      </c>
      <c r="V14" s="3">
        <v>-146.256845</v>
      </c>
      <c r="W14" s="21">
        <v>1201</v>
      </c>
      <c r="X14" s="22" t="s">
        <v>1856</v>
      </c>
      <c r="Y14" s="3" t="s">
        <v>3500</v>
      </c>
      <c r="Z14" s="3" t="s">
        <v>2171</v>
      </c>
      <c r="AA14" s="3" t="s">
        <v>1855</v>
      </c>
      <c r="AB14" s="23">
        <v>44137</v>
      </c>
      <c r="AC14" s="3" t="s">
        <v>37</v>
      </c>
      <c r="AD14" s="21">
        <v>2016</v>
      </c>
      <c r="AE14" s="3" t="s">
        <v>817</v>
      </c>
      <c r="AF14" s="3" t="s">
        <v>3499</v>
      </c>
      <c r="AG14" s="23">
        <v>44137</v>
      </c>
      <c r="AH14" s="17" t="s">
        <v>2</v>
      </c>
      <c r="AI14" s="17" t="s">
        <v>1</v>
      </c>
      <c r="AJ14" s="17" t="s">
        <v>1</v>
      </c>
      <c r="AK14" s="17" t="s">
        <v>1</v>
      </c>
      <c r="AL14" s="17" t="s">
        <v>1</v>
      </c>
      <c r="AM14" s="17" t="s">
        <v>1</v>
      </c>
      <c r="AN14" s="17" t="s">
        <v>1</v>
      </c>
      <c r="AO14" s="17" t="s">
        <v>1</v>
      </c>
      <c r="AP14" s="17" t="s">
        <v>1</v>
      </c>
      <c r="AQ14" s="17" t="s">
        <v>1</v>
      </c>
      <c r="AR14" s="24" t="s">
        <v>3498</v>
      </c>
    </row>
    <row r="15" spans="1:61" ht="14.45" customHeight="1" x14ac:dyDescent="0.25">
      <c r="A15" s="3" t="s">
        <v>1862</v>
      </c>
      <c r="B15" s="3" t="s">
        <v>2176</v>
      </c>
      <c r="C15" s="3" t="s">
        <v>1911</v>
      </c>
      <c r="D15" s="3" t="s">
        <v>2175</v>
      </c>
      <c r="E15" s="3" t="s">
        <v>1933</v>
      </c>
      <c r="F15" s="3" t="s">
        <v>2174</v>
      </c>
      <c r="G15" s="3" t="s">
        <v>1895</v>
      </c>
      <c r="H15" s="3" t="s">
        <v>1894</v>
      </c>
      <c r="I15" s="18">
        <v>2197970</v>
      </c>
      <c r="J15" s="19">
        <v>174.3</v>
      </c>
      <c r="K15" s="19">
        <v>172.9</v>
      </c>
      <c r="L15" s="19">
        <v>215.6</v>
      </c>
      <c r="M15" s="19">
        <v>121.3</v>
      </c>
      <c r="N15" s="19">
        <v>10.199999999999999</v>
      </c>
      <c r="O15" s="19">
        <v>764.5</v>
      </c>
      <c r="R15" s="3" t="s">
        <v>765</v>
      </c>
      <c r="S15" s="3" t="s">
        <v>2173</v>
      </c>
      <c r="T15" s="3" t="s">
        <v>11</v>
      </c>
      <c r="U15" s="3">
        <v>60.668939999999999</v>
      </c>
      <c r="V15" s="3">
        <v>-151.365174</v>
      </c>
      <c r="W15" s="21">
        <v>83</v>
      </c>
      <c r="X15" s="22" t="s">
        <v>1856</v>
      </c>
      <c r="Y15" s="3" t="s">
        <v>2172</v>
      </c>
      <c r="Z15" s="3" t="s">
        <v>2171</v>
      </c>
      <c r="AA15" s="3" t="s">
        <v>1855</v>
      </c>
      <c r="AB15" s="23">
        <v>44314</v>
      </c>
      <c r="AC15" s="3" t="s">
        <v>6</v>
      </c>
      <c r="AD15" s="21" t="s">
        <v>5</v>
      </c>
      <c r="AE15" s="3" t="s">
        <v>1904</v>
      </c>
      <c r="AF15" s="3" t="s">
        <v>2170</v>
      </c>
      <c r="AG15" s="23">
        <v>44255</v>
      </c>
      <c r="AH15" s="17" t="s">
        <v>2169</v>
      </c>
      <c r="AI15" s="17" t="s">
        <v>130</v>
      </c>
      <c r="AJ15" s="17" t="s">
        <v>273</v>
      </c>
      <c r="AK15" s="17" t="s">
        <v>67</v>
      </c>
      <c r="AL15" s="17" t="s">
        <v>53</v>
      </c>
      <c r="AM15" s="17" t="s">
        <v>2168</v>
      </c>
      <c r="AN15" s="17" t="s">
        <v>1561</v>
      </c>
      <c r="AO15" s="17" t="s">
        <v>1</v>
      </c>
      <c r="AP15" s="17" t="s">
        <v>1</v>
      </c>
      <c r="AQ15" s="17" t="s">
        <v>1</v>
      </c>
      <c r="AR15" s="24" t="s">
        <v>2167</v>
      </c>
    </row>
    <row r="16" spans="1:61" ht="14.45" customHeight="1" x14ac:dyDescent="0.25">
      <c r="A16" s="3" t="s">
        <v>1862</v>
      </c>
      <c r="B16" s="3" t="s">
        <v>2176</v>
      </c>
      <c r="C16" s="3" t="s">
        <v>2902</v>
      </c>
      <c r="D16" s="3" t="s">
        <v>2901</v>
      </c>
      <c r="E16" s="3" t="s">
        <v>18</v>
      </c>
      <c r="F16" s="3" t="s">
        <v>2900</v>
      </c>
      <c r="G16" s="3" t="s">
        <v>2183</v>
      </c>
      <c r="H16" s="3" t="s">
        <v>2455</v>
      </c>
      <c r="I16" s="18">
        <v>106988</v>
      </c>
      <c r="J16" s="19">
        <v>5.91</v>
      </c>
      <c r="K16" s="19">
        <v>5.91</v>
      </c>
      <c r="L16" s="19">
        <v>54</v>
      </c>
      <c r="M16" s="19">
        <v>21</v>
      </c>
      <c r="N16" s="19">
        <v>7.3</v>
      </c>
      <c r="O16" s="19">
        <v>36.6</v>
      </c>
      <c r="R16" s="3" t="s">
        <v>13</v>
      </c>
      <c r="S16" s="3" t="s">
        <v>2899</v>
      </c>
      <c r="T16" s="3" t="s">
        <v>11</v>
      </c>
      <c r="U16" s="3">
        <v>60.683875999999998</v>
      </c>
      <c r="V16" s="3">
        <v>-151.36730499999999</v>
      </c>
      <c r="W16" s="21">
        <v>35</v>
      </c>
      <c r="X16" s="22" t="s">
        <v>1856</v>
      </c>
      <c r="Y16" s="3" t="s">
        <v>2898</v>
      </c>
      <c r="Z16" s="3" t="s">
        <v>2897</v>
      </c>
      <c r="AA16" s="3" t="s">
        <v>1855</v>
      </c>
      <c r="AB16" s="23">
        <v>44292</v>
      </c>
      <c r="AC16" s="3" t="s">
        <v>6</v>
      </c>
      <c r="AD16" s="21" t="s">
        <v>5</v>
      </c>
      <c r="AE16" s="26" t="s">
        <v>2896</v>
      </c>
      <c r="AF16" s="3" t="s">
        <v>2895</v>
      </c>
      <c r="AG16" s="23">
        <v>44292</v>
      </c>
      <c r="AH16" s="17" t="s">
        <v>2894</v>
      </c>
      <c r="AI16" s="17" t="s">
        <v>315</v>
      </c>
      <c r="AJ16" s="17" t="s">
        <v>929</v>
      </c>
      <c r="AK16" s="17" t="s">
        <v>31</v>
      </c>
      <c r="AL16" s="17" t="s">
        <v>480</v>
      </c>
      <c r="AM16" s="17" t="s">
        <v>2168</v>
      </c>
      <c r="AN16" s="17" t="s">
        <v>1561</v>
      </c>
      <c r="AO16" s="17" t="s">
        <v>1</v>
      </c>
      <c r="AP16" s="17" t="s">
        <v>1</v>
      </c>
      <c r="AQ16" s="17" t="s">
        <v>1</v>
      </c>
      <c r="AR16" s="24" t="s">
        <v>2893</v>
      </c>
    </row>
    <row r="17" spans="1:44" ht="14.45" customHeight="1" x14ac:dyDescent="0.25">
      <c r="A17" s="3" t="s">
        <v>1824</v>
      </c>
      <c r="B17" s="3" t="s">
        <v>1854</v>
      </c>
      <c r="C17" s="3" t="s">
        <v>4161</v>
      </c>
      <c r="D17" s="3" t="s">
        <v>4245</v>
      </c>
      <c r="E17" s="3" t="s">
        <v>18</v>
      </c>
      <c r="F17" s="3" t="s">
        <v>4244</v>
      </c>
      <c r="G17" s="3" t="s">
        <v>3798</v>
      </c>
      <c r="H17" s="3" t="s">
        <v>4045</v>
      </c>
      <c r="J17" s="19">
        <v>114.1</v>
      </c>
      <c r="K17" s="19">
        <v>114.1</v>
      </c>
      <c r="L17" s="19">
        <v>22.8</v>
      </c>
      <c r="M17" s="19">
        <v>753.05</v>
      </c>
      <c r="N17" s="19">
        <v>0.115</v>
      </c>
      <c r="O17" s="19">
        <v>35.9</v>
      </c>
      <c r="P17" s="19">
        <v>15.04</v>
      </c>
      <c r="Q17" s="3" t="s">
        <v>357</v>
      </c>
      <c r="R17" s="3" t="s">
        <v>13</v>
      </c>
      <c r="S17" s="3" t="s">
        <v>4243</v>
      </c>
      <c r="T17" s="3" t="s">
        <v>11</v>
      </c>
      <c r="U17" s="3">
        <v>30.978994</v>
      </c>
      <c r="V17" s="3">
        <v>-88.029904000000002</v>
      </c>
      <c r="W17" s="21">
        <v>4328</v>
      </c>
      <c r="X17" s="22" t="s">
        <v>1819</v>
      </c>
      <c r="Z17" s="3" t="s">
        <v>4242</v>
      </c>
      <c r="AA17" s="3" t="s">
        <v>1848</v>
      </c>
      <c r="AB17" s="23">
        <v>44146</v>
      </c>
      <c r="AC17" s="3" t="s">
        <v>37</v>
      </c>
      <c r="AD17" s="21">
        <v>2019</v>
      </c>
      <c r="AE17" s="3" t="s">
        <v>1904</v>
      </c>
      <c r="AF17" s="3" t="s">
        <v>4241</v>
      </c>
      <c r="AG17" s="23">
        <v>44146</v>
      </c>
      <c r="AH17" s="17" t="s">
        <v>4240</v>
      </c>
      <c r="AI17" s="17" t="s">
        <v>131</v>
      </c>
      <c r="AJ17" s="17" t="s">
        <v>197</v>
      </c>
      <c r="AK17" s="17" t="s">
        <v>52</v>
      </c>
      <c r="AL17" s="17" t="s">
        <v>30</v>
      </c>
      <c r="AM17" s="17" t="s">
        <v>1926</v>
      </c>
      <c r="AN17" s="17" t="s">
        <v>1342</v>
      </c>
      <c r="AO17" s="17" t="s">
        <v>802</v>
      </c>
      <c r="AP17" s="17" t="s">
        <v>1684</v>
      </c>
      <c r="AQ17" s="17" t="s">
        <v>313</v>
      </c>
      <c r="AR17" s="24" t="s">
        <v>4239</v>
      </c>
    </row>
    <row r="18" spans="1:44" ht="14.45" customHeight="1" x14ac:dyDescent="0.25">
      <c r="A18" s="3" t="s">
        <v>1824</v>
      </c>
      <c r="B18" s="3" t="s">
        <v>1854</v>
      </c>
      <c r="C18" s="3" t="s">
        <v>2989</v>
      </c>
      <c r="D18" s="3" t="s">
        <v>2988</v>
      </c>
      <c r="E18" s="3" t="s">
        <v>42</v>
      </c>
      <c r="F18" s="3" t="s">
        <v>2987</v>
      </c>
      <c r="G18" s="3" t="s">
        <v>16</v>
      </c>
      <c r="H18" s="3" t="s">
        <v>2960</v>
      </c>
      <c r="J18" s="19">
        <v>10.61</v>
      </c>
      <c r="K18" s="19">
        <v>7.8</v>
      </c>
      <c r="M18" s="19">
        <v>4.21</v>
      </c>
      <c r="P18" s="19">
        <v>2.92</v>
      </c>
      <c r="Q18" s="3" t="s">
        <v>948</v>
      </c>
      <c r="R18" s="3" t="s">
        <v>13</v>
      </c>
      <c r="S18" s="3" t="s">
        <v>2986</v>
      </c>
      <c r="T18" s="3" t="s">
        <v>11</v>
      </c>
      <c r="U18" s="3">
        <v>30.526</v>
      </c>
      <c r="V18" s="3">
        <v>-88.135000000000005</v>
      </c>
      <c r="W18" s="21">
        <v>44513</v>
      </c>
      <c r="X18" s="22" t="s">
        <v>1819</v>
      </c>
      <c r="Z18" s="3" t="s">
        <v>2985</v>
      </c>
      <c r="AA18" s="3" t="s">
        <v>1848</v>
      </c>
      <c r="AB18" s="23">
        <v>44147</v>
      </c>
      <c r="AC18" s="3" t="s">
        <v>37</v>
      </c>
      <c r="AD18" s="21">
        <v>2015</v>
      </c>
      <c r="AE18" s="3" t="s">
        <v>2984</v>
      </c>
      <c r="AF18" s="3" t="s">
        <v>2983</v>
      </c>
      <c r="AG18" s="23">
        <v>44147</v>
      </c>
      <c r="AH18" s="17" t="s">
        <v>2982</v>
      </c>
      <c r="AI18" s="17" t="s">
        <v>506</v>
      </c>
      <c r="AJ18" s="17" t="s">
        <v>1607</v>
      </c>
      <c r="AK18" s="17" t="s">
        <v>69</v>
      </c>
      <c r="AL18" s="17" t="s">
        <v>53</v>
      </c>
      <c r="AM18" s="17" t="s">
        <v>1468</v>
      </c>
      <c r="AN18" s="17" t="s">
        <v>2005</v>
      </c>
      <c r="AO18" s="17" t="s">
        <v>2981</v>
      </c>
      <c r="AP18" s="17" t="s">
        <v>2980</v>
      </c>
      <c r="AQ18" s="17" t="s">
        <v>2979</v>
      </c>
      <c r="AR18" s="24" t="s">
        <v>2978</v>
      </c>
    </row>
    <row r="19" spans="1:44" ht="14.45" customHeight="1" x14ac:dyDescent="0.25">
      <c r="A19" s="3" t="s">
        <v>1824</v>
      </c>
      <c r="B19" s="3" t="s">
        <v>1854</v>
      </c>
      <c r="C19" s="3" t="s">
        <v>1853</v>
      </c>
      <c r="D19" s="3" t="s">
        <v>1852</v>
      </c>
      <c r="E19" s="3" t="s">
        <v>18</v>
      </c>
      <c r="F19" s="3" t="s">
        <v>1851</v>
      </c>
      <c r="G19" s="3" t="s">
        <v>16</v>
      </c>
      <c r="H19" s="3" t="s">
        <v>15</v>
      </c>
      <c r="I19" s="18">
        <v>78039</v>
      </c>
      <c r="J19" s="19">
        <v>4.4000000000000004</v>
      </c>
      <c r="K19" s="19">
        <v>4.4000000000000004</v>
      </c>
      <c r="L19" s="19">
        <v>34.31</v>
      </c>
      <c r="M19" s="19">
        <v>5.2</v>
      </c>
      <c r="N19" s="19">
        <v>2.27</v>
      </c>
      <c r="O19" s="19">
        <v>39.08</v>
      </c>
      <c r="P19" s="19">
        <v>2.14</v>
      </c>
      <c r="R19" s="3" t="s">
        <v>13</v>
      </c>
      <c r="S19" s="3" t="s">
        <v>1850</v>
      </c>
      <c r="T19" s="3" t="s">
        <v>11</v>
      </c>
      <c r="U19" s="3">
        <v>30.395720000000001</v>
      </c>
      <c r="V19" s="3">
        <v>-88.189649000000003</v>
      </c>
      <c r="W19" s="21">
        <v>17275</v>
      </c>
      <c r="X19" s="22" t="s">
        <v>1819</v>
      </c>
      <c r="Z19" s="3" t="s">
        <v>1849</v>
      </c>
      <c r="AA19" s="3" t="s">
        <v>1848</v>
      </c>
      <c r="AB19" s="23">
        <v>44004</v>
      </c>
      <c r="AC19" s="3" t="s">
        <v>6</v>
      </c>
      <c r="AD19" s="21">
        <v>2022</v>
      </c>
      <c r="AE19" s="3" t="s">
        <v>817</v>
      </c>
      <c r="AF19" s="3" t="s">
        <v>1847</v>
      </c>
      <c r="AG19" s="23">
        <v>44291</v>
      </c>
      <c r="AH19" s="17" t="s">
        <v>1846</v>
      </c>
      <c r="AI19" s="17" t="s">
        <v>66</v>
      </c>
      <c r="AJ19" s="17" t="s">
        <v>1845</v>
      </c>
      <c r="AK19" s="17" t="s">
        <v>51</v>
      </c>
      <c r="AL19" s="17" t="s">
        <v>54</v>
      </c>
      <c r="AM19" s="17" t="s">
        <v>706</v>
      </c>
      <c r="AN19" s="17" t="s">
        <v>128</v>
      </c>
      <c r="AO19" s="17" t="s">
        <v>1359</v>
      </c>
      <c r="AP19" s="17" t="s">
        <v>1844</v>
      </c>
      <c r="AQ19" s="17" t="s">
        <v>998</v>
      </c>
      <c r="AR19" s="24" t="s">
        <v>1843</v>
      </c>
    </row>
    <row r="20" spans="1:44" ht="14.45" customHeight="1" x14ac:dyDescent="0.25">
      <c r="A20" s="3" t="s">
        <v>1824</v>
      </c>
      <c r="B20" s="3" t="s">
        <v>4238</v>
      </c>
      <c r="C20" s="3" t="s">
        <v>4237</v>
      </c>
      <c r="D20" s="3" t="s">
        <v>4236</v>
      </c>
      <c r="E20" s="3" t="s">
        <v>18</v>
      </c>
      <c r="F20" s="3" t="s">
        <v>4235</v>
      </c>
      <c r="G20" s="3" t="s">
        <v>3798</v>
      </c>
      <c r="H20" s="3" t="s">
        <v>4045</v>
      </c>
      <c r="J20" s="19">
        <v>8.6</v>
      </c>
      <c r="K20" s="19">
        <v>8.6</v>
      </c>
      <c r="L20" s="19">
        <v>9.4</v>
      </c>
      <c r="M20" s="19">
        <v>52.2</v>
      </c>
      <c r="N20" s="19">
        <v>0.1</v>
      </c>
      <c r="O20" s="19">
        <v>48.5</v>
      </c>
      <c r="Q20" s="3" t="s">
        <v>357</v>
      </c>
      <c r="R20" s="3" t="s">
        <v>13</v>
      </c>
      <c r="S20" s="3" t="s">
        <v>4234</v>
      </c>
      <c r="T20" s="3" t="s">
        <v>11</v>
      </c>
      <c r="U20" s="3">
        <v>34.64</v>
      </c>
      <c r="V20" s="3">
        <v>-87.06</v>
      </c>
      <c r="W20" s="21">
        <v>903</v>
      </c>
      <c r="X20" s="22" t="s">
        <v>1819</v>
      </c>
      <c r="Z20" s="3" t="s">
        <v>4233</v>
      </c>
      <c r="AA20" s="3" t="s">
        <v>4232</v>
      </c>
      <c r="AB20" s="23">
        <v>44146</v>
      </c>
      <c r="AC20" s="3" t="s">
        <v>37</v>
      </c>
      <c r="AD20" s="21" t="s">
        <v>4231</v>
      </c>
      <c r="AE20" s="3" t="s">
        <v>4230</v>
      </c>
      <c r="AF20" s="3" t="s">
        <v>4229</v>
      </c>
      <c r="AG20" s="23">
        <v>44146</v>
      </c>
      <c r="AH20" s="17" t="s">
        <v>4228</v>
      </c>
      <c r="AI20" s="17" t="s">
        <v>775</v>
      </c>
      <c r="AJ20" s="17" t="s">
        <v>652</v>
      </c>
      <c r="AK20" s="17" t="s">
        <v>51</v>
      </c>
      <c r="AL20" s="17" t="s">
        <v>69</v>
      </c>
      <c r="AM20" s="17" t="s">
        <v>1095</v>
      </c>
      <c r="AN20" s="17" t="s">
        <v>4227</v>
      </c>
      <c r="AO20" s="17" t="s">
        <v>4226</v>
      </c>
      <c r="AP20" s="17" t="s">
        <v>4225</v>
      </c>
      <c r="AQ20" s="17" t="s">
        <v>855</v>
      </c>
      <c r="AR20" s="24" t="s">
        <v>4224</v>
      </c>
    </row>
    <row r="21" spans="1:44" ht="14.45" customHeight="1" x14ac:dyDescent="0.25">
      <c r="A21" s="3" t="s">
        <v>1824</v>
      </c>
      <c r="B21" s="3" t="s">
        <v>1842</v>
      </c>
      <c r="C21" s="3" t="s">
        <v>906</v>
      </c>
      <c r="D21" s="3" t="s">
        <v>1841</v>
      </c>
      <c r="E21" s="3" t="s">
        <v>18</v>
      </c>
      <c r="F21" s="3" t="s">
        <v>1840</v>
      </c>
      <c r="G21" s="3" t="s">
        <v>16</v>
      </c>
      <c r="H21" s="3" t="s">
        <v>15</v>
      </c>
      <c r="I21" s="18">
        <v>258464</v>
      </c>
      <c r="J21" s="19">
        <v>15.08</v>
      </c>
      <c r="K21" s="19">
        <v>15.08</v>
      </c>
      <c r="L21" s="19">
        <v>256.97000000000003</v>
      </c>
      <c r="M21" s="19">
        <v>47</v>
      </c>
      <c r="N21" s="19">
        <v>7.3</v>
      </c>
      <c r="O21" s="19">
        <v>281</v>
      </c>
      <c r="P21" s="19">
        <v>3.45</v>
      </c>
      <c r="R21" s="3" t="s">
        <v>13</v>
      </c>
      <c r="S21" s="3" t="s">
        <v>1839</v>
      </c>
      <c r="T21" s="3" t="s">
        <v>11</v>
      </c>
      <c r="U21" s="3">
        <v>32.896462999999997</v>
      </c>
      <c r="V21" s="3">
        <v>-86.170350999999997</v>
      </c>
      <c r="W21" s="21">
        <v>12302</v>
      </c>
      <c r="X21" s="22" t="s">
        <v>1819</v>
      </c>
      <c r="Z21" s="3" t="s">
        <v>1838</v>
      </c>
      <c r="AA21" s="3" t="s">
        <v>1837</v>
      </c>
      <c r="AB21" s="23">
        <v>43984</v>
      </c>
      <c r="AC21" s="3" t="s">
        <v>37</v>
      </c>
      <c r="AD21" s="21">
        <v>2020</v>
      </c>
      <c r="AE21" s="3" t="s">
        <v>1816</v>
      </c>
      <c r="AF21" s="3" t="s">
        <v>1647</v>
      </c>
      <c r="AG21" s="23">
        <v>44294</v>
      </c>
      <c r="AH21" s="17" t="s">
        <v>1836</v>
      </c>
      <c r="AI21" s="17" t="s">
        <v>453</v>
      </c>
      <c r="AJ21" s="17" t="s">
        <v>113</v>
      </c>
      <c r="AK21" s="17" t="s">
        <v>94</v>
      </c>
      <c r="AL21" s="17" t="s">
        <v>32</v>
      </c>
      <c r="AM21" s="17" t="s">
        <v>1813</v>
      </c>
      <c r="AN21" s="17" t="s">
        <v>1812</v>
      </c>
      <c r="AO21" s="17" t="s">
        <v>1835</v>
      </c>
      <c r="AP21" s="17" t="s">
        <v>1834</v>
      </c>
      <c r="AQ21" s="17" t="s">
        <v>1833</v>
      </c>
      <c r="AR21" s="24" t="s">
        <v>1832</v>
      </c>
    </row>
    <row r="22" spans="1:44" ht="14.45" customHeight="1" x14ac:dyDescent="0.25">
      <c r="A22" s="3" t="s">
        <v>1824</v>
      </c>
      <c r="B22" s="3" t="s">
        <v>1823</v>
      </c>
      <c r="C22" s="3" t="s">
        <v>906</v>
      </c>
      <c r="D22" s="3" t="s">
        <v>1822</v>
      </c>
      <c r="E22" s="3" t="s">
        <v>18</v>
      </c>
      <c r="F22" s="3" t="s">
        <v>1821</v>
      </c>
      <c r="G22" s="3" t="s">
        <v>16</v>
      </c>
      <c r="H22" s="3" t="s">
        <v>15</v>
      </c>
      <c r="I22" s="18">
        <v>204590</v>
      </c>
      <c r="J22" s="19">
        <v>11.91</v>
      </c>
      <c r="K22" s="19">
        <v>11.91</v>
      </c>
      <c r="L22" s="19">
        <v>145.43</v>
      </c>
      <c r="M22" s="19">
        <v>22.22</v>
      </c>
      <c r="N22" s="19">
        <v>5.08</v>
      </c>
      <c r="O22" s="19">
        <v>192.16</v>
      </c>
      <c r="P22" s="19">
        <v>4.3899999999999997</v>
      </c>
      <c r="R22" s="3" t="s">
        <v>13</v>
      </c>
      <c r="S22" s="3" t="s">
        <v>1820</v>
      </c>
      <c r="T22" s="3" t="s">
        <v>11</v>
      </c>
      <c r="U22" s="3">
        <v>32.433734000000001</v>
      </c>
      <c r="V22" s="3">
        <v>-87.329308999999995</v>
      </c>
      <c r="W22" s="21">
        <v>39871</v>
      </c>
      <c r="X22" s="22" t="s">
        <v>1819</v>
      </c>
      <c r="Z22" s="3" t="s">
        <v>1818</v>
      </c>
      <c r="AA22" s="3" t="s">
        <v>1817</v>
      </c>
      <c r="AB22" s="23">
        <v>43984</v>
      </c>
      <c r="AC22" s="3" t="s">
        <v>37</v>
      </c>
      <c r="AD22" s="21">
        <v>2020</v>
      </c>
      <c r="AE22" s="3" t="s">
        <v>1816</v>
      </c>
      <c r="AF22" s="3" t="s">
        <v>1647</v>
      </c>
      <c r="AG22" s="23">
        <v>44294</v>
      </c>
      <c r="AH22" s="17" t="s">
        <v>1815</v>
      </c>
      <c r="AI22" s="17" t="s">
        <v>1814</v>
      </c>
      <c r="AJ22" s="17" t="s">
        <v>843</v>
      </c>
      <c r="AK22" s="17" t="s">
        <v>67</v>
      </c>
      <c r="AL22" s="17" t="s">
        <v>54</v>
      </c>
      <c r="AM22" s="17" t="s">
        <v>1813</v>
      </c>
      <c r="AN22" s="17" t="s">
        <v>1812</v>
      </c>
      <c r="AO22" s="17" t="s">
        <v>1811</v>
      </c>
      <c r="AP22" s="17" t="s">
        <v>1508</v>
      </c>
      <c r="AQ22" s="17" t="s">
        <v>1810</v>
      </c>
      <c r="AR22" s="24" t="s">
        <v>1809</v>
      </c>
    </row>
    <row r="23" spans="1:44" ht="14.45" customHeight="1" x14ac:dyDescent="0.25">
      <c r="A23" s="3" t="s">
        <v>1824</v>
      </c>
      <c r="B23" s="3" t="s">
        <v>1831</v>
      </c>
      <c r="C23" s="3" t="s">
        <v>906</v>
      </c>
      <c r="D23" s="3" t="s">
        <v>1830</v>
      </c>
      <c r="E23" s="3" t="s">
        <v>42</v>
      </c>
      <c r="F23" s="3" t="s">
        <v>1829</v>
      </c>
      <c r="G23" s="3" t="s">
        <v>16</v>
      </c>
      <c r="H23" s="3" t="s">
        <v>15</v>
      </c>
      <c r="I23" s="18">
        <v>133570</v>
      </c>
      <c r="J23" s="19">
        <v>7.43</v>
      </c>
      <c r="K23" s="19">
        <v>7.43</v>
      </c>
      <c r="L23" s="19">
        <v>61.87</v>
      </c>
      <c r="M23" s="19">
        <v>15.58</v>
      </c>
      <c r="N23" s="19">
        <v>3.14</v>
      </c>
      <c r="O23" s="19">
        <v>97.73</v>
      </c>
      <c r="P23" s="19">
        <v>4.04</v>
      </c>
      <c r="R23" s="3" t="s">
        <v>13</v>
      </c>
      <c r="S23" s="3" t="s">
        <v>1828</v>
      </c>
      <c r="T23" s="3" t="s">
        <v>11</v>
      </c>
      <c r="U23" s="3">
        <v>32.053511999999998</v>
      </c>
      <c r="V23" s="3">
        <v>-88.380758999999998</v>
      </c>
      <c r="W23" s="21">
        <v>46453</v>
      </c>
      <c r="X23" s="22" t="s">
        <v>1819</v>
      </c>
      <c r="Z23" s="3" t="s">
        <v>1827</v>
      </c>
      <c r="AA23" s="3" t="s">
        <v>1817</v>
      </c>
      <c r="AB23" s="23">
        <v>43985</v>
      </c>
      <c r="AC23" s="3" t="s">
        <v>37</v>
      </c>
      <c r="AD23" s="21">
        <v>2020</v>
      </c>
      <c r="AE23" s="3" t="s">
        <v>1816</v>
      </c>
      <c r="AF23" s="3" t="s">
        <v>1647</v>
      </c>
      <c r="AG23" s="23">
        <v>44294</v>
      </c>
      <c r="AH23" s="17" t="s">
        <v>1826</v>
      </c>
      <c r="AI23" s="17" t="s">
        <v>69</v>
      </c>
      <c r="AJ23" s="17" t="s">
        <v>663</v>
      </c>
      <c r="AK23" s="17" t="s">
        <v>553</v>
      </c>
      <c r="AL23" s="17" t="s">
        <v>315</v>
      </c>
      <c r="AM23" s="17" t="s">
        <v>194</v>
      </c>
      <c r="AN23" s="17" t="s">
        <v>813</v>
      </c>
      <c r="AO23" s="17" t="s">
        <v>1009</v>
      </c>
      <c r="AP23" s="17" t="s">
        <v>227</v>
      </c>
      <c r="AQ23" s="17" t="s">
        <v>2</v>
      </c>
      <c r="AR23" s="24" t="s">
        <v>1825</v>
      </c>
    </row>
    <row r="24" spans="1:44" ht="14.45" customHeight="1" x14ac:dyDescent="0.25">
      <c r="A24" s="3" t="s">
        <v>2166</v>
      </c>
      <c r="B24" s="3" t="s">
        <v>2165</v>
      </c>
      <c r="C24" s="3" t="s">
        <v>2164</v>
      </c>
      <c r="D24" s="3" t="s">
        <v>2163</v>
      </c>
      <c r="E24" s="3" t="s">
        <v>18</v>
      </c>
      <c r="F24" s="3" t="s">
        <v>2162</v>
      </c>
      <c r="G24" s="3" t="s">
        <v>1895</v>
      </c>
      <c r="H24" s="3" t="s">
        <v>1894</v>
      </c>
      <c r="I24" s="18">
        <v>1294790</v>
      </c>
      <c r="J24" s="19">
        <v>-231.8</v>
      </c>
      <c r="K24" s="19">
        <v>95</v>
      </c>
      <c r="L24" s="19">
        <v>-2191.8000000000002</v>
      </c>
      <c r="M24" s="19">
        <v>46.6</v>
      </c>
      <c r="N24" s="19">
        <v>2</v>
      </c>
      <c r="O24" s="19">
        <v>111.5</v>
      </c>
      <c r="R24" s="3" t="s">
        <v>13</v>
      </c>
      <c r="S24" s="3" t="s">
        <v>2161</v>
      </c>
      <c r="T24" s="3" t="s">
        <v>11</v>
      </c>
      <c r="U24" s="3">
        <v>33.265639</v>
      </c>
      <c r="V24" s="3">
        <v>-92.688528000000005</v>
      </c>
      <c r="W24" s="21" t="s">
        <v>2160</v>
      </c>
      <c r="X24" s="22" t="s">
        <v>2159</v>
      </c>
      <c r="Z24" s="3" t="s">
        <v>2158</v>
      </c>
      <c r="AA24" s="3" t="s">
        <v>2157</v>
      </c>
      <c r="AB24" s="23">
        <v>44224</v>
      </c>
      <c r="AC24" s="3" t="s">
        <v>37</v>
      </c>
      <c r="AD24" s="21">
        <v>2016</v>
      </c>
      <c r="AE24" s="3" t="s">
        <v>1598</v>
      </c>
      <c r="AF24" s="3" t="s">
        <v>2156</v>
      </c>
      <c r="AG24" s="23">
        <v>44137</v>
      </c>
      <c r="AH24" s="17" t="s">
        <v>2155</v>
      </c>
      <c r="AI24" s="17" t="s">
        <v>273</v>
      </c>
      <c r="AJ24" s="17" t="s">
        <v>717</v>
      </c>
      <c r="AK24" s="17" t="s">
        <v>31</v>
      </c>
      <c r="AL24" s="17" t="s">
        <v>315</v>
      </c>
      <c r="AM24" s="17" t="s">
        <v>1926</v>
      </c>
      <c r="AN24" s="17" t="s">
        <v>813</v>
      </c>
      <c r="AO24" s="17" t="s">
        <v>2154</v>
      </c>
      <c r="AP24" s="17" t="s">
        <v>2153</v>
      </c>
      <c r="AQ24" s="17" t="s">
        <v>2152</v>
      </c>
      <c r="AR24" s="24" t="s">
        <v>2151</v>
      </c>
    </row>
    <row r="25" spans="1:44" ht="14.45" customHeight="1" x14ac:dyDescent="0.25">
      <c r="A25" s="3" t="s">
        <v>2166</v>
      </c>
      <c r="B25" s="3" t="s">
        <v>1681</v>
      </c>
      <c r="C25" s="3" t="s">
        <v>3016</v>
      </c>
      <c r="D25" s="3" t="s">
        <v>3015</v>
      </c>
      <c r="E25" s="3" t="s">
        <v>42</v>
      </c>
      <c r="F25" s="3" t="s">
        <v>3014</v>
      </c>
      <c r="G25" s="3" t="s">
        <v>16</v>
      </c>
      <c r="H25" s="3" t="s">
        <v>3000</v>
      </c>
      <c r="I25" s="18">
        <v>8378365</v>
      </c>
      <c r="J25" s="19">
        <v>57.1</v>
      </c>
      <c r="K25" s="19">
        <v>50.9</v>
      </c>
      <c r="L25" s="19">
        <v>1199.8</v>
      </c>
      <c r="M25" s="19">
        <v>635.29999999999995</v>
      </c>
      <c r="N25" s="19">
        <v>23.3</v>
      </c>
      <c r="O25" s="19">
        <v>1852.7</v>
      </c>
      <c r="P25" s="19">
        <v>72.66</v>
      </c>
      <c r="R25" s="3" t="s">
        <v>13</v>
      </c>
      <c r="S25" s="3" t="s">
        <v>3013</v>
      </c>
      <c r="T25" s="3" t="s">
        <v>11</v>
      </c>
      <c r="U25" s="3">
        <v>34.384554999999999</v>
      </c>
      <c r="V25" s="3">
        <v>-92.109209000000007</v>
      </c>
      <c r="W25" s="21" t="s">
        <v>3012</v>
      </c>
      <c r="X25" s="22" t="s">
        <v>3011</v>
      </c>
      <c r="Y25" s="3" t="s">
        <v>3010</v>
      </c>
      <c r="Z25" s="3" t="s">
        <v>3009</v>
      </c>
      <c r="AA25" s="3" t="s">
        <v>2157</v>
      </c>
      <c r="AB25" s="23">
        <v>43851</v>
      </c>
      <c r="AC25" s="3" t="s">
        <v>6</v>
      </c>
      <c r="AD25" s="21">
        <v>2025</v>
      </c>
      <c r="AE25" s="3" t="s">
        <v>1904</v>
      </c>
      <c r="AF25" s="3" t="s">
        <v>3008</v>
      </c>
      <c r="AG25" s="23">
        <v>44288</v>
      </c>
      <c r="AH25" s="17" t="s">
        <v>3007</v>
      </c>
      <c r="AI25" s="17" t="s">
        <v>260</v>
      </c>
      <c r="AJ25" s="17" t="s">
        <v>229</v>
      </c>
      <c r="AK25" s="17" t="s">
        <v>52</v>
      </c>
      <c r="AL25" s="17" t="s">
        <v>519</v>
      </c>
      <c r="AM25" s="17" t="s">
        <v>1499</v>
      </c>
      <c r="AN25" s="17" t="s">
        <v>1710</v>
      </c>
      <c r="AO25" s="17" t="s">
        <v>1971</v>
      </c>
      <c r="AP25" s="17" t="s">
        <v>425</v>
      </c>
      <c r="AQ25" s="17" t="s">
        <v>3006</v>
      </c>
      <c r="AR25" s="24" t="s">
        <v>3005</v>
      </c>
    </row>
    <row r="26" spans="1:44" ht="14.45" customHeight="1" x14ac:dyDescent="0.25">
      <c r="A26" s="3" t="s">
        <v>1786</v>
      </c>
      <c r="B26" s="3" t="s">
        <v>1798</v>
      </c>
      <c r="C26" s="3" t="s">
        <v>1797</v>
      </c>
      <c r="D26" s="3" t="s">
        <v>1796</v>
      </c>
      <c r="E26" s="3" t="s">
        <v>42</v>
      </c>
      <c r="F26" s="3" t="s">
        <v>1795</v>
      </c>
      <c r="G26" s="3" t="s">
        <v>16</v>
      </c>
      <c r="H26" s="3" t="s">
        <v>15</v>
      </c>
      <c r="I26" s="18">
        <v>55062</v>
      </c>
      <c r="J26" s="19">
        <v>2.84</v>
      </c>
      <c r="K26" s="19">
        <v>2.84</v>
      </c>
      <c r="L26" s="19">
        <v>26.56</v>
      </c>
      <c r="M26" s="19">
        <v>9.77</v>
      </c>
      <c r="N26" s="19">
        <v>1.46</v>
      </c>
      <c r="O26" s="19">
        <v>34.299999999999997</v>
      </c>
      <c r="P26" s="19">
        <v>1.5</v>
      </c>
      <c r="Q26" s="3" t="s">
        <v>14</v>
      </c>
      <c r="R26" s="3" t="s">
        <v>13</v>
      </c>
      <c r="S26" s="3" t="s">
        <v>1794</v>
      </c>
      <c r="T26" s="3" t="s">
        <v>11</v>
      </c>
      <c r="U26" s="3">
        <v>32.108834999999999</v>
      </c>
      <c r="V26" s="3">
        <v>-109.66218000000001</v>
      </c>
      <c r="W26" s="21">
        <v>2254</v>
      </c>
      <c r="X26" s="22" t="s">
        <v>1780</v>
      </c>
      <c r="Z26" s="3" t="s">
        <v>1793</v>
      </c>
      <c r="AA26" s="3" t="s">
        <v>1792</v>
      </c>
      <c r="AB26" s="23">
        <v>44138</v>
      </c>
      <c r="AC26" s="3" t="s">
        <v>37</v>
      </c>
      <c r="AD26" s="21">
        <v>2020</v>
      </c>
      <c r="AE26" s="3" t="s">
        <v>1791</v>
      </c>
      <c r="AF26" s="3" t="s">
        <v>1790</v>
      </c>
      <c r="AG26" s="23">
        <v>44305</v>
      </c>
      <c r="AH26" s="17" t="s">
        <v>1789</v>
      </c>
      <c r="AI26" s="17" t="s">
        <v>32</v>
      </c>
      <c r="AJ26" s="17" t="s">
        <v>333</v>
      </c>
      <c r="AK26" s="17" t="s">
        <v>94</v>
      </c>
      <c r="AL26" s="17" t="s">
        <v>131</v>
      </c>
      <c r="AM26" s="17" t="s">
        <v>332</v>
      </c>
      <c r="AN26" s="17" t="s">
        <v>125</v>
      </c>
      <c r="AO26" s="17" t="s">
        <v>1788</v>
      </c>
      <c r="AP26" s="17" t="s">
        <v>26</v>
      </c>
      <c r="AQ26" s="17" t="s">
        <v>1</v>
      </c>
      <c r="AR26" s="24" t="s">
        <v>1787</v>
      </c>
    </row>
    <row r="27" spans="1:44" ht="14.45" customHeight="1" x14ac:dyDescent="0.25">
      <c r="A27" s="3" t="s">
        <v>1786</v>
      </c>
      <c r="B27" s="3" t="s">
        <v>1785</v>
      </c>
      <c r="C27" s="3" t="s">
        <v>1797</v>
      </c>
      <c r="D27" s="3" t="s">
        <v>1808</v>
      </c>
      <c r="E27" s="3" t="s">
        <v>18</v>
      </c>
      <c r="F27" s="3" t="s">
        <v>1807</v>
      </c>
      <c r="G27" s="3" t="s">
        <v>16</v>
      </c>
      <c r="H27" s="3" t="s">
        <v>15</v>
      </c>
      <c r="I27" s="18">
        <v>35930</v>
      </c>
      <c r="J27" s="19">
        <v>-1.4099999999999997</v>
      </c>
      <c r="K27" s="19">
        <v>-1.4099999999999997</v>
      </c>
      <c r="L27" s="19">
        <v>-177</v>
      </c>
      <c r="M27" s="19">
        <v>7.9999999999999627E-2</v>
      </c>
      <c r="N27" s="19">
        <v>-0.7699999999999998</v>
      </c>
      <c r="O27" s="19">
        <v>-56</v>
      </c>
      <c r="P27" s="19">
        <v>-0.13</v>
      </c>
      <c r="R27" s="3" t="s">
        <v>13</v>
      </c>
      <c r="S27" s="3" t="s">
        <v>1806</v>
      </c>
      <c r="T27" s="3" t="s">
        <v>11</v>
      </c>
      <c r="U27" s="3">
        <v>32.066472701115899</v>
      </c>
      <c r="V27" s="3">
        <v>-110.810038711641</v>
      </c>
      <c r="X27" s="22" t="s">
        <v>1780</v>
      </c>
      <c r="Z27" s="3" t="s">
        <v>1805</v>
      </c>
      <c r="AA27" s="3" t="s">
        <v>1792</v>
      </c>
      <c r="AB27" s="23">
        <v>44316</v>
      </c>
      <c r="AC27" s="3" t="s">
        <v>6</v>
      </c>
      <c r="AD27" s="21">
        <v>2020</v>
      </c>
      <c r="AE27" s="3" t="s">
        <v>1804</v>
      </c>
      <c r="AF27" s="3" t="s">
        <v>1803</v>
      </c>
      <c r="AG27" s="23">
        <v>44316</v>
      </c>
      <c r="AH27" s="17" t="s">
        <v>1802</v>
      </c>
      <c r="AI27" s="17" t="s">
        <v>756</v>
      </c>
      <c r="AJ27" s="17" t="s">
        <v>315</v>
      </c>
      <c r="AK27" s="17" t="s">
        <v>51</v>
      </c>
      <c r="AL27" s="17" t="s">
        <v>68</v>
      </c>
      <c r="AM27" s="17" t="s">
        <v>50</v>
      </c>
      <c r="AN27" s="17" t="s">
        <v>65</v>
      </c>
      <c r="AO27" s="17" t="s">
        <v>1801</v>
      </c>
      <c r="AP27" s="17" t="s">
        <v>1800</v>
      </c>
      <c r="AQ27" s="17" t="s">
        <v>1</v>
      </c>
      <c r="AR27" s="24" t="s">
        <v>1799</v>
      </c>
    </row>
    <row r="28" spans="1:44" ht="14.45" customHeight="1" x14ac:dyDescent="0.25">
      <c r="A28" s="3" t="s">
        <v>1786</v>
      </c>
      <c r="B28" s="3" t="s">
        <v>1785</v>
      </c>
      <c r="C28" s="3" t="s">
        <v>1784</v>
      </c>
      <c r="D28" s="3" t="s">
        <v>1783</v>
      </c>
      <c r="E28" s="3" t="s">
        <v>42</v>
      </c>
      <c r="F28" s="3" t="s">
        <v>1782</v>
      </c>
      <c r="G28" s="3" t="s">
        <v>16</v>
      </c>
      <c r="H28" s="3" t="s">
        <v>15</v>
      </c>
      <c r="I28" s="18">
        <v>63153</v>
      </c>
      <c r="J28" s="19">
        <v>3.65</v>
      </c>
      <c r="K28" s="19">
        <v>3.65</v>
      </c>
      <c r="L28" s="19">
        <v>32.24</v>
      </c>
      <c r="M28" s="19">
        <v>18.66</v>
      </c>
      <c r="N28" s="19">
        <v>1.83</v>
      </c>
      <c r="O28" s="19">
        <v>33.950000000000003</v>
      </c>
      <c r="P28" s="19">
        <v>0.68</v>
      </c>
      <c r="Q28" s="3" t="s">
        <v>14</v>
      </c>
      <c r="R28" s="3" t="s">
        <v>13</v>
      </c>
      <c r="S28" s="3" t="s">
        <v>1781</v>
      </c>
      <c r="T28" s="3" t="s">
        <v>11</v>
      </c>
      <c r="U28" s="3">
        <v>32.125650999999998</v>
      </c>
      <c r="V28" s="3">
        <v>-111.19309800000001</v>
      </c>
      <c r="X28" s="22" t="s">
        <v>1780</v>
      </c>
      <c r="AA28" s="3" t="s">
        <v>1779</v>
      </c>
      <c r="AB28" s="23">
        <v>44138</v>
      </c>
      <c r="AC28" s="3" t="s">
        <v>37</v>
      </c>
      <c r="AD28" s="21">
        <v>2020</v>
      </c>
      <c r="AE28" s="3" t="s">
        <v>1778</v>
      </c>
      <c r="AF28" s="3" t="s">
        <v>1777</v>
      </c>
      <c r="AG28" s="23">
        <v>44305</v>
      </c>
      <c r="AH28" s="17" t="s">
        <v>1776</v>
      </c>
      <c r="AI28" s="17" t="s">
        <v>1775</v>
      </c>
      <c r="AJ28" s="17" t="s">
        <v>301</v>
      </c>
      <c r="AK28" s="17" t="s">
        <v>51</v>
      </c>
      <c r="AL28" s="17" t="s">
        <v>480</v>
      </c>
      <c r="AM28" s="17" t="s">
        <v>92</v>
      </c>
      <c r="AN28" s="17" t="s">
        <v>365</v>
      </c>
      <c r="AO28" s="17" t="s">
        <v>967</v>
      </c>
      <c r="AP28" s="17" t="s">
        <v>1774</v>
      </c>
      <c r="AQ28" s="17" t="s">
        <v>2</v>
      </c>
      <c r="AR28" s="24" t="s">
        <v>1773</v>
      </c>
    </row>
    <row r="29" spans="1:44" ht="14.45" customHeight="1" x14ac:dyDescent="0.25">
      <c r="A29" s="3" t="s">
        <v>1772</v>
      </c>
      <c r="B29" s="3" t="s">
        <v>1771</v>
      </c>
      <c r="C29" s="3" t="s">
        <v>1770</v>
      </c>
      <c r="D29" s="3" t="s">
        <v>1769</v>
      </c>
      <c r="E29" s="3" t="s">
        <v>18</v>
      </c>
      <c r="F29" s="3" t="s">
        <v>1768</v>
      </c>
      <c r="G29" s="3" t="s">
        <v>16</v>
      </c>
      <c r="H29" s="3" t="s">
        <v>15</v>
      </c>
      <c r="J29" s="19">
        <v>0.4</v>
      </c>
      <c r="K29" s="19">
        <v>0.4</v>
      </c>
      <c r="L29" s="19">
        <v>0.15</v>
      </c>
      <c r="M29" s="19">
        <v>0.15</v>
      </c>
      <c r="N29" s="19">
        <v>2E-3</v>
      </c>
      <c r="O29" s="19">
        <v>0.6</v>
      </c>
      <c r="Q29" s="3" t="s">
        <v>357</v>
      </c>
      <c r="R29" s="3" t="s">
        <v>13</v>
      </c>
      <c r="S29" s="3" t="s">
        <v>1767</v>
      </c>
      <c r="T29" s="3" t="s">
        <v>11</v>
      </c>
      <c r="U29" s="3">
        <v>34.694203000000002</v>
      </c>
      <c r="V29" s="3">
        <v>-114.61117400000001</v>
      </c>
      <c r="W29" s="27">
        <v>68</v>
      </c>
      <c r="X29" s="22" t="s">
        <v>1766</v>
      </c>
      <c r="Y29" s="3" t="s">
        <v>1765</v>
      </c>
      <c r="Z29" s="3" t="s">
        <v>1764</v>
      </c>
      <c r="AA29" s="3" t="s">
        <v>1763</v>
      </c>
      <c r="AB29" s="23">
        <v>44306</v>
      </c>
      <c r="AC29" s="3" t="s">
        <v>6</v>
      </c>
      <c r="AD29" s="21" t="s">
        <v>5</v>
      </c>
      <c r="AG29" s="23">
        <v>44252</v>
      </c>
      <c r="AH29" s="17" t="s">
        <v>2</v>
      </c>
      <c r="AI29" s="17" t="s">
        <v>1</v>
      </c>
      <c r="AJ29" s="17" t="s">
        <v>1</v>
      </c>
      <c r="AK29" s="17" t="s">
        <v>1</v>
      </c>
      <c r="AL29" s="17" t="s">
        <v>1</v>
      </c>
      <c r="AM29" s="17" t="s">
        <v>1</v>
      </c>
      <c r="AN29" s="17" t="s">
        <v>1</v>
      </c>
      <c r="AO29" s="17" t="s">
        <v>1</v>
      </c>
      <c r="AP29" s="17" t="s">
        <v>1</v>
      </c>
      <c r="AQ29" s="17" t="s">
        <v>1</v>
      </c>
      <c r="AR29" s="24" t="s">
        <v>1762</v>
      </c>
    </row>
    <row r="30" spans="1:44" ht="14.45" customHeight="1" x14ac:dyDescent="0.25">
      <c r="A30" s="3" t="s">
        <v>1772</v>
      </c>
      <c r="B30" s="3" t="s">
        <v>2150</v>
      </c>
      <c r="C30" s="3" t="s">
        <v>2149</v>
      </c>
      <c r="D30" s="3" t="s">
        <v>2148</v>
      </c>
      <c r="E30" s="3" t="s">
        <v>42</v>
      </c>
      <c r="F30" s="3" t="s">
        <v>2147</v>
      </c>
      <c r="G30" s="3" t="s">
        <v>1895</v>
      </c>
      <c r="H30" s="3" t="s">
        <v>2146</v>
      </c>
      <c r="J30" s="19">
        <v>6.3</v>
      </c>
      <c r="L30" s="19">
        <v>3.9</v>
      </c>
      <c r="M30" s="19">
        <v>1.6</v>
      </c>
      <c r="N30" s="19">
        <v>0.8</v>
      </c>
      <c r="O30" s="19">
        <v>5.0999999999999996</v>
      </c>
      <c r="Q30" s="3" t="s">
        <v>14</v>
      </c>
      <c r="R30" s="3" t="s">
        <v>13</v>
      </c>
      <c r="S30" s="3" t="s">
        <v>2145</v>
      </c>
      <c r="T30" s="3" t="s">
        <v>11</v>
      </c>
      <c r="U30" s="3">
        <v>35.123376999999998</v>
      </c>
      <c r="V30" s="3">
        <v>-119.289834</v>
      </c>
      <c r="W30" s="21" t="s">
        <v>2144</v>
      </c>
      <c r="X30" s="22" t="s">
        <v>2143</v>
      </c>
      <c r="AA30" s="3" t="s">
        <v>2142</v>
      </c>
      <c r="AB30" s="23">
        <v>44146</v>
      </c>
      <c r="AC30" s="3" t="s">
        <v>6</v>
      </c>
      <c r="AD30" s="21">
        <v>2022</v>
      </c>
      <c r="AE30" s="3" t="s">
        <v>2141</v>
      </c>
      <c r="AF30" s="3" t="s">
        <v>2140</v>
      </c>
      <c r="AG30" s="23">
        <v>44146</v>
      </c>
      <c r="AH30" s="17" t="s">
        <v>34</v>
      </c>
      <c r="AI30" s="17" t="s">
        <v>2139</v>
      </c>
      <c r="AJ30" s="17" t="s">
        <v>2053</v>
      </c>
      <c r="AK30" s="17" t="s">
        <v>334</v>
      </c>
      <c r="AL30" s="17" t="s">
        <v>67</v>
      </c>
      <c r="AM30" s="17" t="s">
        <v>706</v>
      </c>
      <c r="AN30" s="17" t="s">
        <v>128</v>
      </c>
      <c r="AO30" s="17" t="s">
        <v>2138</v>
      </c>
      <c r="AP30" s="17" t="s">
        <v>2137</v>
      </c>
      <c r="AQ30" s="17" t="s">
        <v>1</v>
      </c>
      <c r="AR30" s="24" t="s">
        <v>2136</v>
      </c>
    </row>
    <row r="31" spans="1:44" ht="14.45" customHeight="1" x14ac:dyDescent="0.25">
      <c r="A31" s="3" t="s">
        <v>1761</v>
      </c>
      <c r="B31" s="3" t="s">
        <v>1760</v>
      </c>
      <c r="C31" s="3" t="s">
        <v>3497</v>
      </c>
      <c r="D31" s="3" t="s">
        <v>3496</v>
      </c>
      <c r="E31" s="3" t="s">
        <v>18</v>
      </c>
      <c r="F31" s="3" t="s">
        <v>3495</v>
      </c>
      <c r="G31" s="3" t="s">
        <v>16</v>
      </c>
      <c r="H31" s="3" t="s">
        <v>3186</v>
      </c>
      <c r="I31" s="18">
        <v>264828</v>
      </c>
      <c r="K31" s="19">
        <v>5</v>
      </c>
      <c r="L31" s="19">
        <v>37.4</v>
      </c>
      <c r="M31" s="19">
        <v>50.5</v>
      </c>
      <c r="N31" s="19">
        <v>33.799999999999997</v>
      </c>
      <c r="O31" s="19">
        <v>52.1</v>
      </c>
      <c r="R31" s="3" t="s">
        <v>13</v>
      </c>
      <c r="S31" s="3" t="s">
        <v>3494</v>
      </c>
      <c r="T31" s="3" t="s">
        <v>11</v>
      </c>
      <c r="U31" s="3">
        <v>40.455790999999998</v>
      </c>
      <c r="V31" s="3">
        <v>-104.661964</v>
      </c>
      <c r="Z31" s="3" t="s">
        <v>3493</v>
      </c>
      <c r="AA31" s="3" t="s">
        <v>1753</v>
      </c>
      <c r="AB31" s="23">
        <v>43567</v>
      </c>
      <c r="AC31" s="3" t="s">
        <v>37</v>
      </c>
      <c r="AD31" s="21">
        <v>2015</v>
      </c>
      <c r="AE31" s="3" t="s">
        <v>817</v>
      </c>
      <c r="AF31" s="3" t="s">
        <v>3492</v>
      </c>
      <c r="AG31" s="23">
        <v>43714</v>
      </c>
      <c r="AH31" s="17" t="s">
        <v>3491</v>
      </c>
      <c r="AI31" s="17" t="s">
        <v>2326</v>
      </c>
      <c r="AJ31" s="17" t="s">
        <v>1500</v>
      </c>
      <c r="AK31" s="17" t="s">
        <v>51</v>
      </c>
      <c r="AL31" s="17" t="s">
        <v>553</v>
      </c>
      <c r="AM31" s="17" t="s">
        <v>452</v>
      </c>
      <c r="AN31" s="17" t="s">
        <v>1710</v>
      </c>
      <c r="AO31" s="17" t="s">
        <v>1595</v>
      </c>
      <c r="AP31" s="17" t="s">
        <v>3490</v>
      </c>
      <c r="AQ31" s="17" t="s">
        <v>144</v>
      </c>
      <c r="AR31" s="24" t="s">
        <v>3489</v>
      </c>
    </row>
    <row r="32" spans="1:44" ht="14.45" customHeight="1" x14ac:dyDescent="0.25">
      <c r="A32" s="3" t="s">
        <v>1761</v>
      </c>
      <c r="B32" s="3" t="s">
        <v>1760</v>
      </c>
      <c r="C32" s="3" t="s">
        <v>1759</v>
      </c>
      <c r="D32" s="3" t="s">
        <v>1758</v>
      </c>
      <c r="E32" s="3" t="s">
        <v>42</v>
      </c>
      <c r="F32" s="3" t="s">
        <v>1757</v>
      </c>
      <c r="G32" s="3" t="s">
        <v>16</v>
      </c>
      <c r="H32" s="3" t="s">
        <v>15</v>
      </c>
      <c r="I32" s="18">
        <v>138804</v>
      </c>
      <c r="J32" s="19">
        <v>10.48</v>
      </c>
      <c r="K32" s="19">
        <v>10.48</v>
      </c>
      <c r="L32" s="19">
        <v>155.61000000000001</v>
      </c>
      <c r="M32" s="19">
        <v>50.59</v>
      </c>
      <c r="N32" s="19">
        <v>0.76</v>
      </c>
      <c r="O32" s="19">
        <v>60.21</v>
      </c>
      <c r="P32" s="19">
        <v>19.34</v>
      </c>
      <c r="R32" s="3" t="s">
        <v>13</v>
      </c>
      <c r="S32" s="3" t="s">
        <v>1756</v>
      </c>
      <c r="T32" s="3" t="s">
        <v>11</v>
      </c>
      <c r="U32" s="3">
        <v>40.954386</v>
      </c>
      <c r="V32" s="3">
        <v>-104.79781800000001</v>
      </c>
      <c r="W32" s="21" t="s">
        <v>1755</v>
      </c>
      <c r="Z32" s="3" t="s">
        <v>1754</v>
      </c>
      <c r="AA32" s="3" t="s">
        <v>1753</v>
      </c>
      <c r="AB32" s="23">
        <v>44237</v>
      </c>
      <c r="AC32" s="3" t="s">
        <v>37</v>
      </c>
      <c r="AD32" s="21">
        <v>2020</v>
      </c>
      <c r="AE32" s="3" t="s">
        <v>1752</v>
      </c>
      <c r="AF32" s="3" t="s">
        <v>1751</v>
      </c>
      <c r="AG32" s="23">
        <v>44294</v>
      </c>
      <c r="AH32" s="17" t="s">
        <v>314</v>
      </c>
      <c r="AI32" s="17" t="s">
        <v>52</v>
      </c>
      <c r="AJ32" s="17" t="s">
        <v>30</v>
      </c>
      <c r="AK32" s="17" t="s">
        <v>52</v>
      </c>
      <c r="AL32" s="17" t="s">
        <v>54</v>
      </c>
      <c r="AM32" s="17" t="s">
        <v>1372</v>
      </c>
      <c r="AN32" s="17" t="s">
        <v>773</v>
      </c>
      <c r="AO32" s="17" t="s">
        <v>1750</v>
      </c>
      <c r="AP32" s="17" t="s">
        <v>1749</v>
      </c>
      <c r="AQ32" s="17" t="s">
        <v>1</v>
      </c>
      <c r="AR32" s="24" t="s">
        <v>1748</v>
      </c>
    </row>
    <row r="33" spans="1:61" ht="14.45" customHeight="1" x14ac:dyDescent="0.25">
      <c r="A33" s="3" t="s">
        <v>1738</v>
      </c>
      <c r="B33" s="3" t="s">
        <v>1747</v>
      </c>
      <c r="C33" s="3" t="s">
        <v>1736</v>
      </c>
      <c r="D33" s="3" t="s">
        <v>1746</v>
      </c>
      <c r="E33" s="3" t="s">
        <v>18</v>
      </c>
      <c r="F33" s="3" t="s">
        <v>1734</v>
      </c>
      <c r="G33" s="3" t="s">
        <v>16</v>
      </c>
      <c r="H33" s="3" t="s">
        <v>15</v>
      </c>
      <c r="I33" s="18">
        <v>38661</v>
      </c>
      <c r="J33" s="19">
        <v>-54.5</v>
      </c>
      <c r="K33" s="19">
        <v>1.1000000000000001</v>
      </c>
      <c r="L33" s="19">
        <v>2.1</v>
      </c>
      <c r="M33" s="19">
        <v>2.1</v>
      </c>
      <c r="O33" s="19">
        <v>-7.1</v>
      </c>
      <c r="P33" s="19">
        <v>-4.4000000000000004</v>
      </c>
      <c r="Q33" s="3" t="s">
        <v>14</v>
      </c>
      <c r="R33" s="3" t="s">
        <v>13</v>
      </c>
      <c r="S33" s="3" t="s">
        <v>1745</v>
      </c>
      <c r="T33" s="3" t="s">
        <v>11</v>
      </c>
      <c r="U33" s="3">
        <v>41.817495000000001</v>
      </c>
      <c r="V33" s="3">
        <v>-72.159025</v>
      </c>
      <c r="W33" s="21">
        <v>558</v>
      </c>
      <c r="X33" s="22" t="s">
        <v>1732</v>
      </c>
      <c r="Y33" s="3" t="s">
        <v>1731</v>
      </c>
      <c r="Z33" s="3" t="s">
        <v>1744</v>
      </c>
      <c r="AA33" s="3" t="s">
        <v>1743</v>
      </c>
      <c r="AB33" s="23">
        <v>44147</v>
      </c>
      <c r="AC33" s="3" t="s">
        <v>37</v>
      </c>
      <c r="AD33" s="21">
        <v>2021</v>
      </c>
      <c r="AE33" s="3" t="s">
        <v>1183</v>
      </c>
      <c r="AF33" s="3" t="s">
        <v>1182</v>
      </c>
      <c r="AG33" s="23">
        <v>44250</v>
      </c>
      <c r="AH33" s="17" t="s">
        <v>1742</v>
      </c>
      <c r="AI33" s="17" t="s">
        <v>553</v>
      </c>
      <c r="AJ33" s="17" t="s">
        <v>315</v>
      </c>
      <c r="AK33" s="17" t="s">
        <v>94</v>
      </c>
      <c r="AL33" s="17" t="s">
        <v>315</v>
      </c>
      <c r="AM33" s="17" t="s">
        <v>148</v>
      </c>
      <c r="AN33" s="17" t="s">
        <v>331</v>
      </c>
      <c r="AO33" s="17" t="s">
        <v>1741</v>
      </c>
      <c r="AP33" s="17" t="s">
        <v>311</v>
      </c>
      <c r="AQ33" s="17" t="s">
        <v>1740</v>
      </c>
      <c r="AR33" s="24" t="s">
        <v>1739</v>
      </c>
    </row>
    <row r="34" spans="1:61" ht="14.45" customHeight="1" x14ac:dyDescent="0.25">
      <c r="A34" s="3" t="s">
        <v>1738</v>
      </c>
      <c r="B34" s="3" t="s">
        <v>1737</v>
      </c>
      <c r="C34" s="3" t="s">
        <v>1736</v>
      </c>
      <c r="D34" s="3" t="s">
        <v>1735</v>
      </c>
      <c r="E34" s="3" t="s">
        <v>18</v>
      </c>
      <c r="F34" s="3" t="s">
        <v>1734</v>
      </c>
      <c r="G34" s="3" t="s">
        <v>16</v>
      </c>
      <c r="H34" s="3" t="s">
        <v>15</v>
      </c>
      <c r="I34" s="18">
        <v>41642</v>
      </c>
      <c r="J34" s="19">
        <v>10.8</v>
      </c>
      <c r="K34" s="19">
        <v>1</v>
      </c>
      <c r="L34" s="19">
        <v>2</v>
      </c>
      <c r="M34" s="19">
        <v>2</v>
      </c>
      <c r="O34" s="19">
        <v>18.100000000000001</v>
      </c>
      <c r="Q34" s="3" t="s">
        <v>14</v>
      </c>
      <c r="R34" s="3" t="s">
        <v>13</v>
      </c>
      <c r="S34" s="3" t="s">
        <v>1733</v>
      </c>
      <c r="T34" s="3" t="s">
        <v>11</v>
      </c>
      <c r="U34" s="3">
        <v>41.481623999999996</v>
      </c>
      <c r="V34" s="3">
        <v>-73.123536999999999</v>
      </c>
      <c r="W34" s="21">
        <v>8483</v>
      </c>
      <c r="X34" s="22" t="s">
        <v>1732</v>
      </c>
      <c r="Y34" s="3" t="s">
        <v>1731</v>
      </c>
      <c r="Z34" s="3" t="s">
        <v>1730</v>
      </c>
      <c r="AA34" s="3" t="s">
        <v>1729</v>
      </c>
      <c r="AB34" s="23">
        <v>44147</v>
      </c>
      <c r="AC34" s="3" t="s">
        <v>37</v>
      </c>
      <c r="AD34" s="21">
        <v>2021</v>
      </c>
      <c r="AE34" s="3" t="s">
        <v>1183</v>
      </c>
      <c r="AF34" s="3" t="s">
        <v>1182</v>
      </c>
      <c r="AG34" s="23">
        <v>44250</v>
      </c>
      <c r="AH34" s="17" t="s">
        <v>1728</v>
      </c>
      <c r="AI34" s="17" t="s">
        <v>130</v>
      </c>
      <c r="AJ34" s="17" t="s">
        <v>480</v>
      </c>
      <c r="AK34" s="17" t="s">
        <v>52</v>
      </c>
      <c r="AL34" s="17" t="s">
        <v>130</v>
      </c>
      <c r="AM34" s="17" t="s">
        <v>168</v>
      </c>
      <c r="AN34" s="17" t="s">
        <v>897</v>
      </c>
      <c r="AO34" s="17" t="s">
        <v>1727</v>
      </c>
      <c r="AP34" s="17" t="s">
        <v>466</v>
      </c>
      <c r="AQ34" s="17" t="s">
        <v>1726</v>
      </c>
      <c r="AR34" s="24" t="s">
        <v>1725</v>
      </c>
    </row>
    <row r="35" spans="1:61" ht="14.45" customHeight="1" x14ac:dyDescent="0.25">
      <c r="A35" s="3" t="s">
        <v>1705</v>
      </c>
      <c r="B35" s="3" t="s">
        <v>3785</v>
      </c>
      <c r="C35" s="3" t="s">
        <v>3784</v>
      </c>
      <c r="D35" s="3" t="s">
        <v>3783</v>
      </c>
      <c r="E35" s="3" t="s">
        <v>42</v>
      </c>
      <c r="F35" s="3" t="s">
        <v>3782</v>
      </c>
      <c r="G35" s="3" t="s">
        <v>16</v>
      </c>
      <c r="H35" s="3" t="s">
        <v>3522</v>
      </c>
      <c r="I35" s="18">
        <v>74511</v>
      </c>
      <c r="J35" s="19">
        <v>7.08</v>
      </c>
      <c r="K35" s="19">
        <v>7.08</v>
      </c>
      <c r="L35" s="19">
        <v>103.28</v>
      </c>
      <c r="M35" s="19">
        <v>50.65</v>
      </c>
      <c r="N35" s="19">
        <v>37.81</v>
      </c>
      <c r="O35" s="19">
        <v>141.63999999999999</v>
      </c>
      <c r="Q35" s="3" t="s">
        <v>14</v>
      </c>
      <c r="R35" s="3" t="s">
        <v>13</v>
      </c>
      <c r="S35" s="3" t="s">
        <v>3781</v>
      </c>
      <c r="T35" s="3" t="s">
        <v>11</v>
      </c>
      <c r="U35" s="3">
        <v>30.412240000000001</v>
      </c>
      <c r="V35" s="3">
        <v>-81.61551</v>
      </c>
      <c r="W35" s="21">
        <v>310623</v>
      </c>
      <c r="X35" s="22" t="s">
        <v>1701</v>
      </c>
      <c r="Y35" s="3" t="s">
        <v>1700</v>
      </c>
      <c r="Z35" s="3" t="s">
        <v>3780</v>
      </c>
      <c r="AA35" s="3" t="s">
        <v>3779</v>
      </c>
      <c r="AB35" s="23">
        <v>44131</v>
      </c>
      <c r="AC35" s="3" t="s">
        <v>6</v>
      </c>
      <c r="AD35" s="21" t="s">
        <v>3778</v>
      </c>
      <c r="AE35" s="3" t="s">
        <v>3777</v>
      </c>
      <c r="AF35" s="3" t="s">
        <v>3776</v>
      </c>
      <c r="AG35" s="23">
        <v>44131</v>
      </c>
      <c r="AH35" s="17" t="s">
        <v>3775</v>
      </c>
      <c r="AI35" s="17" t="s">
        <v>439</v>
      </c>
      <c r="AJ35" s="17" t="s">
        <v>287</v>
      </c>
      <c r="AK35" s="17" t="s">
        <v>51</v>
      </c>
      <c r="AL35" s="17" t="s">
        <v>519</v>
      </c>
      <c r="AM35" s="17" t="s">
        <v>856</v>
      </c>
      <c r="AN35" s="17" t="s">
        <v>1498</v>
      </c>
      <c r="AO35" s="17" t="s">
        <v>3172</v>
      </c>
      <c r="AP35" s="17" t="s">
        <v>1282</v>
      </c>
      <c r="AQ35" s="17" t="s">
        <v>3774</v>
      </c>
      <c r="AR35" s="24" t="s">
        <v>3773</v>
      </c>
    </row>
    <row r="36" spans="1:61" s="30" customFormat="1" ht="14.45" customHeight="1" x14ac:dyDescent="0.25">
      <c r="A36" s="3" t="s">
        <v>1705</v>
      </c>
      <c r="B36" s="3" t="s">
        <v>3772</v>
      </c>
      <c r="C36" s="3" t="s">
        <v>3771</v>
      </c>
      <c r="D36" s="3" t="s">
        <v>3770</v>
      </c>
      <c r="E36" s="3" t="s">
        <v>42</v>
      </c>
      <c r="F36" s="26" t="s">
        <v>3769</v>
      </c>
      <c r="G36" s="3" t="s">
        <v>16</v>
      </c>
      <c r="H36" s="3" t="s">
        <v>3522</v>
      </c>
      <c r="I36" s="28" t="s">
        <v>2066</v>
      </c>
      <c r="J36" s="29" t="s">
        <v>2066</v>
      </c>
      <c r="K36" s="29" t="s">
        <v>2066</v>
      </c>
      <c r="L36" s="29" t="s">
        <v>2066</v>
      </c>
      <c r="M36" s="29" t="s">
        <v>2066</v>
      </c>
      <c r="N36" s="29" t="s">
        <v>2066</v>
      </c>
      <c r="O36" s="29" t="s">
        <v>2066</v>
      </c>
      <c r="P36" s="29" t="s">
        <v>2066</v>
      </c>
      <c r="Q36" s="3"/>
      <c r="R36" s="3" t="s">
        <v>2065</v>
      </c>
      <c r="S36" s="3" t="s">
        <v>3768</v>
      </c>
      <c r="T36" s="3" t="s">
        <v>11</v>
      </c>
      <c r="U36" s="3">
        <v>29.821383125628898</v>
      </c>
      <c r="V36" s="3">
        <v>-85.311116685281306</v>
      </c>
      <c r="W36" s="21"/>
      <c r="X36" s="22"/>
      <c r="Y36" s="3"/>
      <c r="Z36" s="3"/>
      <c r="AA36" s="3"/>
      <c r="AB36" s="23">
        <v>44312</v>
      </c>
      <c r="AC36" s="3" t="s">
        <v>6</v>
      </c>
      <c r="AD36" s="21">
        <v>2022</v>
      </c>
      <c r="AE36" s="3" t="s">
        <v>3767</v>
      </c>
      <c r="AF36" s="3" t="s">
        <v>3766</v>
      </c>
      <c r="AG36" s="23">
        <v>44312</v>
      </c>
      <c r="AH36" s="17" t="s">
        <v>3765</v>
      </c>
      <c r="AI36" s="17" t="s">
        <v>652</v>
      </c>
      <c r="AJ36" s="17" t="s">
        <v>113</v>
      </c>
      <c r="AK36" s="17" t="s">
        <v>260</v>
      </c>
      <c r="AL36" s="17" t="s">
        <v>53</v>
      </c>
      <c r="AM36" s="17" t="s">
        <v>183</v>
      </c>
      <c r="AN36" s="17" t="s">
        <v>1067</v>
      </c>
      <c r="AO36" s="17" t="s">
        <v>3764</v>
      </c>
      <c r="AP36" s="17" t="s">
        <v>2639</v>
      </c>
      <c r="AQ36" s="17" t="s">
        <v>1</v>
      </c>
      <c r="AR36" s="24" t="s">
        <v>3763</v>
      </c>
      <c r="AS36" s="3"/>
      <c r="AT36" s="3"/>
      <c r="AU36" s="3"/>
      <c r="AV36" s="3"/>
      <c r="AW36" s="3"/>
      <c r="AX36" s="3"/>
      <c r="AY36" s="3"/>
      <c r="AZ36" s="3"/>
      <c r="BA36" s="3"/>
      <c r="BB36" s="3"/>
      <c r="BC36" s="3"/>
      <c r="BD36" s="3"/>
      <c r="BE36" s="3"/>
      <c r="BF36" s="3"/>
      <c r="BG36" s="3"/>
      <c r="BH36" s="3"/>
      <c r="BI36" s="3"/>
    </row>
    <row r="37" spans="1:61" ht="14.45" customHeight="1" x14ac:dyDescent="0.25">
      <c r="A37" s="3" t="s">
        <v>1705</v>
      </c>
      <c r="B37" s="3" t="s">
        <v>1704</v>
      </c>
      <c r="C37" s="3" t="s">
        <v>1656</v>
      </c>
      <c r="D37" s="3" t="s">
        <v>1703</v>
      </c>
      <c r="E37" s="3" t="s">
        <v>42</v>
      </c>
      <c r="F37" s="3" t="s">
        <v>1654</v>
      </c>
      <c r="G37" s="3" t="s">
        <v>16</v>
      </c>
      <c r="H37" s="3" t="s">
        <v>15</v>
      </c>
      <c r="I37" s="18">
        <v>170019</v>
      </c>
      <c r="J37" s="19">
        <v>8.16</v>
      </c>
      <c r="K37" s="19">
        <v>8.16</v>
      </c>
      <c r="L37" s="19">
        <v>41.78</v>
      </c>
      <c r="M37" s="19">
        <v>57.29</v>
      </c>
      <c r="N37" s="19">
        <v>4.16</v>
      </c>
      <c r="O37" s="19">
        <v>34.68</v>
      </c>
      <c r="P37" s="19">
        <v>6.16</v>
      </c>
      <c r="R37" s="3" t="s">
        <v>13</v>
      </c>
      <c r="S37" s="3" t="s">
        <v>1702</v>
      </c>
      <c r="T37" s="3" t="s">
        <v>11</v>
      </c>
      <c r="U37" s="3">
        <v>28.26166482</v>
      </c>
      <c r="V37" s="3">
        <v>-81.555807329999993</v>
      </c>
      <c r="W37" s="21">
        <v>970092</v>
      </c>
      <c r="X37" s="22" t="s">
        <v>1701</v>
      </c>
      <c r="Y37" s="3" t="s">
        <v>1700</v>
      </c>
      <c r="Z37" s="3" t="s">
        <v>1699</v>
      </c>
      <c r="AA37" s="3" t="s">
        <v>1698</v>
      </c>
      <c r="AB37" s="23">
        <v>43987</v>
      </c>
      <c r="AC37" s="3" t="s">
        <v>37</v>
      </c>
      <c r="AD37" s="21">
        <v>2020</v>
      </c>
      <c r="AE37" s="3" t="s">
        <v>1697</v>
      </c>
      <c r="AF37" s="3" t="s">
        <v>1647</v>
      </c>
      <c r="AG37" s="23">
        <v>44293</v>
      </c>
      <c r="AH37" s="17" t="s">
        <v>1696</v>
      </c>
      <c r="AI37" s="17" t="s">
        <v>287</v>
      </c>
      <c r="AJ37" s="17" t="s">
        <v>229</v>
      </c>
      <c r="AK37" s="17" t="s">
        <v>31</v>
      </c>
      <c r="AL37" s="17" t="s">
        <v>553</v>
      </c>
      <c r="AM37" s="17" t="s">
        <v>1684</v>
      </c>
      <c r="AN37" s="17" t="s">
        <v>1695</v>
      </c>
      <c r="AO37" s="17" t="s">
        <v>1009</v>
      </c>
      <c r="AP37" s="17" t="s">
        <v>1694</v>
      </c>
      <c r="AQ37" s="17" t="s">
        <v>1693</v>
      </c>
      <c r="AR37" s="24" t="s">
        <v>1692</v>
      </c>
    </row>
    <row r="38" spans="1:61" ht="14.45" customHeight="1" x14ac:dyDescent="0.25">
      <c r="A38" s="3" t="s">
        <v>1705</v>
      </c>
      <c r="B38" s="3" t="s">
        <v>296</v>
      </c>
      <c r="C38" s="3" t="s">
        <v>1656</v>
      </c>
      <c r="D38" s="3" t="s">
        <v>1724</v>
      </c>
      <c r="E38" s="3" t="s">
        <v>42</v>
      </c>
      <c r="F38" s="3" t="s">
        <v>1654</v>
      </c>
      <c r="G38" s="3" t="s">
        <v>16</v>
      </c>
      <c r="H38" s="3" t="s">
        <v>15</v>
      </c>
      <c r="I38" s="18">
        <v>99872</v>
      </c>
      <c r="J38" s="19">
        <v>4.5199999999999996</v>
      </c>
      <c r="K38" s="19">
        <v>4.5199999999999996</v>
      </c>
      <c r="L38" s="19">
        <v>23.24</v>
      </c>
      <c r="M38" s="19">
        <v>43.48</v>
      </c>
      <c r="N38" s="19">
        <v>2.2999999999999998</v>
      </c>
      <c r="O38" s="19">
        <v>20.41</v>
      </c>
      <c r="P38" s="19">
        <v>4.45</v>
      </c>
      <c r="R38" s="3" t="s">
        <v>13</v>
      </c>
      <c r="S38" s="3" t="s">
        <v>1723</v>
      </c>
      <c r="T38" s="3" t="s">
        <v>11</v>
      </c>
      <c r="U38" s="3">
        <v>29.071169099999999</v>
      </c>
      <c r="V38" s="3">
        <v>-82.365475369999999</v>
      </c>
      <c r="W38" s="21">
        <v>830177</v>
      </c>
      <c r="X38" s="22" t="s">
        <v>1701</v>
      </c>
      <c r="Y38" s="3" t="s">
        <v>1700</v>
      </c>
      <c r="Z38" s="3" t="s">
        <v>1722</v>
      </c>
      <c r="AA38" s="3" t="s">
        <v>1712</v>
      </c>
      <c r="AB38" s="23">
        <v>43987</v>
      </c>
      <c r="AC38" s="3" t="s">
        <v>37</v>
      </c>
      <c r="AD38" s="21">
        <v>2020</v>
      </c>
      <c r="AE38" s="3" t="s">
        <v>1697</v>
      </c>
      <c r="AF38" s="3" t="s">
        <v>1647</v>
      </c>
      <c r="AG38" s="23">
        <v>44293</v>
      </c>
      <c r="AH38" s="17" t="s">
        <v>1721</v>
      </c>
      <c r="AI38" s="17" t="s">
        <v>150</v>
      </c>
      <c r="AJ38" s="17" t="s">
        <v>929</v>
      </c>
      <c r="AK38" s="17" t="s">
        <v>31</v>
      </c>
      <c r="AL38" s="17" t="s">
        <v>401</v>
      </c>
      <c r="AM38" s="17" t="s">
        <v>856</v>
      </c>
      <c r="AN38" s="17" t="s">
        <v>1720</v>
      </c>
      <c r="AO38" s="17" t="s">
        <v>1719</v>
      </c>
      <c r="AP38" s="17" t="s">
        <v>868</v>
      </c>
      <c r="AQ38" s="17" t="s">
        <v>1718</v>
      </c>
      <c r="AR38" s="24" t="s">
        <v>1717</v>
      </c>
    </row>
    <row r="39" spans="1:61" ht="14.45" customHeight="1" x14ac:dyDescent="0.25">
      <c r="A39" s="3" t="s">
        <v>1705</v>
      </c>
      <c r="B39" s="3" t="s">
        <v>1716</v>
      </c>
      <c r="C39" s="3" t="s">
        <v>1656</v>
      </c>
      <c r="D39" s="3" t="s">
        <v>1715</v>
      </c>
      <c r="E39" s="3" t="s">
        <v>42</v>
      </c>
      <c r="F39" s="3" t="s">
        <v>1654</v>
      </c>
      <c r="G39" s="3" t="s">
        <v>16</v>
      </c>
      <c r="H39" s="3" t="s">
        <v>15</v>
      </c>
      <c r="I39" s="18">
        <v>186190</v>
      </c>
      <c r="J39" s="19">
        <v>9.07</v>
      </c>
      <c r="K39" s="19">
        <v>9.07</v>
      </c>
      <c r="L39" s="19">
        <v>46.37</v>
      </c>
      <c r="M39" s="19">
        <v>57.72</v>
      </c>
      <c r="N39" s="19">
        <v>4.62</v>
      </c>
      <c r="O39" s="19">
        <v>40.24</v>
      </c>
      <c r="P39" s="19">
        <v>6.27</v>
      </c>
      <c r="R39" s="3" t="s">
        <v>13</v>
      </c>
      <c r="S39" s="3" t="s">
        <v>1714</v>
      </c>
      <c r="T39" s="3" t="s">
        <v>11</v>
      </c>
      <c r="U39" s="3">
        <v>30.070651730000002</v>
      </c>
      <c r="V39" s="3">
        <v>-82.886219080000004</v>
      </c>
      <c r="W39" s="21">
        <v>1210473</v>
      </c>
      <c r="X39" s="22" t="s">
        <v>1701</v>
      </c>
      <c r="Y39" s="3" t="s">
        <v>1700</v>
      </c>
      <c r="Z39" s="3" t="s">
        <v>1713</v>
      </c>
      <c r="AA39" s="3" t="s">
        <v>1712</v>
      </c>
      <c r="AB39" s="23">
        <v>43987</v>
      </c>
      <c r="AC39" s="3" t="s">
        <v>634</v>
      </c>
      <c r="AD39" s="21" t="s">
        <v>1649</v>
      </c>
      <c r="AE39" s="3" t="s">
        <v>1648</v>
      </c>
      <c r="AF39" s="3" t="s">
        <v>1647</v>
      </c>
      <c r="AG39" s="23">
        <v>44293</v>
      </c>
      <c r="AH39" s="17" t="s">
        <v>1711</v>
      </c>
      <c r="AI39" s="17" t="s">
        <v>480</v>
      </c>
      <c r="AJ39" s="17" t="s">
        <v>717</v>
      </c>
      <c r="AK39" s="17" t="s">
        <v>67</v>
      </c>
      <c r="AL39" s="17" t="s">
        <v>130</v>
      </c>
      <c r="AM39" s="17" t="s">
        <v>1684</v>
      </c>
      <c r="AN39" s="17" t="s">
        <v>1710</v>
      </c>
      <c r="AO39" s="17" t="s">
        <v>1709</v>
      </c>
      <c r="AP39" s="17" t="s">
        <v>1708</v>
      </c>
      <c r="AQ39" s="17" t="s">
        <v>1707</v>
      </c>
      <c r="AR39" s="24" t="s">
        <v>1706</v>
      </c>
    </row>
    <row r="40" spans="1:61" ht="14.45" customHeight="1" x14ac:dyDescent="0.25">
      <c r="A40" s="3" t="s">
        <v>1705</v>
      </c>
      <c r="B40" s="3" t="s">
        <v>4223</v>
      </c>
      <c r="C40" s="3" t="s">
        <v>4222</v>
      </c>
      <c r="D40" s="3" t="s">
        <v>4221</v>
      </c>
      <c r="E40" s="3" t="s">
        <v>18</v>
      </c>
      <c r="F40" s="31" t="s">
        <v>4220</v>
      </c>
      <c r="G40" s="3" t="s">
        <v>3798</v>
      </c>
      <c r="H40" s="3" t="s">
        <v>4045</v>
      </c>
      <c r="I40" s="18">
        <v>25906</v>
      </c>
      <c r="J40" s="19">
        <v>1.49</v>
      </c>
      <c r="K40" s="19">
        <v>1.49</v>
      </c>
      <c r="L40" s="19">
        <v>16.73</v>
      </c>
      <c r="M40" s="19">
        <v>18.440000000000001</v>
      </c>
      <c r="N40" s="19">
        <v>0.15</v>
      </c>
      <c r="O40" s="19">
        <v>27.44</v>
      </c>
      <c r="Q40" s="3" t="s">
        <v>357</v>
      </c>
      <c r="R40" s="3" t="s">
        <v>13</v>
      </c>
      <c r="S40" s="3" t="s">
        <v>4219</v>
      </c>
      <c r="T40" s="3" t="s">
        <v>11</v>
      </c>
      <c r="U40" s="3">
        <v>30.5800685867762</v>
      </c>
      <c r="V40" s="3">
        <v>-87.142005904572002</v>
      </c>
      <c r="W40" s="21">
        <v>1130004</v>
      </c>
      <c r="X40" s="22" t="s">
        <v>1701</v>
      </c>
      <c r="Y40" s="3" t="s">
        <v>1700</v>
      </c>
      <c r="Z40" s="3" t="s">
        <v>4218</v>
      </c>
      <c r="AA40" s="3" t="s">
        <v>4217</v>
      </c>
      <c r="AB40" s="23">
        <v>44281</v>
      </c>
      <c r="AC40" s="3" t="s">
        <v>37</v>
      </c>
      <c r="AD40" s="21">
        <v>2014</v>
      </c>
      <c r="AE40" s="3" t="s">
        <v>1598</v>
      </c>
      <c r="AF40" s="3" t="s">
        <v>4216</v>
      </c>
      <c r="AG40" s="23">
        <v>44281</v>
      </c>
      <c r="AH40" s="17" t="s">
        <v>4215</v>
      </c>
      <c r="AI40" s="17" t="s">
        <v>228</v>
      </c>
      <c r="AJ40" s="17" t="s">
        <v>273</v>
      </c>
      <c r="AK40" s="17" t="s">
        <v>260</v>
      </c>
      <c r="AL40" s="17" t="s">
        <v>53</v>
      </c>
      <c r="AM40" s="17" t="s">
        <v>1468</v>
      </c>
      <c r="AN40" s="17" t="s">
        <v>2041</v>
      </c>
      <c r="AO40" s="17" t="s">
        <v>1404</v>
      </c>
      <c r="AP40" s="17" t="s">
        <v>2153</v>
      </c>
      <c r="AQ40" s="17" t="s">
        <v>1474</v>
      </c>
      <c r="AR40" s="24" t="s">
        <v>4214</v>
      </c>
    </row>
    <row r="41" spans="1:61" ht="14.45" customHeight="1" x14ac:dyDescent="0.25">
      <c r="A41" s="3" t="s">
        <v>1658</v>
      </c>
      <c r="B41" s="3" t="s">
        <v>1671</v>
      </c>
      <c r="C41" s="3" t="s">
        <v>1670</v>
      </c>
      <c r="D41" s="3" t="s">
        <v>1669</v>
      </c>
      <c r="E41" s="3" t="s">
        <v>42</v>
      </c>
      <c r="F41" s="3" t="s">
        <v>1668</v>
      </c>
      <c r="G41" s="3" t="s">
        <v>16</v>
      </c>
      <c r="H41" s="3" t="s">
        <v>15</v>
      </c>
      <c r="I41" s="18">
        <v>70949</v>
      </c>
      <c r="J41" s="19">
        <v>10.89</v>
      </c>
      <c r="K41" s="19">
        <v>10.89</v>
      </c>
      <c r="L41" s="19">
        <v>55.97</v>
      </c>
      <c r="M41" s="19">
        <v>19.63</v>
      </c>
      <c r="N41" s="19">
        <v>2.06</v>
      </c>
      <c r="O41" s="19">
        <v>56.72</v>
      </c>
      <c r="P41" s="19">
        <v>1.88</v>
      </c>
      <c r="Q41" s="3" t="s">
        <v>14</v>
      </c>
      <c r="R41" s="3" t="s">
        <v>13</v>
      </c>
      <c r="S41" s="3" t="s">
        <v>1667</v>
      </c>
      <c r="T41" s="3" t="s">
        <v>11</v>
      </c>
      <c r="U41" s="3">
        <v>32.281775000000003</v>
      </c>
      <c r="V41" s="3">
        <v>-81.300503000000006</v>
      </c>
      <c r="W41" s="21">
        <v>10300019</v>
      </c>
      <c r="X41" s="22" t="s">
        <v>1652</v>
      </c>
      <c r="Z41" s="3" t="s">
        <v>1666</v>
      </c>
      <c r="AA41" s="3" t="s">
        <v>1665</v>
      </c>
      <c r="AB41" s="23">
        <v>44022</v>
      </c>
      <c r="AC41" s="3" t="s">
        <v>37</v>
      </c>
      <c r="AD41" s="21">
        <v>2019</v>
      </c>
      <c r="AE41" s="3" t="s">
        <v>817</v>
      </c>
      <c r="AF41" s="3" t="s">
        <v>1664</v>
      </c>
      <c r="AG41" s="23">
        <v>44022</v>
      </c>
      <c r="AH41" s="17" t="s">
        <v>1663</v>
      </c>
      <c r="AI41" s="17" t="s">
        <v>315</v>
      </c>
      <c r="AJ41" s="17" t="s">
        <v>32</v>
      </c>
      <c r="AK41" s="17" t="s">
        <v>51</v>
      </c>
      <c r="AL41" s="17" t="s">
        <v>260</v>
      </c>
      <c r="AM41" s="17" t="s">
        <v>1499</v>
      </c>
      <c r="AN41" s="17" t="s">
        <v>1662</v>
      </c>
      <c r="AO41" s="17" t="s">
        <v>1661</v>
      </c>
      <c r="AP41" s="17" t="s">
        <v>1358</v>
      </c>
      <c r="AQ41" s="17" t="s">
        <v>1660</v>
      </c>
      <c r="AR41" s="24" t="s">
        <v>1659</v>
      </c>
    </row>
    <row r="42" spans="1:61" ht="14.45" customHeight="1" x14ac:dyDescent="0.25">
      <c r="A42" s="3" t="s">
        <v>1658</v>
      </c>
      <c r="B42" s="3" t="s">
        <v>1681</v>
      </c>
      <c r="C42" s="3" t="s">
        <v>1670</v>
      </c>
      <c r="D42" s="3" t="s">
        <v>1680</v>
      </c>
      <c r="E42" s="3" t="s">
        <v>42</v>
      </c>
      <c r="F42" s="3" t="s">
        <v>1668</v>
      </c>
      <c r="G42" s="3" t="s">
        <v>16</v>
      </c>
      <c r="H42" s="3" t="s">
        <v>15</v>
      </c>
      <c r="I42" s="18">
        <v>85596</v>
      </c>
      <c r="J42" s="19">
        <v>11.3</v>
      </c>
      <c r="K42" s="19">
        <v>11.3</v>
      </c>
      <c r="L42" s="19">
        <v>59</v>
      </c>
      <c r="M42" s="19">
        <v>20.8</v>
      </c>
      <c r="N42" s="19">
        <v>2.13</v>
      </c>
      <c r="O42" s="19">
        <v>60.6</v>
      </c>
      <c r="P42" s="19">
        <v>0.86</v>
      </c>
      <c r="R42" s="3" t="s">
        <v>13</v>
      </c>
      <c r="S42" s="3" t="s">
        <v>1679</v>
      </c>
      <c r="T42" s="3" t="s">
        <v>11</v>
      </c>
      <c r="U42" s="3">
        <v>33.074075000000001</v>
      </c>
      <c r="V42" s="3">
        <v>-82.431939999999997</v>
      </c>
      <c r="W42" s="21">
        <v>16300037</v>
      </c>
      <c r="X42" s="22" t="s">
        <v>1652</v>
      </c>
      <c r="Z42" s="3" t="s">
        <v>1678</v>
      </c>
      <c r="AA42" s="3" t="s">
        <v>1677</v>
      </c>
      <c r="AB42" s="23">
        <v>44022</v>
      </c>
      <c r="AC42" s="3" t="s">
        <v>37</v>
      </c>
      <c r="AD42" s="21">
        <v>2019</v>
      </c>
      <c r="AE42" s="3" t="s">
        <v>817</v>
      </c>
      <c r="AF42" s="3" t="s">
        <v>1664</v>
      </c>
      <c r="AG42" s="23">
        <v>44022</v>
      </c>
      <c r="AH42" s="17" t="s">
        <v>1676</v>
      </c>
      <c r="AI42" s="17" t="s">
        <v>439</v>
      </c>
      <c r="AJ42" s="17" t="s">
        <v>427</v>
      </c>
      <c r="AK42" s="17" t="s">
        <v>114</v>
      </c>
      <c r="AL42" s="17" t="s">
        <v>54</v>
      </c>
      <c r="AM42" s="17" t="s">
        <v>1468</v>
      </c>
      <c r="AN42" s="17" t="s">
        <v>1458</v>
      </c>
      <c r="AO42" s="17" t="s">
        <v>1675</v>
      </c>
      <c r="AP42" s="17" t="s">
        <v>1674</v>
      </c>
      <c r="AQ42" s="17" t="s">
        <v>1673</v>
      </c>
      <c r="AR42" s="24" t="s">
        <v>1672</v>
      </c>
    </row>
    <row r="43" spans="1:61" ht="14.45" customHeight="1" x14ac:dyDescent="0.25">
      <c r="A43" s="30" t="s">
        <v>1658</v>
      </c>
      <c r="B43" s="30" t="s">
        <v>1691</v>
      </c>
      <c r="C43" s="30" t="s">
        <v>1670</v>
      </c>
      <c r="D43" s="30" t="s">
        <v>1690</v>
      </c>
      <c r="E43" s="30" t="s">
        <v>18</v>
      </c>
      <c r="F43" s="30" t="s">
        <v>1689</v>
      </c>
      <c r="G43" s="30" t="s">
        <v>16</v>
      </c>
      <c r="H43" s="30" t="s">
        <v>15</v>
      </c>
      <c r="I43" s="32">
        <v>293200</v>
      </c>
      <c r="J43" s="33">
        <v>16.600000000000001</v>
      </c>
      <c r="K43" s="33">
        <v>16.600000000000001</v>
      </c>
      <c r="L43" s="33">
        <v>232.4</v>
      </c>
      <c r="M43" s="33">
        <v>81</v>
      </c>
      <c r="N43" s="33">
        <v>8.5299999999999994</v>
      </c>
      <c r="O43" s="33">
        <v>227.8</v>
      </c>
      <c r="P43" s="33">
        <v>2.86</v>
      </c>
      <c r="Q43" s="30"/>
      <c r="R43" s="30" t="s">
        <v>13</v>
      </c>
      <c r="S43" s="30" t="s">
        <v>1688</v>
      </c>
      <c r="T43" s="3" t="s">
        <v>11</v>
      </c>
      <c r="U43" s="3">
        <v>34.289024800108002</v>
      </c>
      <c r="V43" s="3">
        <v>-82.811316737479203</v>
      </c>
      <c r="W43" s="21">
        <v>14700029</v>
      </c>
      <c r="X43" s="22" t="s">
        <v>1652</v>
      </c>
      <c r="Y43" s="30"/>
      <c r="Z43" s="3" t="s">
        <v>1687</v>
      </c>
      <c r="AA43" s="3" t="s">
        <v>1686</v>
      </c>
      <c r="AB43" s="34">
        <v>44022</v>
      </c>
      <c r="AC43" s="3" t="s">
        <v>37</v>
      </c>
      <c r="AD43" s="21">
        <v>2019</v>
      </c>
      <c r="AE43" s="30" t="s">
        <v>817</v>
      </c>
      <c r="AF43" s="30" t="s">
        <v>1664</v>
      </c>
      <c r="AG43" s="34">
        <v>44022</v>
      </c>
      <c r="AH43" s="17" t="s">
        <v>1685</v>
      </c>
      <c r="AI43" s="17" t="s">
        <v>131</v>
      </c>
      <c r="AJ43" s="17" t="s">
        <v>301</v>
      </c>
      <c r="AK43" s="17" t="s">
        <v>51</v>
      </c>
      <c r="AL43" s="17" t="s">
        <v>169</v>
      </c>
      <c r="AM43" s="17" t="s">
        <v>1684</v>
      </c>
      <c r="AN43" s="17" t="s">
        <v>1552</v>
      </c>
      <c r="AO43" s="17" t="s">
        <v>518</v>
      </c>
      <c r="AP43" s="17" t="s">
        <v>1683</v>
      </c>
      <c r="AQ43" s="17" t="s">
        <v>704</v>
      </c>
      <c r="AR43" s="24" t="s">
        <v>1682</v>
      </c>
    </row>
    <row r="44" spans="1:61" ht="14.45" customHeight="1" x14ac:dyDescent="0.25">
      <c r="A44" s="3" t="s">
        <v>1658</v>
      </c>
      <c r="B44" s="3" t="s">
        <v>1657</v>
      </c>
      <c r="C44" s="3" t="s">
        <v>1656</v>
      </c>
      <c r="D44" s="3" t="s">
        <v>1655</v>
      </c>
      <c r="E44" s="3" t="s">
        <v>42</v>
      </c>
      <c r="F44" s="3" t="s">
        <v>1654</v>
      </c>
      <c r="G44" s="3" t="s">
        <v>16</v>
      </c>
      <c r="H44" s="3" t="s">
        <v>15</v>
      </c>
      <c r="I44" s="18">
        <v>187499</v>
      </c>
      <c r="L44" s="19">
        <v>52.4</v>
      </c>
      <c r="M44" s="19">
        <v>55.6</v>
      </c>
      <c r="N44" s="19">
        <v>5.2</v>
      </c>
      <c r="O44" s="19">
        <v>39.6</v>
      </c>
      <c r="P44" s="19">
        <v>6.28</v>
      </c>
      <c r="R44" s="3" t="s">
        <v>13</v>
      </c>
      <c r="S44" s="3" t="s">
        <v>1653</v>
      </c>
      <c r="T44" s="3" t="s">
        <v>11</v>
      </c>
      <c r="U44" s="3">
        <v>31.541712</v>
      </c>
      <c r="V44" s="3">
        <v>-84.250549000000007</v>
      </c>
      <c r="W44" s="21">
        <v>9500110</v>
      </c>
      <c r="X44" s="22" t="s">
        <v>1652</v>
      </c>
      <c r="Z44" s="3" t="s">
        <v>1651</v>
      </c>
      <c r="AA44" s="3" t="s">
        <v>1650</v>
      </c>
      <c r="AB44" s="23">
        <v>43992</v>
      </c>
      <c r="AC44" s="3" t="s">
        <v>634</v>
      </c>
      <c r="AD44" s="21" t="s">
        <v>1649</v>
      </c>
      <c r="AE44" s="3" t="s">
        <v>1648</v>
      </c>
      <c r="AF44" s="3" t="s">
        <v>1647</v>
      </c>
      <c r="AG44" s="23">
        <v>44293</v>
      </c>
      <c r="AH44" s="17" t="s">
        <v>1646</v>
      </c>
      <c r="AI44" s="17" t="s">
        <v>1645</v>
      </c>
      <c r="AJ44" s="17" t="s">
        <v>427</v>
      </c>
      <c r="AK44" s="17" t="s">
        <v>67</v>
      </c>
      <c r="AL44" s="17" t="s">
        <v>30</v>
      </c>
      <c r="AM44" s="17" t="s">
        <v>243</v>
      </c>
      <c r="AN44" s="17" t="s">
        <v>1430</v>
      </c>
      <c r="AO44" s="17" t="s">
        <v>1644</v>
      </c>
      <c r="AP44" s="17" t="s">
        <v>811</v>
      </c>
      <c r="AQ44" s="17" t="s">
        <v>1643</v>
      </c>
      <c r="AR44" s="24" t="s">
        <v>1642</v>
      </c>
    </row>
    <row r="45" spans="1:61" ht="14.45" customHeight="1" x14ac:dyDescent="0.25">
      <c r="A45" s="3" t="s">
        <v>1658</v>
      </c>
      <c r="B45" s="3" t="s">
        <v>4209</v>
      </c>
      <c r="C45" s="3" t="s">
        <v>4208</v>
      </c>
      <c r="D45" s="3" t="s">
        <v>4213</v>
      </c>
      <c r="E45" s="3" t="s">
        <v>18</v>
      </c>
      <c r="F45" s="30" t="s">
        <v>4212</v>
      </c>
      <c r="G45" s="3" t="s">
        <v>3798</v>
      </c>
      <c r="H45" s="3" t="s">
        <v>4045</v>
      </c>
      <c r="J45" s="19">
        <v>9</v>
      </c>
      <c r="K45" s="19">
        <v>9</v>
      </c>
      <c r="L45" s="19">
        <v>30</v>
      </c>
      <c r="M45" s="19">
        <v>23.7</v>
      </c>
      <c r="N45" s="19">
        <v>6.5</v>
      </c>
      <c r="O45" s="19">
        <v>38.4</v>
      </c>
      <c r="Q45" s="3" t="s">
        <v>14</v>
      </c>
      <c r="R45" s="3" t="s">
        <v>13</v>
      </c>
      <c r="S45" s="3" t="s">
        <v>4211</v>
      </c>
      <c r="T45" s="3" t="s">
        <v>11</v>
      </c>
      <c r="U45" s="3">
        <v>33.368386124131597</v>
      </c>
      <c r="V45" s="3">
        <v>-82.011742639027304</v>
      </c>
      <c r="W45" s="21">
        <v>24500126</v>
      </c>
      <c r="X45" s="22" t="s">
        <v>1652</v>
      </c>
      <c r="Z45" s="3" t="s">
        <v>4204</v>
      </c>
      <c r="AA45" s="3" t="s">
        <v>4203</v>
      </c>
      <c r="AB45" s="23">
        <v>44281</v>
      </c>
      <c r="AC45" s="3" t="s">
        <v>37</v>
      </c>
      <c r="AD45" s="21">
        <v>2017</v>
      </c>
      <c r="AE45" s="20" t="s">
        <v>817</v>
      </c>
      <c r="AF45" s="20" t="s">
        <v>4210</v>
      </c>
      <c r="AG45" s="23">
        <v>44281</v>
      </c>
      <c r="AH45" s="17" t="s">
        <v>4200</v>
      </c>
      <c r="AI45" s="17" t="s">
        <v>4199</v>
      </c>
      <c r="AJ45" s="17" t="s">
        <v>316</v>
      </c>
      <c r="AK45" s="17" t="s">
        <v>31</v>
      </c>
      <c r="AL45" s="17" t="s">
        <v>228</v>
      </c>
      <c r="AM45" s="17" t="s">
        <v>194</v>
      </c>
      <c r="AN45" s="17" t="s">
        <v>1498</v>
      </c>
      <c r="AO45" s="17" t="s">
        <v>4198</v>
      </c>
      <c r="AP45" s="17" t="s">
        <v>4197</v>
      </c>
      <c r="AQ45" s="17" t="s">
        <v>2297</v>
      </c>
      <c r="AR45" s="24" t="s">
        <v>4196</v>
      </c>
    </row>
    <row r="46" spans="1:61" ht="14.45" customHeight="1" x14ac:dyDescent="0.25">
      <c r="A46" s="3" t="s">
        <v>1658</v>
      </c>
      <c r="B46" s="3" t="s">
        <v>4209</v>
      </c>
      <c r="C46" s="3" t="s">
        <v>4208</v>
      </c>
      <c r="D46" s="3" t="s">
        <v>4207</v>
      </c>
      <c r="E46" s="3" t="s">
        <v>18</v>
      </c>
      <c r="F46" s="30" t="s">
        <v>4206</v>
      </c>
      <c r="G46" s="3" t="s">
        <v>3798</v>
      </c>
      <c r="H46" s="3" t="s">
        <v>4045</v>
      </c>
      <c r="J46" s="19">
        <v>2.7099999999999999E-2</v>
      </c>
      <c r="K46" s="19">
        <v>2.7099999999999999E-2</v>
      </c>
      <c r="L46" s="19">
        <v>0</v>
      </c>
      <c r="M46" s="19">
        <v>0.23400000000000001</v>
      </c>
      <c r="N46" s="19">
        <v>0</v>
      </c>
      <c r="O46" s="19">
        <v>49.38</v>
      </c>
      <c r="Q46" s="3" t="s">
        <v>14</v>
      </c>
      <c r="R46" s="3" t="s">
        <v>13</v>
      </c>
      <c r="S46" s="3" t="s">
        <v>4205</v>
      </c>
      <c r="T46" s="3" t="s">
        <v>11</v>
      </c>
      <c r="U46" s="3">
        <v>33.368386124131597</v>
      </c>
      <c r="V46" s="3">
        <v>-82.011742639027304</v>
      </c>
      <c r="W46" s="21">
        <v>24500126</v>
      </c>
      <c r="X46" s="22" t="s">
        <v>1652</v>
      </c>
      <c r="Z46" s="3" t="s">
        <v>4204</v>
      </c>
      <c r="AA46" s="3" t="s">
        <v>4203</v>
      </c>
      <c r="AB46" s="23">
        <v>44281</v>
      </c>
      <c r="AC46" s="3" t="s">
        <v>37</v>
      </c>
      <c r="AD46" s="21">
        <v>2018</v>
      </c>
      <c r="AE46" s="20" t="s">
        <v>4202</v>
      </c>
      <c r="AF46" s="20" t="s">
        <v>4201</v>
      </c>
      <c r="AG46" s="23">
        <v>44281</v>
      </c>
      <c r="AH46" s="17" t="s">
        <v>4200</v>
      </c>
      <c r="AI46" s="17" t="s">
        <v>4199</v>
      </c>
      <c r="AJ46" s="17" t="s">
        <v>316</v>
      </c>
      <c r="AK46" s="17" t="s">
        <v>31</v>
      </c>
      <c r="AL46" s="17" t="s">
        <v>228</v>
      </c>
      <c r="AM46" s="17" t="s">
        <v>194</v>
      </c>
      <c r="AN46" s="17" t="s">
        <v>1498</v>
      </c>
      <c r="AO46" s="17" t="s">
        <v>4198</v>
      </c>
      <c r="AP46" s="17" t="s">
        <v>4197</v>
      </c>
      <c r="AQ46" s="17" t="s">
        <v>2297</v>
      </c>
      <c r="AR46" s="24" t="s">
        <v>4196</v>
      </c>
    </row>
    <row r="47" spans="1:61" ht="14.45" customHeight="1" x14ac:dyDescent="0.25">
      <c r="A47" s="3" t="s">
        <v>1658</v>
      </c>
      <c r="B47" s="3" t="s">
        <v>3762</v>
      </c>
      <c r="C47" s="3" t="s">
        <v>3761</v>
      </c>
      <c r="D47" s="3" t="s">
        <v>3760</v>
      </c>
      <c r="E47" s="3" t="s">
        <v>18</v>
      </c>
      <c r="F47" s="3" t="s">
        <v>3759</v>
      </c>
      <c r="G47" s="3" t="s">
        <v>16</v>
      </c>
      <c r="H47" s="3" t="s">
        <v>3522</v>
      </c>
      <c r="I47" s="18">
        <v>378453</v>
      </c>
      <c r="J47" s="19">
        <v>9.35</v>
      </c>
      <c r="K47" s="19">
        <v>9.35</v>
      </c>
      <c r="L47" s="19">
        <v>39.5</v>
      </c>
      <c r="M47" s="19">
        <v>34.9</v>
      </c>
      <c r="N47" s="19">
        <v>25.2</v>
      </c>
      <c r="O47" s="19">
        <v>150</v>
      </c>
      <c r="P47" s="19">
        <v>2.2999999999999998</v>
      </c>
      <c r="R47" s="3" t="s">
        <v>13</v>
      </c>
      <c r="S47" s="3" t="s">
        <v>3758</v>
      </c>
      <c r="T47" s="3" t="s">
        <v>11</v>
      </c>
      <c r="U47" s="3">
        <v>32.088993000000002</v>
      </c>
      <c r="V47" s="3">
        <v>-81.000989000000004</v>
      </c>
      <c r="W47" s="21">
        <v>5100263</v>
      </c>
      <c r="X47" s="22" t="s">
        <v>1652</v>
      </c>
      <c r="Z47" s="3" t="s">
        <v>3757</v>
      </c>
      <c r="AA47" s="3" t="s">
        <v>1665</v>
      </c>
      <c r="AB47" s="23">
        <v>44102</v>
      </c>
      <c r="AC47" s="3" t="s">
        <v>37</v>
      </c>
      <c r="AD47" s="21" t="s">
        <v>353</v>
      </c>
      <c r="AE47" s="20" t="s">
        <v>3748</v>
      </c>
      <c r="AF47" s="20" t="s">
        <v>3756</v>
      </c>
      <c r="AG47" s="23">
        <v>44102</v>
      </c>
      <c r="AH47" s="17" t="s">
        <v>3755</v>
      </c>
      <c r="AI47" s="17" t="s">
        <v>273</v>
      </c>
      <c r="AJ47" s="17" t="s">
        <v>68</v>
      </c>
      <c r="AK47" s="17" t="s">
        <v>51</v>
      </c>
      <c r="AL47" s="17" t="s">
        <v>169</v>
      </c>
      <c r="AM47" s="17" t="s">
        <v>1123</v>
      </c>
      <c r="AN47" s="17" t="s">
        <v>1490</v>
      </c>
      <c r="AO47" s="17" t="s">
        <v>705</v>
      </c>
      <c r="AP47" s="17" t="s">
        <v>1456</v>
      </c>
      <c r="AQ47" s="17" t="s">
        <v>25</v>
      </c>
      <c r="AR47" s="24" t="s">
        <v>3754</v>
      </c>
    </row>
    <row r="48" spans="1:61" ht="14.45" customHeight="1" x14ac:dyDescent="0.25">
      <c r="A48" s="3" t="s">
        <v>2112</v>
      </c>
      <c r="B48" s="3" t="s">
        <v>2135</v>
      </c>
      <c r="C48" s="3" t="s">
        <v>2061</v>
      </c>
      <c r="D48" s="3" t="s">
        <v>2134</v>
      </c>
      <c r="E48" s="3" t="s">
        <v>18</v>
      </c>
      <c r="F48" s="3" t="s">
        <v>2133</v>
      </c>
      <c r="G48" s="3" t="s">
        <v>1895</v>
      </c>
      <c r="H48" s="3" t="s">
        <v>1894</v>
      </c>
      <c r="I48" s="18">
        <v>2908212</v>
      </c>
      <c r="J48" s="19">
        <v>130.51</v>
      </c>
      <c r="K48" s="19">
        <v>128.69</v>
      </c>
      <c r="L48" s="19">
        <v>39</v>
      </c>
      <c r="M48" s="19">
        <v>141.21</v>
      </c>
      <c r="N48" s="19">
        <v>3.2</v>
      </c>
      <c r="O48" s="19">
        <v>244.39</v>
      </c>
      <c r="R48" s="3" t="s">
        <v>13</v>
      </c>
      <c r="S48" s="3" t="s">
        <v>2132</v>
      </c>
      <c r="T48" s="3" t="s">
        <v>11</v>
      </c>
      <c r="U48" s="3">
        <v>42.330553999999999</v>
      </c>
      <c r="V48" s="3">
        <v>-96.378789999999995</v>
      </c>
      <c r="W48" s="21" t="s">
        <v>2131</v>
      </c>
      <c r="X48" s="22" t="s">
        <v>2105</v>
      </c>
      <c r="Z48" s="3" t="s">
        <v>2119</v>
      </c>
      <c r="AA48" s="3" t="s">
        <v>2103</v>
      </c>
      <c r="AB48" s="23">
        <v>44137</v>
      </c>
      <c r="AC48" s="3" t="s">
        <v>37</v>
      </c>
      <c r="AD48" s="21">
        <v>2016</v>
      </c>
      <c r="AE48" s="3" t="s">
        <v>1598</v>
      </c>
      <c r="AF48" s="3" t="s">
        <v>2130</v>
      </c>
      <c r="AG48" s="23">
        <v>44137</v>
      </c>
      <c r="AH48" s="17" t="s">
        <v>2129</v>
      </c>
      <c r="AI48" s="17" t="s">
        <v>169</v>
      </c>
      <c r="AJ48" s="17" t="s">
        <v>401</v>
      </c>
      <c r="AK48" s="17" t="s">
        <v>51</v>
      </c>
      <c r="AL48" s="17" t="s">
        <v>30</v>
      </c>
      <c r="AM48" s="17" t="s">
        <v>348</v>
      </c>
      <c r="AN48" s="17" t="s">
        <v>331</v>
      </c>
      <c r="AO48" s="17" t="s">
        <v>2128</v>
      </c>
      <c r="AP48" s="17" t="s">
        <v>2127</v>
      </c>
      <c r="AQ48" s="17" t="s">
        <v>2126</v>
      </c>
      <c r="AR48" s="24" t="s">
        <v>2125</v>
      </c>
    </row>
    <row r="49" spans="1:44" ht="14.45" customHeight="1" x14ac:dyDescent="0.25">
      <c r="A49" s="3" t="s">
        <v>2112</v>
      </c>
      <c r="B49" s="3" t="s">
        <v>2124</v>
      </c>
      <c r="C49" s="3" t="s">
        <v>2123</v>
      </c>
      <c r="D49" s="3" t="s">
        <v>1894</v>
      </c>
      <c r="E49" s="3" t="s">
        <v>42</v>
      </c>
      <c r="F49" s="3" t="s">
        <v>2122</v>
      </c>
      <c r="G49" s="3" t="s">
        <v>1895</v>
      </c>
      <c r="H49" s="3" t="s">
        <v>1894</v>
      </c>
      <c r="I49" s="18">
        <v>2300368</v>
      </c>
      <c r="J49" s="19">
        <v>80.400000000000006</v>
      </c>
      <c r="K49" s="19">
        <v>78.7</v>
      </c>
      <c r="L49" s="19">
        <v>140</v>
      </c>
      <c r="M49" s="19">
        <v>115.04</v>
      </c>
      <c r="N49" s="19">
        <v>3.62</v>
      </c>
      <c r="O49" s="19">
        <v>129.30000000000001</v>
      </c>
      <c r="R49" s="3" t="s">
        <v>13</v>
      </c>
      <c r="S49" s="3" t="s">
        <v>2121</v>
      </c>
      <c r="T49" s="3" t="s">
        <v>11</v>
      </c>
      <c r="U49" s="3">
        <v>40.692368000000002</v>
      </c>
      <c r="V49" s="3">
        <v>-91.228511999999995</v>
      </c>
      <c r="W49" s="21" t="s">
        <v>2120</v>
      </c>
      <c r="X49" s="22" t="s">
        <v>2105</v>
      </c>
      <c r="Z49" s="3" t="s">
        <v>2119</v>
      </c>
      <c r="AA49" s="3" t="s">
        <v>2118</v>
      </c>
      <c r="AB49" s="23">
        <v>44137</v>
      </c>
      <c r="AC49" s="3" t="s">
        <v>37</v>
      </c>
      <c r="AD49" s="21">
        <v>2017</v>
      </c>
      <c r="AE49" s="3" t="s">
        <v>817</v>
      </c>
      <c r="AF49" s="3" t="s">
        <v>2117</v>
      </c>
      <c r="AG49" s="23">
        <v>44137</v>
      </c>
      <c r="AH49" s="17" t="s">
        <v>2116</v>
      </c>
      <c r="AI49" s="17" t="s">
        <v>260</v>
      </c>
      <c r="AJ49" s="17" t="s">
        <v>169</v>
      </c>
      <c r="AK49" s="17" t="s">
        <v>94</v>
      </c>
      <c r="AL49" s="17" t="s">
        <v>54</v>
      </c>
      <c r="AM49" s="17" t="s">
        <v>332</v>
      </c>
      <c r="AN49" s="17" t="s">
        <v>897</v>
      </c>
      <c r="AO49" s="17" t="s">
        <v>2115</v>
      </c>
      <c r="AP49" s="17" t="s">
        <v>1957</v>
      </c>
      <c r="AQ49" s="17" t="s">
        <v>2114</v>
      </c>
      <c r="AR49" s="24" t="s">
        <v>2113</v>
      </c>
    </row>
    <row r="50" spans="1:44" ht="14.45" customHeight="1" x14ac:dyDescent="0.25">
      <c r="A50" s="3" t="s">
        <v>2112</v>
      </c>
      <c r="B50" s="3" t="s">
        <v>2111</v>
      </c>
      <c r="C50" s="3" t="s">
        <v>2110</v>
      </c>
      <c r="D50" s="3" t="s">
        <v>2109</v>
      </c>
      <c r="E50" s="3" t="s">
        <v>18</v>
      </c>
      <c r="F50" s="3" t="s">
        <v>2108</v>
      </c>
      <c r="G50" s="3" t="s">
        <v>1895</v>
      </c>
      <c r="H50" s="3" t="s">
        <v>1894</v>
      </c>
      <c r="I50" s="18">
        <v>441000</v>
      </c>
      <c r="J50" s="19">
        <v>11</v>
      </c>
      <c r="K50" s="19">
        <v>11</v>
      </c>
      <c r="L50" s="19">
        <v>205.8</v>
      </c>
      <c r="M50" s="19">
        <v>31.5</v>
      </c>
      <c r="N50" s="19">
        <v>6.5</v>
      </c>
      <c r="O50" s="19">
        <v>35.700000000000003</v>
      </c>
      <c r="Q50" s="3" t="s">
        <v>357</v>
      </c>
      <c r="R50" s="3" t="s">
        <v>13</v>
      </c>
      <c r="S50" s="3" t="s">
        <v>2107</v>
      </c>
      <c r="T50" s="3" t="s">
        <v>11</v>
      </c>
      <c r="U50" s="3">
        <v>42.499108999999997</v>
      </c>
      <c r="V50" s="3">
        <v>-94.018615999999994</v>
      </c>
      <c r="W50" s="21" t="s">
        <v>2106</v>
      </c>
      <c r="X50" s="22" t="s">
        <v>2105</v>
      </c>
      <c r="Z50" s="3" t="s">
        <v>2104</v>
      </c>
      <c r="AA50" s="3" t="s">
        <v>2103</v>
      </c>
      <c r="AB50" s="23">
        <v>44137</v>
      </c>
      <c r="AC50" s="3" t="s">
        <v>37</v>
      </c>
      <c r="AD50" s="21">
        <v>2013</v>
      </c>
      <c r="AE50" s="3" t="s">
        <v>2102</v>
      </c>
      <c r="AF50" s="3" t="s">
        <v>2101</v>
      </c>
      <c r="AG50" s="23">
        <v>44137</v>
      </c>
      <c r="AH50" s="17" t="s">
        <v>2100</v>
      </c>
      <c r="AI50" s="17" t="s">
        <v>334</v>
      </c>
      <c r="AJ50" s="17" t="s">
        <v>287</v>
      </c>
      <c r="AK50" s="17" t="s">
        <v>171</v>
      </c>
      <c r="AL50" s="17" t="s">
        <v>54</v>
      </c>
      <c r="AM50" s="17" t="s">
        <v>348</v>
      </c>
      <c r="AN50" s="17" t="s">
        <v>347</v>
      </c>
      <c r="AO50" s="17" t="s">
        <v>755</v>
      </c>
      <c r="AP50" s="17" t="s">
        <v>2099</v>
      </c>
      <c r="AQ50" s="17" t="s">
        <v>2098</v>
      </c>
      <c r="AR50" s="24" t="s">
        <v>2097</v>
      </c>
    </row>
    <row r="51" spans="1:44" ht="14.45" customHeight="1" x14ac:dyDescent="0.25">
      <c r="A51" s="3" t="s">
        <v>2096</v>
      </c>
      <c r="B51" s="3" t="s">
        <v>2892</v>
      </c>
      <c r="C51" s="3" t="s">
        <v>2891</v>
      </c>
      <c r="D51" s="3" t="s">
        <v>2890</v>
      </c>
      <c r="E51" s="3" t="s">
        <v>18</v>
      </c>
      <c r="F51" s="3" t="s">
        <v>2889</v>
      </c>
      <c r="G51" s="3" t="s">
        <v>2183</v>
      </c>
      <c r="H51" s="3" t="s">
        <v>2455</v>
      </c>
      <c r="I51" s="18">
        <v>450000</v>
      </c>
      <c r="J51" s="19">
        <v>21.8</v>
      </c>
      <c r="K51" s="19">
        <v>21.8</v>
      </c>
      <c r="L51" s="19">
        <v>39.200000000000003</v>
      </c>
      <c r="M51" s="19">
        <v>15.6</v>
      </c>
      <c r="N51" s="19">
        <v>37.4</v>
      </c>
      <c r="O51" s="19">
        <v>78.3</v>
      </c>
      <c r="R51" s="3" t="s">
        <v>13</v>
      </c>
      <c r="S51" s="3" t="s">
        <v>2888</v>
      </c>
      <c r="T51" s="3" t="s">
        <v>11</v>
      </c>
      <c r="U51" s="3">
        <v>41.64087</v>
      </c>
      <c r="V51" s="3">
        <v>-88.048570999999995</v>
      </c>
      <c r="W51" s="21" t="s">
        <v>2887</v>
      </c>
      <c r="X51" s="22" t="s">
        <v>2089</v>
      </c>
      <c r="Z51" s="3" t="s">
        <v>2886</v>
      </c>
      <c r="AA51" s="3" t="s">
        <v>2885</v>
      </c>
      <c r="AB51" s="23">
        <v>43847</v>
      </c>
      <c r="AC51" s="3" t="s">
        <v>37</v>
      </c>
      <c r="AD51" s="21">
        <v>2019</v>
      </c>
      <c r="AE51" s="3" t="s">
        <v>2884</v>
      </c>
      <c r="AF51" s="3" t="s">
        <v>2883</v>
      </c>
      <c r="AG51" s="23">
        <v>43853</v>
      </c>
      <c r="AH51" s="17" t="s">
        <v>2882</v>
      </c>
      <c r="AI51" s="17" t="s">
        <v>131</v>
      </c>
      <c r="AJ51" s="17" t="s">
        <v>32</v>
      </c>
      <c r="AK51" s="17" t="s">
        <v>52</v>
      </c>
      <c r="AL51" s="17" t="s">
        <v>519</v>
      </c>
      <c r="AM51" s="17" t="s">
        <v>259</v>
      </c>
      <c r="AN51" s="17" t="s">
        <v>1067</v>
      </c>
      <c r="AO51" s="17" t="s">
        <v>2881</v>
      </c>
      <c r="AP51" s="17" t="s">
        <v>1121</v>
      </c>
      <c r="AQ51" s="17" t="s">
        <v>1360</v>
      </c>
      <c r="AR51" s="24" t="s">
        <v>2880</v>
      </c>
    </row>
    <row r="52" spans="1:44" ht="14.45" customHeight="1" x14ac:dyDescent="0.25">
      <c r="A52" s="3" t="s">
        <v>2096</v>
      </c>
      <c r="B52" s="3" t="s">
        <v>2095</v>
      </c>
      <c r="C52" s="3" t="s">
        <v>2094</v>
      </c>
      <c r="D52" s="3" t="s">
        <v>2093</v>
      </c>
      <c r="E52" s="3" t="s">
        <v>42</v>
      </c>
      <c r="F52" s="3" t="s">
        <v>2092</v>
      </c>
      <c r="G52" s="3" t="s">
        <v>1895</v>
      </c>
      <c r="H52" s="3" t="s">
        <v>1894</v>
      </c>
      <c r="I52" s="18">
        <v>1822415</v>
      </c>
      <c r="J52" s="19">
        <v>18.100000000000001</v>
      </c>
      <c r="K52" s="19">
        <v>15.1</v>
      </c>
      <c r="L52" s="19">
        <v>98.1</v>
      </c>
      <c r="M52" s="19">
        <v>48.1</v>
      </c>
      <c r="N52" s="19">
        <v>3.5</v>
      </c>
      <c r="O52" s="19">
        <v>167.1</v>
      </c>
      <c r="R52" s="3" t="s">
        <v>580</v>
      </c>
      <c r="S52" s="3" t="s">
        <v>2091</v>
      </c>
      <c r="T52" s="3" t="s">
        <v>11</v>
      </c>
      <c r="U52" s="3">
        <v>39.791691</v>
      </c>
      <c r="V52" s="3">
        <v>-88.321721999999994</v>
      </c>
      <c r="W52" s="21" t="s">
        <v>2090</v>
      </c>
      <c r="X52" s="22" t="s">
        <v>2089</v>
      </c>
      <c r="Z52" s="3" t="s">
        <v>2088</v>
      </c>
      <c r="AA52" s="3" t="s">
        <v>2087</v>
      </c>
      <c r="AB52" s="23">
        <v>44314</v>
      </c>
      <c r="AC52" s="3" t="s">
        <v>6</v>
      </c>
      <c r="AD52" s="21">
        <v>2024</v>
      </c>
      <c r="AE52" s="3" t="s">
        <v>817</v>
      </c>
      <c r="AF52" s="3" t="s">
        <v>2086</v>
      </c>
      <c r="AG52" s="23">
        <v>44252</v>
      </c>
      <c r="AH52" s="17" t="s">
        <v>2085</v>
      </c>
      <c r="AI52" s="17" t="s">
        <v>51</v>
      </c>
      <c r="AJ52" s="17" t="s">
        <v>663</v>
      </c>
      <c r="AK52" s="17" t="s">
        <v>67</v>
      </c>
      <c r="AL52" s="17" t="s">
        <v>54</v>
      </c>
      <c r="AM52" s="17" t="s">
        <v>168</v>
      </c>
      <c r="AN52" s="17" t="s">
        <v>2084</v>
      </c>
      <c r="AO52" s="17" t="s">
        <v>552</v>
      </c>
      <c r="AP52" s="17" t="s">
        <v>2083</v>
      </c>
      <c r="AQ52" s="17" t="s">
        <v>1527</v>
      </c>
      <c r="AR52" s="24" t="s">
        <v>2082</v>
      </c>
    </row>
    <row r="53" spans="1:44" ht="14.45" customHeight="1" x14ac:dyDescent="0.25">
      <c r="A53" s="3" t="s">
        <v>2096</v>
      </c>
      <c r="B53" s="3" t="s">
        <v>2879</v>
      </c>
      <c r="C53" s="3" t="s">
        <v>2878</v>
      </c>
      <c r="D53" s="3" t="s">
        <v>2877</v>
      </c>
      <c r="E53" s="3" t="s">
        <v>18</v>
      </c>
      <c r="F53" s="3" t="s">
        <v>2876</v>
      </c>
      <c r="G53" s="3" t="s">
        <v>2183</v>
      </c>
      <c r="H53" s="3" t="s">
        <v>2455</v>
      </c>
      <c r="I53" s="18">
        <v>209350</v>
      </c>
      <c r="J53" s="19">
        <v>175.6</v>
      </c>
      <c r="K53" s="19">
        <v>161.30000000000001</v>
      </c>
      <c r="L53" s="19">
        <v>920.4</v>
      </c>
      <c r="M53" s="19">
        <v>327.3</v>
      </c>
      <c r="N53" s="19">
        <v>2094.1999999999998</v>
      </c>
      <c r="O53" s="19">
        <v>882.4</v>
      </c>
      <c r="R53" s="3" t="s">
        <v>13</v>
      </c>
      <c r="S53" s="3" t="s">
        <v>2875</v>
      </c>
      <c r="T53" s="3" t="s">
        <v>11</v>
      </c>
      <c r="U53" s="3">
        <v>38.812826999999999</v>
      </c>
      <c r="V53" s="3">
        <v>-90.095067</v>
      </c>
      <c r="W53" s="21" t="s">
        <v>2874</v>
      </c>
      <c r="X53" s="22" t="s">
        <v>2089</v>
      </c>
      <c r="Z53" s="3" t="s">
        <v>2873</v>
      </c>
      <c r="AA53" s="3" t="s">
        <v>2872</v>
      </c>
      <c r="AB53" s="23">
        <v>43924</v>
      </c>
      <c r="AC53" s="3" t="s">
        <v>37</v>
      </c>
      <c r="AD53" s="21">
        <v>2016</v>
      </c>
      <c r="AE53" s="3" t="s">
        <v>2871</v>
      </c>
      <c r="AF53" s="3" t="s">
        <v>2870</v>
      </c>
      <c r="AG53" s="23">
        <v>43924</v>
      </c>
      <c r="AH53" s="17" t="s">
        <v>2869</v>
      </c>
      <c r="AI53" s="17" t="s">
        <v>51</v>
      </c>
      <c r="AJ53" s="17" t="s">
        <v>652</v>
      </c>
      <c r="AK53" s="17" t="s">
        <v>260</v>
      </c>
      <c r="AL53" s="17" t="s">
        <v>30</v>
      </c>
      <c r="AM53" s="17" t="s">
        <v>1361</v>
      </c>
      <c r="AN53" s="17" t="s">
        <v>1131</v>
      </c>
      <c r="AO53" s="17" t="s">
        <v>2868</v>
      </c>
      <c r="AP53" s="17" t="s">
        <v>1749</v>
      </c>
      <c r="AQ53" s="17" t="s">
        <v>2867</v>
      </c>
      <c r="AR53" s="24" t="s">
        <v>2866</v>
      </c>
    </row>
    <row r="54" spans="1:44" ht="14.45" customHeight="1" x14ac:dyDescent="0.25">
      <c r="A54" s="3" t="s">
        <v>1641</v>
      </c>
      <c r="B54" s="3" t="s">
        <v>1640</v>
      </c>
      <c r="C54" s="31" t="s">
        <v>1548</v>
      </c>
      <c r="D54" s="3" t="s">
        <v>1639</v>
      </c>
      <c r="E54" s="3" t="s">
        <v>18</v>
      </c>
      <c r="F54" s="30" t="s">
        <v>1638</v>
      </c>
      <c r="G54" s="3" t="s">
        <v>16</v>
      </c>
      <c r="H54" s="3" t="s">
        <v>15</v>
      </c>
      <c r="I54" s="18">
        <v>174352</v>
      </c>
      <c r="J54" s="19">
        <v>8.1999999999999993</v>
      </c>
      <c r="K54" s="19">
        <v>8.1999999999999993</v>
      </c>
      <c r="L54" s="19">
        <v>69.73</v>
      </c>
      <c r="M54" s="19">
        <v>35.49</v>
      </c>
      <c r="N54" s="19">
        <v>0.88</v>
      </c>
      <c r="O54" s="19">
        <v>229.55</v>
      </c>
      <c r="R54" s="3" t="s">
        <v>13</v>
      </c>
      <c r="S54" s="3" t="s">
        <v>1637</v>
      </c>
      <c r="T54" s="3" t="s">
        <v>11</v>
      </c>
      <c r="U54" s="3">
        <v>38.378644754364899</v>
      </c>
      <c r="V54" s="3">
        <v>-86.777358312179899</v>
      </c>
      <c r="W54" s="21">
        <v>15676</v>
      </c>
      <c r="X54" s="22" t="s">
        <v>1636</v>
      </c>
      <c r="Z54" s="3" t="s">
        <v>1635</v>
      </c>
      <c r="AA54" s="3" t="s">
        <v>1634</v>
      </c>
      <c r="AB54" s="23">
        <v>44252</v>
      </c>
      <c r="AC54" s="3" t="s">
        <v>6</v>
      </c>
      <c r="AD54" s="21">
        <v>2021</v>
      </c>
      <c r="AE54" s="3" t="s">
        <v>1633</v>
      </c>
      <c r="AF54" s="3" t="s">
        <v>1632</v>
      </c>
      <c r="AG54" s="23">
        <v>44223</v>
      </c>
      <c r="AH54" s="17" t="s">
        <v>1631</v>
      </c>
      <c r="AI54" s="17" t="s">
        <v>114</v>
      </c>
      <c r="AJ54" s="17" t="s">
        <v>69</v>
      </c>
      <c r="AK54" s="17" t="s">
        <v>31</v>
      </c>
      <c r="AL54" s="17" t="s">
        <v>519</v>
      </c>
      <c r="AM54" s="17" t="s">
        <v>92</v>
      </c>
      <c r="AN54" s="17" t="s">
        <v>182</v>
      </c>
      <c r="AO54" s="17" t="s">
        <v>1630</v>
      </c>
      <c r="AP54" s="17" t="s">
        <v>999</v>
      </c>
      <c r="AQ54" s="17" t="s">
        <v>1629</v>
      </c>
      <c r="AR54" s="24" t="s">
        <v>1628</v>
      </c>
    </row>
    <row r="55" spans="1:44" ht="14.45" customHeight="1" x14ac:dyDescent="0.25">
      <c r="A55" s="3" t="s">
        <v>1641</v>
      </c>
      <c r="B55" s="3" t="s">
        <v>2081</v>
      </c>
      <c r="C55" s="3" t="s">
        <v>2080</v>
      </c>
      <c r="D55" s="3" t="s">
        <v>2079</v>
      </c>
      <c r="E55" s="3" t="s">
        <v>42</v>
      </c>
      <c r="F55" s="3" t="s">
        <v>2078</v>
      </c>
      <c r="G55" s="3" t="s">
        <v>1895</v>
      </c>
      <c r="H55" s="3" t="s">
        <v>1894</v>
      </c>
      <c r="I55" s="18">
        <v>2350057</v>
      </c>
      <c r="J55" s="19">
        <v>66.680000000000007</v>
      </c>
      <c r="K55" s="19">
        <v>63.14</v>
      </c>
      <c r="L55" s="19">
        <v>366.99</v>
      </c>
      <c r="M55" s="19">
        <v>83.76</v>
      </c>
      <c r="N55" s="19">
        <v>9.91</v>
      </c>
      <c r="O55" s="19">
        <v>958</v>
      </c>
      <c r="P55" s="19">
        <v>21.6</v>
      </c>
      <c r="R55" s="3" t="s">
        <v>13</v>
      </c>
      <c r="S55" s="3" t="s">
        <v>2077</v>
      </c>
      <c r="T55" s="3" t="s">
        <v>11</v>
      </c>
      <c r="U55" s="3">
        <v>37.921774999999997</v>
      </c>
      <c r="V55" s="3">
        <v>-87.915665000000004</v>
      </c>
      <c r="W55" s="21" t="s">
        <v>2076</v>
      </c>
      <c r="X55" s="22" t="s">
        <v>1636</v>
      </c>
      <c r="Z55" s="3" t="s">
        <v>2075</v>
      </c>
      <c r="AA55" s="3" t="s">
        <v>1634</v>
      </c>
      <c r="AB55" s="23">
        <v>44270</v>
      </c>
      <c r="AC55" s="3" t="s">
        <v>6</v>
      </c>
      <c r="AD55" s="21">
        <v>2022</v>
      </c>
      <c r="AE55" s="3" t="s">
        <v>2074</v>
      </c>
      <c r="AF55" s="3" t="s">
        <v>2073</v>
      </c>
      <c r="AG55" s="23">
        <v>44292</v>
      </c>
      <c r="AH55" s="17" t="s">
        <v>2072</v>
      </c>
      <c r="AI55" s="17" t="s">
        <v>260</v>
      </c>
      <c r="AJ55" s="17" t="s">
        <v>717</v>
      </c>
      <c r="AK55" s="17" t="s">
        <v>31</v>
      </c>
      <c r="AL55" s="17" t="s">
        <v>30</v>
      </c>
      <c r="AM55" s="17" t="s">
        <v>452</v>
      </c>
      <c r="AN55" s="17" t="s">
        <v>451</v>
      </c>
      <c r="AO55" s="17" t="s">
        <v>34</v>
      </c>
      <c r="AP55" s="17" t="s">
        <v>2071</v>
      </c>
      <c r="AQ55" s="17" t="s">
        <v>2070</v>
      </c>
      <c r="AR55" s="24" t="s">
        <v>2069</v>
      </c>
    </row>
    <row r="56" spans="1:44" ht="14.45" customHeight="1" x14ac:dyDescent="0.25">
      <c r="A56" s="3" t="s">
        <v>1641</v>
      </c>
      <c r="B56" s="3" t="s">
        <v>3887</v>
      </c>
      <c r="C56" s="3" t="s">
        <v>3886</v>
      </c>
      <c r="D56" s="3" t="s">
        <v>3873</v>
      </c>
      <c r="E56" s="3" t="s">
        <v>42</v>
      </c>
      <c r="F56" s="3" t="s">
        <v>3885</v>
      </c>
      <c r="G56" s="3" t="s">
        <v>3798</v>
      </c>
      <c r="H56" s="3" t="s">
        <v>3873</v>
      </c>
      <c r="J56" s="19">
        <v>31.03</v>
      </c>
      <c r="K56" s="19">
        <v>30.38</v>
      </c>
      <c r="L56" s="19">
        <v>36.35</v>
      </c>
      <c r="M56" s="19">
        <v>77.209999999999994</v>
      </c>
      <c r="N56" s="19">
        <v>0.33</v>
      </c>
      <c r="O56" s="19">
        <v>92.48</v>
      </c>
      <c r="Q56" s="3" t="s">
        <v>14</v>
      </c>
      <c r="R56" s="3" t="s">
        <v>13</v>
      </c>
      <c r="S56" s="3" t="s">
        <v>3884</v>
      </c>
      <c r="T56" s="3" t="s">
        <v>11</v>
      </c>
      <c r="U56" s="3">
        <v>41.53042327</v>
      </c>
      <c r="V56" s="3">
        <v>-85.049428410000004</v>
      </c>
      <c r="W56" s="21" t="s">
        <v>3883</v>
      </c>
      <c r="X56" s="22" t="s">
        <v>1636</v>
      </c>
      <c r="Z56" s="3" t="s">
        <v>3882</v>
      </c>
      <c r="AA56" s="3" t="s">
        <v>3881</v>
      </c>
      <c r="AB56" s="23">
        <v>44145</v>
      </c>
      <c r="AC56" s="3" t="s">
        <v>37</v>
      </c>
      <c r="AD56" s="21">
        <v>2020</v>
      </c>
      <c r="AE56" s="3" t="s">
        <v>1904</v>
      </c>
      <c r="AF56" s="3" t="s">
        <v>3880</v>
      </c>
      <c r="AG56" s="23">
        <v>44145</v>
      </c>
      <c r="AH56" s="17" t="s">
        <v>3879</v>
      </c>
      <c r="AI56" s="17" t="s">
        <v>67</v>
      </c>
      <c r="AJ56" s="17" t="s">
        <v>717</v>
      </c>
      <c r="AK56" s="17" t="s">
        <v>52</v>
      </c>
      <c r="AL56" s="17" t="s">
        <v>228</v>
      </c>
      <c r="AM56" s="17" t="s">
        <v>3585</v>
      </c>
      <c r="AN56" s="17" t="s">
        <v>331</v>
      </c>
      <c r="AO56" s="17" t="s">
        <v>450</v>
      </c>
      <c r="AP56" s="17" t="s">
        <v>975</v>
      </c>
      <c r="AQ56" s="17" t="s">
        <v>1740</v>
      </c>
      <c r="AR56" s="24" t="s">
        <v>3878</v>
      </c>
    </row>
    <row r="57" spans="1:44" ht="14.45" customHeight="1" x14ac:dyDescent="0.25">
      <c r="A57" s="3" t="s">
        <v>2865</v>
      </c>
      <c r="B57" s="3" t="s">
        <v>2864</v>
      </c>
      <c r="C57" s="3" t="s">
        <v>2863</v>
      </c>
      <c r="D57" s="3" t="s">
        <v>2862</v>
      </c>
      <c r="E57" s="3" t="s">
        <v>18</v>
      </c>
      <c r="F57" s="3" t="s">
        <v>2861</v>
      </c>
      <c r="G57" s="3" t="s">
        <v>2183</v>
      </c>
      <c r="H57" s="3" t="s">
        <v>2455</v>
      </c>
      <c r="I57" s="18">
        <v>190119</v>
      </c>
      <c r="J57" s="19">
        <v>6.97</v>
      </c>
      <c r="K57" s="19">
        <v>6.97</v>
      </c>
      <c r="L57" s="19">
        <v>9.1999999999999993</v>
      </c>
      <c r="M57" s="19">
        <v>21.66</v>
      </c>
      <c r="N57" s="19">
        <v>8.98</v>
      </c>
      <c r="O57" s="19">
        <v>36.979999999999997</v>
      </c>
      <c r="P57" s="19">
        <v>9.9700000000000006</v>
      </c>
      <c r="R57" s="3" t="s">
        <v>13</v>
      </c>
      <c r="S57" s="3" t="s">
        <v>2860</v>
      </c>
      <c r="T57" s="3" t="s">
        <v>11</v>
      </c>
      <c r="U57" s="3">
        <v>37.799458999999999</v>
      </c>
      <c r="V57" s="3">
        <v>-96.871461999999994</v>
      </c>
      <c r="W57" s="21" t="s">
        <v>2859</v>
      </c>
      <c r="X57" s="22" t="s">
        <v>2858</v>
      </c>
      <c r="Z57" s="3" t="s">
        <v>2857</v>
      </c>
      <c r="AA57" s="3" t="s">
        <v>2856</v>
      </c>
      <c r="AB57" s="23">
        <v>44138</v>
      </c>
      <c r="AC57" s="3" t="s">
        <v>37</v>
      </c>
      <c r="AD57" s="21">
        <v>2015</v>
      </c>
      <c r="AE57" s="3" t="s">
        <v>2855</v>
      </c>
      <c r="AF57" s="3" t="s">
        <v>2854</v>
      </c>
      <c r="AG57" s="23">
        <v>44138</v>
      </c>
      <c r="AH57" s="17" t="s">
        <v>2853</v>
      </c>
      <c r="AI57" s="17" t="s">
        <v>69</v>
      </c>
      <c r="AJ57" s="17" t="s">
        <v>453</v>
      </c>
      <c r="AK57" s="17" t="s">
        <v>31</v>
      </c>
      <c r="AL57" s="17" t="s">
        <v>30</v>
      </c>
      <c r="AM57" s="17" t="s">
        <v>183</v>
      </c>
      <c r="AN57" s="17" t="s">
        <v>451</v>
      </c>
      <c r="AO57" s="17" t="s">
        <v>2852</v>
      </c>
      <c r="AP57" s="17" t="s">
        <v>975</v>
      </c>
      <c r="AQ57" s="17" t="s">
        <v>2851</v>
      </c>
      <c r="AR57" s="24" t="s">
        <v>2850</v>
      </c>
    </row>
    <row r="58" spans="1:44" ht="14.45" customHeight="1" x14ac:dyDescent="0.25">
      <c r="A58" s="3" t="s">
        <v>2865</v>
      </c>
      <c r="B58" s="3" t="s">
        <v>3488</v>
      </c>
      <c r="C58" s="3" t="s">
        <v>3487</v>
      </c>
      <c r="D58" s="3" t="s">
        <v>3486</v>
      </c>
      <c r="E58" s="3" t="s">
        <v>42</v>
      </c>
      <c r="F58" s="3" t="s">
        <v>3485</v>
      </c>
      <c r="G58" s="3" t="s">
        <v>16</v>
      </c>
      <c r="H58" s="3" t="s">
        <v>3186</v>
      </c>
      <c r="I58" s="18">
        <v>323966</v>
      </c>
      <c r="J58" s="19">
        <v>14.73</v>
      </c>
      <c r="K58" s="19">
        <v>14.73</v>
      </c>
      <c r="L58" s="19">
        <v>106.45</v>
      </c>
      <c r="M58" s="19">
        <v>26.31</v>
      </c>
      <c r="N58" s="19">
        <v>6.29</v>
      </c>
      <c r="O58" s="19">
        <v>121.7</v>
      </c>
      <c r="P58" s="19">
        <v>6.31</v>
      </c>
      <c r="R58" s="3" t="s">
        <v>13</v>
      </c>
      <c r="S58" s="3" t="s">
        <v>3484</v>
      </c>
      <c r="T58" s="3" t="s">
        <v>11</v>
      </c>
      <c r="U58" s="3">
        <v>37.906522000000002</v>
      </c>
      <c r="V58" s="3">
        <v>-97.809562999999997</v>
      </c>
      <c r="W58" s="21" t="s">
        <v>3483</v>
      </c>
      <c r="X58" s="22" t="s">
        <v>3482</v>
      </c>
      <c r="Z58" s="3" t="s">
        <v>3481</v>
      </c>
      <c r="AA58" s="3" t="s">
        <v>3480</v>
      </c>
      <c r="AB58" s="23">
        <v>44144</v>
      </c>
      <c r="AC58" s="3" t="s">
        <v>37</v>
      </c>
      <c r="AD58" s="21">
        <v>2015</v>
      </c>
      <c r="AE58" s="3" t="s">
        <v>817</v>
      </c>
      <c r="AF58" s="3" t="s">
        <v>3479</v>
      </c>
      <c r="AG58" s="23">
        <v>44144</v>
      </c>
      <c r="AH58" s="17" t="s">
        <v>3478</v>
      </c>
      <c r="AI58" s="17" t="s">
        <v>53</v>
      </c>
      <c r="AJ58" s="17" t="s">
        <v>244</v>
      </c>
      <c r="AK58" s="17" t="s">
        <v>51</v>
      </c>
      <c r="AL58" s="17" t="s">
        <v>30</v>
      </c>
      <c r="AM58" s="17" t="s">
        <v>168</v>
      </c>
      <c r="AN58" s="17" t="s">
        <v>167</v>
      </c>
      <c r="AO58" s="17" t="s">
        <v>3477</v>
      </c>
      <c r="AP58" s="17" t="s">
        <v>3476</v>
      </c>
      <c r="AQ58" s="17" t="s">
        <v>585</v>
      </c>
      <c r="AR58" s="24" t="s">
        <v>3475</v>
      </c>
    </row>
    <row r="59" spans="1:44" ht="14.45" customHeight="1" x14ac:dyDescent="0.25">
      <c r="A59" s="3" t="s">
        <v>1592</v>
      </c>
      <c r="B59" s="3" t="s">
        <v>1616</v>
      </c>
      <c r="C59" s="3" t="s">
        <v>1590</v>
      </c>
      <c r="D59" s="3" t="s">
        <v>1615</v>
      </c>
      <c r="E59" s="3" t="s">
        <v>18</v>
      </c>
      <c r="F59" s="3" t="s">
        <v>1614</v>
      </c>
      <c r="G59" s="3" t="s">
        <v>16</v>
      </c>
      <c r="H59" s="3" t="s">
        <v>15</v>
      </c>
      <c r="I59" s="18">
        <v>210323</v>
      </c>
      <c r="J59" s="19">
        <v>11.25</v>
      </c>
      <c r="K59" s="19">
        <v>11.25</v>
      </c>
      <c r="L59" s="19">
        <v>110.49</v>
      </c>
      <c r="M59" s="19">
        <v>32.340000000000003</v>
      </c>
      <c r="N59" s="19">
        <v>1.19</v>
      </c>
      <c r="O59" s="19">
        <v>190.9</v>
      </c>
      <c r="P59" s="19">
        <v>1.83</v>
      </c>
      <c r="R59" s="3" t="s">
        <v>13</v>
      </c>
      <c r="S59" s="3" t="s">
        <v>1613</v>
      </c>
      <c r="T59" s="3" t="s">
        <v>11</v>
      </c>
      <c r="U59" s="3">
        <v>38.350966</v>
      </c>
      <c r="V59" s="3">
        <v>-82.909200999999996</v>
      </c>
      <c r="W59" s="21">
        <v>126015</v>
      </c>
      <c r="X59" s="22" t="s">
        <v>1612</v>
      </c>
      <c r="Z59" s="3" t="s">
        <v>1611</v>
      </c>
      <c r="AA59" s="3" t="s">
        <v>1599</v>
      </c>
      <c r="AB59" s="23">
        <v>43739</v>
      </c>
      <c r="AC59" s="3" t="s">
        <v>37</v>
      </c>
      <c r="AD59" s="21">
        <v>2018</v>
      </c>
      <c r="AE59" s="3" t="s">
        <v>1610</v>
      </c>
      <c r="AF59" s="3" t="s">
        <v>1609</v>
      </c>
      <c r="AG59" s="23">
        <v>43739</v>
      </c>
      <c r="AH59" s="17" t="s">
        <v>1608</v>
      </c>
      <c r="AI59" s="17" t="s">
        <v>51</v>
      </c>
      <c r="AJ59" s="17" t="s">
        <v>1607</v>
      </c>
      <c r="AK59" s="17" t="s">
        <v>67</v>
      </c>
      <c r="AL59" s="17" t="s">
        <v>315</v>
      </c>
      <c r="AM59" s="17" t="s">
        <v>706</v>
      </c>
      <c r="AN59" s="17" t="s">
        <v>1067</v>
      </c>
      <c r="AO59" s="17" t="s">
        <v>1606</v>
      </c>
      <c r="AP59" s="17" t="s">
        <v>224</v>
      </c>
      <c r="AQ59" s="17" t="s">
        <v>651</v>
      </c>
      <c r="AR59" s="24" t="s">
        <v>1605</v>
      </c>
    </row>
    <row r="60" spans="1:44" ht="14.45" customHeight="1" x14ac:dyDescent="0.25">
      <c r="A60" s="3" t="s">
        <v>1592</v>
      </c>
      <c r="B60" s="3" t="s">
        <v>1604</v>
      </c>
      <c r="C60" s="3" t="s">
        <v>1590</v>
      </c>
      <c r="D60" s="3" t="s">
        <v>1603</v>
      </c>
      <c r="E60" s="3" t="s">
        <v>42</v>
      </c>
      <c r="F60" s="3" t="s">
        <v>1588</v>
      </c>
      <c r="G60" s="3" t="s">
        <v>16</v>
      </c>
      <c r="H60" s="3" t="s">
        <v>15</v>
      </c>
      <c r="I60" s="18">
        <v>199212</v>
      </c>
      <c r="J60" s="19">
        <v>10.3</v>
      </c>
      <c r="K60" s="19">
        <v>10.3</v>
      </c>
      <c r="L60" s="19">
        <v>144.52000000000001</v>
      </c>
      <c r="M60" s="19">
        <v>22.52</v>
      </c>
      <c r="N60" s="19">
        <v>1.0900000000000001</v>
      </c>
      <c r="O60" s="19">
        <v>211.59</v>
      </c>
      <c r="P60" s="19">
        <v>1.73</v>
      </c>
      <c r="R60" s="3" t="s">
        <v>13</v>
      </c>
      <c r="S60" s="3" t="s">
        <v>1602</v>
      </c>
      <c r="T60" s="3" t="s">
        <v>11</v>
      </c>
      <c r="U60" s="3">
        <v>38.249504999999999</v>
      </c>
      <c r="V60" s="3">
        <v>-83.436431999999996</v>
      </c>
      <c r="W60" s="21">
        <v>130406</v>
      </c>
      <c r="X60" s="22" t="s">
        <v>1601</v>
      </c>
      <c r="Z60" s="3" t="s">
        <v>1600</v>
      </c>
      <c r="AA60" s="3" t="s">
        <v>1599</v>
      </c>
      <c r="AB60" s="23">
        <v>43847</v>
      </c>
      <c r="AC60" s="3" t="s">
        <v>37</v>
      </c>
      <c r="AD60" s="21">
        <v>2019</v>
      </c>
      <c r="AE60" s="3" t="s">
        <v>1598</v>
      </c>
      <c r="AF60" s="3" t="s">
        <v>1597</v>
      </c>
      <c r="AG60" s="23">
        <v>44004</v>
      </c>
      <c r="AH60" s="17" t="s">
        <v>1596</v>
      </c>
      <c r="AI60" s="17" t="s">
        <v>171</v>
      </c>
      <c r="AJ60" s="17" t="s">
        <v>775</v>
      </c>
      <c r="AK60" s="17" t="s">
        <v>171</v>
      </c>
      <c r="AL60" s="17" t="s">
        <v>519</v>
      </c>
      <c r="AM60" s="17" t="s">
        <v>452</v>
      </c>
      <c r="AN60" s="17" t="s">
        <v>1031</v>
      </c>
      <c r="AO60" s="17" t="s">
        <v>1595</v>
      </c>
      <c r="AP60" s="17" t="s">
        <v>895</v>
      </c>
      <c r="AQ60" s="17" t="s">
        <v>1594</v>
      </c>
      <c r="AR60" s="24" t="s">
        <v>1593</v>
      </c>
    </row>
    <row r="61" spans="1:44" ht="14.45" customHeight="1" x14ac:dyDescent="0.25">
      <c r="A61" s="3" t="s">
        <v>1592</v>
      </c>
      <c r="B61" s="3" t="s">
        <v>1591</v>
      </c>
      <c r="C61" s="3" t="s">
        <v>1590</v>
      </c>
      <c r="D61" s="3" t="s">
        <v>1589</v>
      </c>
      <c r="E61" s="3" t="s">
        <v>42</v>
      </c>
      <c r="F61" s="3" t="s">
        <v>1588</v>
      </c>
      <c r="G61" s="3" t="s">
        <v>16</v>
      </c>
      <c r="H61" s="3" t="s">
        <v>15</v>
      </c>
      <c r="I61" s="18">
        <v>175671</v>
      </c>
      <c r="J61" s="19">
        <v>9.2100000000000009</v>
      </c>
      <c r="K61" s="19">
        <v>9.2100000000000009</v>
      </c>
      <c r="L61" s="19">
        <v>80.19</v>
      </c>
      <c r="M61" s="19">
        <v>21.14</v>
      </c>
      <c r="N61" s="19">
        <v>0.97</v>
      </c>
      <c r="O61" s="19">
        <v>202.26</v>
      </c>
      <c r="R61" s="3" t="s">
        <v>13</v>
      </c>
      <c r="S61" s="3" t="s">
        <v>1587</v>
      </c>
      <c r="T61" s="3" t="s">
        <v>11</v>
      </c>
      <c r="U61" s="3">
        <v>37.579602999999999</v>
      </c>
      <c r="V61" s="3">
        <v>-84.459703000000005</v>
      </c>
      <c r="W61" s="21">
        <v>130403</v>
      </c>
      <c r="X61" s="22" t="s">
        <v>1586</v>
      </c>
      <c r="Z61" s="3" t="s">
        <v>1585</v>
      </c>
      <c r="AA61" s="3" t="s">
        <v>1584</v>
      </c>
      <c r="AB61" s="23">
        <v>43847</v>
      </c>
      <c r="AC61" s="3" t="s">
        <v>37</v>
      </c>
      <c r="AD61" s="21">
        <v>2019</v>
      </c>
      <c r="AE61" s="3" t="s">
        <v>1583</v>
      </c>
      <c r="AF61" s="3" t="s">
        <v>1582</v>
      </c>
      <c r="AG61" s="23">
        <v>44004</v>
      </c>
      <c r="AH61" s="17" t="s">
        <v>1581</v>
      </c>
      <c r="AI61" s="17" t="s">
        <v>334</v>
      </c>
      <c r="AJ61" s="17" t="s">
        <v>301</v>
      </c>
      <c r="AK61" s="17" t="s">
        <v>52</v>
      </c>
      <c r="AL61" s="17" t="s">
        <v>33</v>
      </c>
      <c r="AM61" s="17" t="s">
        <v>92</v>
      </c>
      <c r="AN61" s="17" t="s">
        <v>365</v>
      </c>
      <c r="AO61" s="17" t="s">
        <v>1580</v>
      </c>
      <c r="AP61" s="17" t="s">
        <v>272</v>
      </c>
      <c r="AQ61" s="17" t="s">
        <v>1579</v>
      </c>
      <c r="AR61" s="24" t="s">
        <v>1578</v>
      </c>
    </row>
    <row r="62" spans="1:44" ht="14.45" customHeight="1" x14ac:dyDescent="0.25">
      <c r="A62" s="3" t="s">
        <v>1592</v>
      </c>
      <c r="B62" s="3" t="s">
        <v>1627</v>
      </c>
      <c r="C62" s="3" t="s">
        <v>1590</v>
      </c>
      <c r="D62" s="3" t="s">
        <v>1626</v>
      </c>
      <c r="E62" s="3" t="s">
        <v>42</v>
      </c>
      <c r="F62" s="3" t="s">
        <v>1588</v>
      </c>
      <c r="G62" s="3" t="s">
        <v>16</v>
      </c>
      <c r="H62" s="3" t="s">
        <v>15</v>
      </c>
      <c r="I62" s="18">
        <v>148774</v>
      </c>
      <c r="J62" s="19">
        <v>7.6</v>
      </c>
      <c r="K62" s="19">
        <v>7.6</v>
      </c>
      <c r="L62" s="19">
        <v>66.34</v>
      </c>
      <c r="M62" s="19">
        <v>20.59</v>
      </c>
      <c r="N62" s="19">
        <v>0.8</v>
      </c>
      <c r="O62" s="19">
        <v>157.9</v>
      </c>
      <c r="P62" s="19">
        <v>1.28</v>
      </c>
      <c r="R62" s="3" t="s">
        <v>13</v>
      </c>
      <c r="S62" s="3" t="s">
        <v>1625</v>
      </c>
      <c r="T62" s="3" t="s">
        <v>11</v>
      </c>
      <c r="U62" s="3">
        <v>36.903888999999999</v>
      </c>
      <c r="V62" s="3">
        <v>-85.656389000000004</v>
      </c>
      <c r="W62" s="21">
        <v>130401</v>
      </c>
      <c r="X62" s="22" t="s">
        <v>1624</v>
      </c>
      <c r="Z62" s="3" t="s">
        <v>1623</v>
      </c>
      <c r="AA62" s="3" t="s">
        <v>1622</v>
      </c>
      <c r="AB62" s="23">
        <v>44004</v>
      </c>
      <c r="AC62" s="3" t="s">
        <v>37</v>
      </c>
      <c r="AD62" s="21">
        <v>2019</v>
      </c>
      <c r="AE62" s="3" t="s">
        <v>1621</v>
      </c>
      <c r="AF62" s="3" t="s">
        <v>1620</v>
      </c>
      <c r="AG62" s="23">
        <v>44004</v>
      </c>
      <c r="AH62" s="17" t="s">
        <v>1619</v>
      </c>
      <c r="AI62" s="17" t="s">
        <v>94</v>
      </c>
      <c r="AJ62" s="17" t="s">
        <v>1444</v>
      </c>
      <c r="AK62" s="17" t="s">
        <v>52</v>
      </c>
      <c r="AL62" s="17" t="s">
        <v>315</v>
      </c>
      <c r="AM62" s="17" t="s">
        <v>183</v>
      </c>
      <c r="AN62" s="17" t="s">
        <v>739</v>
      </c>
      <c r="AO62" s="17" t="s">
        <v>598</v>
      </c>
      <c r="AP62" s="17" t="s">
        <v>180</v>
      </c>
      <c r="AQ62" s="17" t="s">
        <v>1618</v>
      </c>
      <c r="AR62" s="24" t="s">
        <v>1617</v>
      </c>
    </row>
    <row r="63" spans="1:44" ht="14.45" customHeight="1" x14ac:dyDescent="0.25">
      <c r="A63" s="3" t="s">
        <v>1592</v>
      </c>
      <c r="B63" s="3" t="s">
        <v>2849</v>
      </c>
      <c r="C63" s="3" t="s">
        <v>2848</v>
      </c>
      <c r="D63" s="3" t="s">
        <v>2847</v>
      </c>
      <c r="E63" s="3" t="s">
        <v>18</v>
      </c>
      <c r="F63" s="3" t="s">
        <v>2846</v>
      </c>
      <c r="G63" s="3" t="s">
        <v>2183</v>
      </c>
      <c r="H63" s="3" t="s">
        <v>2455</v>
      </c>
      <c r="I63" s="18">
        <v>145913</v>
      </c>
      <c r="J63" s="19">
        <v>-274.8</v>
      </c>
      <c r="K63" s="19">
        <v>-72.099999999999994</v>
      </c>
      <c r="L63" s="19">
        <v>40.9</v>
      </c>
      <c r="M63" s="19">
        <v>195.3</v>
      </c>
      <c r="N63" s="19">
        <v>52.6</v>
      </c>
      <c r="O63" s="19">
        <v>123.1</v>
      </c>
      <c r="R63" s="3" t="s">
        <v>13</v>
      </c>
      <c r="S63" s="3" t="s">
        <v>2845</v>
      </c>
      <c r="T63" s="3" t="s">
        <v>11</v>
      </c>
      <c r="U63" s="3">
        <v>38.374597000000001</v>
      </c>
      <c r="V63" s="3">
        <v>-82.598569999999995</v>
      </c>
      <c r="W63" s="21">
        <v>339</v>
      </c>
      <c r="X63" s="22" t="s">
        <v>2844</v>
      </c>
      <c r="Z63" s="3" t="s">
        <v>2843</v>
      </c>
      <c r="AA63" s="3" t="s">
        <v>1599</v>
      </c>
      <c r="AB63" s="23">
        <v>43567</v>
      </c>
      <c r="AC63" s="3" t="s">
        <v>37</v>
      </c>
      <c r="AD63" s="21">
        <v>2016</v>
      </c>
      <c r="AE63" s="3" t="s">
        <v>2679</v>
      </c>
      <c r="AF63" s="3" t="s">
        <v>2678</v>
      </c>
      <c r="AG63" s="23">
        <v>43775</v>
      </c>
      <c r="AH63" s="17" t="s">
        <v>2842</v>
      </c>
      <c r="AI63" s="17" t="s">
        <v>31</v>
      </c>
      <c r="AJ63" s="17" t="s">
        <v>93</v>
      </c>
      <c r="AK63" s="17" t="s">
        <v>31</v>
      </c>
      <c r="AL63" s="17" t="s">
        <v>169</v>
      </c>
      <c r="AM63" s="17" t="s">
        <v>1021</v>
      </c>
      <c r="AN63" s="17" t="s">
        <v>2841</v>
      </c>
      <c r="AO63" s="17" t="s">
        <v>1404</v>
      </c>
      <c r="AP63" s="17" t="s">
        <v>449</v>
      </c>
      <c r="AQ63" s="17" t="s">
        <v>773</v>
      </c>
      <c r="AR63" s="24" t="s">
        <v>2840</v>
      </c>
    </row>
    <row r="64" spans="1:44" ht="14.45" customHeight="1" x14ac:dyDescent="0.25">
      <c r="A64" s="3" t="s">
        <v>1592</v>
      </c>
      <c r="B64" s="3" t="s">
        <v>106</v>
      </c>
      <c r="C64" s="3" t="s">
        <v>4638</v>
      </c>
      <c r="D64" s="3" t="s">
        <v>4637</v>
      </c>
      <c r="E64" s="3" t="s">
        <v>18</v>
      </c>
      <c r="F64" s="30" t="s">
        <v>4636</v>
      </c>
      <c r="G64" s="3" t="s">
        <v>3798</v>
      </c>
      <c r="H64" s="3" t="s">
        <v>4279</v>
      </c>
      <c r="I64" s="18">
        <v>1017038</v>
      </c>
      <c r="J64" s="19">
        <v>49.1</v>
      </c>
      <c r="K64" s="19">
        <v>49.1</v>
      </c>
      <c r="L64" s="19">
        <v>213.54</v>
      </c>
      <c r="M64" s="19">
        <v>199.6</v>
      </c>
      <c r="N64" s="19">
        <v>2.31</v>
      </c>
      <c r="O64" s="19">
        <v>388.28</v>
      </c>
      <c r="P64" s="19">
        <v>32.42</v>
      </c>
      <c r="R64" s="3" t="s">
        <v>13</v>
      </c>
      <c r="S64" s="3" t="s">
        <v>4635</v>
      </c>
      <c r="T64" s="3" t="s">
        <v>11</v>
      </c>
      <c r="U64" s="3">
        <v>37.048656000000001</v>
      </c>
      <c r="V64" s="3">
        <v>-88.330190999999999</v>
      </c>
      <c r="W64" s="35" t="s">
        <v>4634</v>
      </c>
      <c r="X64" s="22" t="s">
        <v>4633</v>
      </c>
      <c r="Z64" s="3" t="s">
        <v>4632</v>
      </c>
      <c r="AA64" s="3" t="s">
        <v>1622</v>
      </c>
      <c r="AB64" s="23">
        <v>44314</v>
      </c>
      <c r="AC64" s="3" t="s">
        <v>6</v>
      </c>
      <c r="AD64" s="21">
        <v>2022</v>
      </c>
      <c r="AE64" s="3" t="s">
        <v>4631</v>
      </c>
      <c r="AF64" s="3" t="s">
        <v>4630</v>
      </c>
      <c r="AG64" s="23">
        <v>44224</v>
      </c>
      <c r="AH64" s="17" t="s">
        <v>4622</v>
      </c>
      <c r="AI64" s="17" t="s">
        <v>31</v>
      </c>
      <c r="AJ64" s="17" t="s">
        <v>113</v>
      </c>
      <c r="AK64" s="17" t="s">
        <v>31</v>
      </c>
      <c r="AL64" s="17" t="s">
        <v>66</v>
      </c>
      <c r="AM64" s="17" t="s">
        <v>1684</v>
      </c>
      <c r="AN64" s="17" t="s">
        <v>3410</v>
      </c>
      <c r="AO64" s="17" t="s">
        <v>2868</v>
      </c>
      <c r="AP64" s="17" t="s">
        <v>1957</v>
      </c>
      <c r="AQ64" s="17" t="s">
        <v>4621</v>
      </c>
      <c r="AR64" s="24" t="s">
        <v>4620</v>
      </c>
    </row>
    <row r="65" spans="1:44" ht="14.45" customHeight="1" x14ac:dyDescent="0.25">
      <c r="A65" s="3" t="s">
        <v>1592</v>
      </c>
      <c r="B65" s="3" t="s">
        <v>106</v>
      </c>
      <c r="C65" s="3" t="s">
        <v>4629</v>
      </c>
      <c r="D65" s="3" t="s">
        <v>4269</v>
      </c>
      <c r="E65" s="3" t="s">
        <v>18</v>
      </c>
      <c r="F65" s="3" t="s">
        <v>4628</v>
      </c>
      <c r="G65" s="3" t="s">
        <v>3798</v>
      </c>
      <c r="H65" s="3" t="s">
        <v>4269</v>
      </c>
      <c r="I65" s="18">
        <v>92059</v>
      </c>
      <c r="J65" s="19">
        <v>22.4</v>
      </c>
      <c r="K65" s="19">
        <v>13.1</v>
      </c>
      <c r="L65" s="19">
        <v>63.6</v>
      </c>
      <c r="M65" s="19">
        <v>415</v>
      </c>
      <c r="N65" s="19">
        <v>1.92</v>
      </c>
      <c r="O65" s="19">
        <v>88.9</v>
      </c>
      <c r="P65" s="19">
        <v>24.9</v>
      </c>
      <c r="R65" s="3" t="s">
        <v>13</v>
      </c>
      <c r="S65" s="3" t="s">
        <v>4627</v>
      </c>
      <c r="T65" s="3" t="s">
        <v>11</v>
      </c>
      <c r="U65" s="3">
        <v>37.048656000000001</v>
      </c>
      <c r="V65" s="3">
        <v>-88.330190999999999</v>
      </c>
      <c r="W65" s="21">
        <v>122899</v>
      </c>
      <c r="X65" s="22" t="s">
        <v>4626</v>
      </c>
      <c r="Z65" s="3" t="s">
        <v>4625</v>
      </c>
      <c r="AA65" s="3" t="s">
        <v>1622</v>
      </c>
      <c r="AB65" s="23">
        <v>43482</v>
      </c>
      <c r="AC65" s="3" t="s">
        <v>37</v>
      </c>
      <c r="AD65" s="21">
        <v>2017</v>
      </c>
      <c r="AE65" s="3" t="s">
        <v>4624</v>
      </c>
      <c r="AF65" s="3" t="s">
        <v>4623</v>
      </c>
      <c r="AG65" s="23">
        <v>43915</v>
      </c>
      <c r="AH65" s="17" t="s">
        <v>4622</v>
      </c>
      <c r="AI65" s="17" t="s">
        <v>31</v>
      </c>
      <c r="AJ65" s="17" t="s">
        <v>113</v>
      </c>
      <c r="AK65" s="17" t="s">
        <v>31</v>
      </c>
      <c r="AL65" s="17" t="s">
        <v>66</v>
      </c>
      <c r="AM65" s="17" t="s">
        <v>1684</v>
      </c>
      <c r="AN65" s="17" t="s">
        <v>3410</v>
      </c>
      <c r="AO65" s="17" t="s">
        <v>2868</v>
      </c>
      <c r="AP65" s="17" t="s">
        <v>1957</v>
      </c>
      <c r="AQ65" s="17" t="s">
        <v>4621</v>
      </c>
      <c r="AR65" s="24" t="s">
        <v>4620</v>
      </c>
    </row>
    <row r="66" spans="1:44" s="144" customFormat="1" ht="14.45" customHeight="1" x14ac:dyDescent="0.25">
      <c r="A66" s="144" t="s">
        <v>1356</v>
      </c>
      <c r="B66" s="144" t="s">
        <v>2398</v>
      </c>
      <c r="C66" s="144" t="s">
        <v>2397</v>
      </c>
      <c r="D66" s="144" t="s">
        <v>2396</v>
      </c>
      <c r="E66" s="144" t="s">
        <v>42</v>
      </c>
      <c r="F66" s="144" t="s">
        <v>2395</v>
      </c>
      <c r="G66" s="144" t="s">
        <v>2183</v>
      </c>
      <c r="H66" s="144" t="s">
        <v>2394</v>
      </c>
      <c r="I66" s="145"/>
      <c r="J66" s="146">
        <v>9.65</v>
      </c>
      <c r="K66" s="146">
        <v>9.65</v>
      </c>
      <c r="L66" s="146">
        <v>17.93</v>
      </c>
      <c r="M66" s="146">
        <v>2.96</v>
      </c>
      <c r="N66" s="146">
        <v>0.31</v>
      </c>
      <c r="O66" s="146">
        <v>15.18</v>
      </c>
      <c r="P66" s="146"/>
      <c r="Q66" s="144" t="s">
        <v>14</v>
      </c>
      <c r="R66" s="144" t="s">
        <v>13</v>
      </c>
      <c r="S66" s="144" t="s">
        <v>2393</v>
      </c>
      <c r="T66" s="144" t="s">
        <v>11</v>
      </c>
      <c r="U66" s="144">
        <v>30.48949</v>
      </c>
      <c r="V66" s="144">
        <v>-91.206959999999995</v>
      </c>
      <c r="W66" s="147">
        <v>221808</v>
      </c>
      <c r="X66" s="144" t="s">
        <v>1350</v>
      </c>
      <c r="Z66" s="144" t="s">
        <v>2392</v>
      </c>
      <c r="AA66" s="144" t="s">
        <v>2391</v>
      </c>
      <c r="AB66" s="148">
        <v>44299</v>
      </c>
      <c r="AC66" s="144" t="s">
        <v>154</v>
      </c>
      <c r="AD66" s="147">
        <v>2021</v>
      </c>
      <c r="AE66" s="144" t="s">
        <v>2390</v>
      </c>
      <c r="AF66" s="144" t="s">
        <v>2389</v>
      </c>
      <c r="AG66" s="148">
        <v>44299</v>
      </c>
      <c r="AH66" s="149" t="s">
        <v>2388</v>
      </c>
      <c r="AI66" s="149" t="s">
        <v>2387</v>
      </c>
      <c r="AJ66" s="149" t="s">
        <v>1444</v>
      </c>
      <c r="AK66" s="149" t="s">
        <v>51</v>
      </c>
      <c r="AL66" s="149" t="s">
        <v>519</v>
      </c>
      <c r="AM66" s="149" t="s">
        <v>2299</v>
      </c>
      <c r="AN66" s="149" t="s">
        <v>2152</v>
      </c>
      <c r="AO66" s="149" t="s">
        <v>2386</v>
      </c>
      <c r="AP66" s="149" t="s">
        <v>1684</v>
      </c>
      <c r="AQ66" s="149" t="s">
        <v>1430</v>
      </c>
      <c r="AR66" s="150" t="s">
        <v>2385</v>
      </c>
    </row>
    <row r="67" spans="1:44" s="144" customFormat="1" ht="14.45" customHeight="1" x14ac:dyDescent="0.25">
      <c r="A67" s="144" t="s">
        <v>1356</v>
      </c>
      <c r="B67" s="144" t="s">
        <v>1569</v>
      </c>
      <c r="C67" s="151" t="s">
        <v>1548</v>
      </c>
      <c r="D67" s="144" t="s">
        <v>1568</v>
      </c>
      <c r="E67" s="144" t="s">
        <v>42</v>
      </c>
      <c r="F67" s="144" t="s">
        <v>1567</v>
      </c>
      <c r="G67" s="144" t="s">
        <v>16</v>
      </c>
      <c r="H67" s="144" t="s">
        <v>15</v>
      </c>
      <c r="I67" s="145">
        <v>91132</v>
      </c>
      <c r="J67" s="146">
        <v>5.07</v>
      </c>
      <c r="K67" s="146">
        <v>5.07</v>
      </c>
      <c r="L67" s="146">
        <v>42.07</v>
      </c>
      <c r="M67" s="146">
        <v>8.24</v>
      </c>
      <c r="N67" s="146">
        <v>0.56000000000000005</v>
      </c>
      <c r="O67" s="146">
        <v>88.52</v>
      </c>
      <c r="P67" s="146">
        <v>0.56999999999999995</v>
      </c>
      <c r="Q67" s="144" t="s">
        <v>14</v>
      </c>
      <c r="R67" s="144" t="s">
        <v>13</v>
      </c>
      <c r="S67" s="144" t="s">
        <v>1566</v>
      </c>
      <c r="T67" s="144" t="s">
        <v>11</v>
      </c>
      <c r="U67" s="144">
        <v>29.327929999999999</v>
      </c>
      <c r="V67" s="144">
        <v>-90.241749999999996</v>
      </c>
      <c r="W67" s="147">
        <v>225274</v>
      </c>
      <c r="X67" s="144" t="s">
        <v>1350</v>
      </c>
      <c r="Z67" s="144" t="s">
        <v>1565</v>
      </c>
      <c r="AA67" s="144" t="s">
        <v>1387</v>
      </c>
      <c r="AB67" s="148">
        <v>44305</v>
      </c>
      <c r="AC67" s="144" t="s">
        <v>6</v>
      </c>
      <c r="AD67" s="147">
        <v>2023</v>
      </c>
      <c r="AE67" s="144" t="s">
        <v>788</v>
      </c>
      <c r="AF67" s="144" t="s">
        <v>336</v>
      </c>
      <c r="AG67" s="148">
        <v>44293</v>
      </c>
      <c r="AH67" s="149" t="s">
        <v>1564</v>
      </c>
      <c r="AI67" s="149" t="s">
        <v>401</v>
      </c>
      <c r="AJ67" s="149" t="s">
        <v>803</v>
      </c>
      <c r="AK67" s="149" t="s">
        <v>67</v>
      </c>
      <c r="AL67" s="149" t="s">
        <v>519</v>
      </c>
      <c r="AM67" s="149" t="s">
        <v>183</v>
      </c>
      <c r="AN67" s="149" t="s">
        <v>451</v>
      </c>
      <c r="AO67" s="149" t="s">
        <v>1563</v>
      </c>
      <c r="AP67" s="149" t="s">
        <v>1562</v>
      </c>
      <c r="AQ67" s="149" t="s">
        <v>1561</v>
      </c>
      <c r="AR67" s="150" t="s">
        <v>1560</v>
      </c>
    </row>
    <row r="68" spans="1:44" s="144" customFormat="1" ht="14.45" customHeight="1" x14ac:dyDescent="0.25">
      <c r="A68" s="144" t="s">
        <v>1356</v>
      </c>
      <c r="B68" s="144" t="s">
        <v>1577</v>
      </c>
      <c r="C68" s="151" t="s">
        <v>1548</v>
      </c>
      <c r="D68" s="144" t="s">
        <v>1576</v>
      </c>
      <c r="E68" s="144" t="s">
        <v>42</v>
      </c>
      <c r="F68" s="144" t="s">
        <v>1567</v>
      </c>
      <c r="G68" s="144" t="s">
        <v>16</v>
      </c>
      <c r="H68" s="144" t="s">
        <v>15</v>
      </c>
      <c r="I68" s="145">
        <v>91470</v>
      </c>
      <c r="J68" s="146">
        <v>5.07</v>
      </c>
      <c r="K68" s="146">
        <v>5.07</v>
      </c>
      <c r="L68" s="146">
        <v>42.07</v>
      </c>
      <c r="M68" s="146">
        <v>8.74</v>
      </c>
      <c r="N68" s="146">
        <v>0.56000000000000005</v>
      </c>
      <c r="O68" s="146">
        <v>88.52</v>
      </c>
      <c r="P68" s="146">
        <v>0.56999999999999995</v>
      </c>
      <c r="Q68" s="144" t="s">
        <v>14</v>
      </c>
      <c r="R68" s="144" t="s">
        <v>13</v>
      </c>
      <c r="S68" s="144" t="s">
        <v>1575</v>
      </c>
      <c r="T68" s="144" t="s">
        <v>11</v>
      </c>
      <c r="U68" s="144">
        <v>29.740939999999998</v>
      </c>
      <c r="V68" s="144">
        <v>-91.445539999999994</v>
      </c>
      <c r="W68" s="147">
        <v>225273</v>
      </c>
      <c r="X68" s="144" t="s">
        <v>1350</v>
      </c>
      <c r="Z68" s="144" t="s">
        <v>1574</v>
      </c>
      <c r="AA68" s="144" t="s">
        <v>1365</v>
      </c>
      <c r="AB68" s="148">
        <v>44305</v>
      </c>
      <c r="AC68" s="144" t="s">
        <v>6</v>
      </c>
      <c r="AD68" s="147">
        <v>2023</v>
      </c>
      <c r="AE68" s="144" t="s">
        <v>788</v>
      </c>
      <c r="AF68" s="144" t="s">
        <v>336</v>
      </c>
      <c r="AG68" s="148">
        <v>44293</v>
      </c>
      <c r="AH68" s="149" t="s">
        <v>1573</v>
      </c>
      <c r="AI68" s="149" t="s">
        <v>756</v>
      </c>
      <c r="AJ68" s="149" t="s">
        <v>506</v>
      </c>
      <c r="AK68" s="149" t="s">
        <v>260</v>
      </c>
      <c r="AL68" s="149" t="s">
        <v>480</v>
      </c>
      <c r="AM68" s="149" t="s">
        <v>1499</v>
      </c>
      <c r="AN68" s="149" t="s">
        <v>1458</v>
      </c>
      <c r="AO68" s="149" t="s">
        <v>1572</v>
      </c>
      <c r="AP68" s="149" t="s">
        <v>1456</v>
      </c>
      <c r="AQ68" s="149" t="s">
        <v>1571</v>
      </c>
      <c r="AR68" s="150" t="s">
        <v>1570</v>
      </c>
    </row>
    <row r="69" spans="1:44" s="144" customFormat="1" ht="14.45" customHeight="1" x14ac:dyDescent="0.25">
      <c r="A69" s="144" t="s">
        <v>1356</v>
      </c>
      <c r="B69" s="144" t="s">
        <v>1505</v>
      </c>
      <c r="C69" s="151" t="s">
        <v>1548</v>
      </c>
      <c r="D69" s="144" t="s">
        <v>1547</v>
      </c>
      <c r="E69" s="144" t="s">
        <v>42</v>
      </c>
      <c r="F69" s="144" t="s">
        <v>1546</v>
      </c>
      <c r="G69" s="144" t="s">
        <v>16</v>
      </c>
      <c r="H69" s="144" t="s">
        <v>15</v>
      </c>
      <c r="I69" s="145">
        <v>72444</v>
      </c>
      <c r="J69" s="146">
        <v>3.74</v>
      </c>
      <c r="K69" s="146">
        <v>3.74</v>
      </c>
      <c r="L69" s="146">
        <v>31.23</v>
      </c>
      <c r="M69" s="146">
        <v>6.69</v>
      </c>
      <c r="N69" s="146">
        <v>0.41</v>
      </c>
      <c r="O69" s="146">
        <v>91.55</v>
      </c>
      <c r="P69" s="146">
        <v>0.63</v>
      </c>
      <c r="Q69" s="144" t="s">
        <v>14</v>
      </c>
      <c r="R69" s="144" t="s">
        <v>13</v>
      </c>
      <c r="S69" s="144" t="s">
        <v>1545</v>
      </c>
      <c r="T69" s="144" t="s">
        <v>11</v>
      </c>
      <c r="U69" s="144">
        <v>30.939722</v>
      </c>
      <c r="V69" s="144">
        <v>-92.424444399999999</v>
      </c>
      <c r="W69" s="147">
        <v>222409</v>
      </c>
      <c r="X69" s="144" t="s">
        <v>1350</v>
      </c>
      <c r="Y69" s="144" t="s">
        <v>38</v>
      </c>
      <c r="Z69" s="144" t="s">
        <v>38</v>
      </c>
      <c r="AA69" s="144" t="s">
        <v>1348</v>
      </c>
      <c r="AB69" s="148">
        <v>44126</v>
      </c>
      <c r="AC69" s="144" t="s">
        <v>6</v>
      </c>
      <c r="AD69" s="147">
        <v>2022</v>
      </c>
      <c r="AE69" s="144" t="s">
        <v>1544</v>
      </c>
      <c r="AF69" s="144" t="s">
        <v>1543</v>
      </c>
      <c r="AG69" s="148">
        <v>44293</v>
      </c>
      <c r="AH69" s="149" t="s">
        <v>1542</v>
      </c>
      <c r="AI69" s="149" t="s">
        <v>67</v>
      </c>
      <c r="AJ69" s="149" t="s">
        <v>287</v>
      </c>
      <c r="AK69" s="149" t="s">
        <v>260</v>
      </c>
      <c r="AL69" s="149" t="s">
        <v>53</v>
      </c>
      <c r="AM69" s="149" t="s">
        <v>1468</v>
      </c>
      <c r="AN69" s="149" t="s">
        <v>1541</v>
      </c>
      <c r="AO69" s="149" t="s">
        <v>1030</v>
      </c>
      <c r="AP69" s="149" t="s">
        <v>811</v>
      </c>
      <c r="AQ69" s="149" t="s">
        <v>1540</v>
      </c>
      <c r="AR69" s="150" t="s">
        <v>1539</v>
      </c>
    </row>
    <row r="70" spans="1:44" s="144" customFormat="1" ht="14.45" customHeight="1" x14ac:dyDescent="0.25">
      <c r="A70" s="144" t="s">
        <v>1356</v>
      </c>
      <c r="B70" s="144" t="s">
        <v>1472</v>
      </c>
      <c r="C70" s="151" t="s">
        <v>1548</v>
      </c>
      <c r="D70" s="144" t="s">
        <v>1559</v>
      </c>
      <c r="E70" s="144" t="s">
        <v>42</v>
      </c>
      <c r="F70" s="144" t="s">
        <v>1558</v>
      </c>
      <c r="G70" s="144" t="s">
        <v>16</v>
      </c>
      <c r="H70" s="144" t="s">
        <v>15</v>
      </c>
      <c r="I70" s="145">
        <v>155807</v>
      </c>
      <c r="J70" s="146">
        <v>5.08</v>
      </c>
      <c r="K70" s="146">
        <v>5.08</v>
      </c>
      <c r="L70" s="146">
        <v>42.58</v>
      </c>
      <c r="M70" s="146">
        <v>90.97</v>
      </c>
      <c r="N70" s="146">
        <v>0.56000000000000005</v>
      </c>
      <c r="O70" s="146">
        <v>130.44999999999999</v>
      </c>
      <c r="P70" s="146"/>
      <c r="R70" s="144" t="s">
        <v>13</v>
      </c>
      <c r="S70" s="144" t="s">
        <v>1557</v>
      </c>
      <c r="T70" s="144" t="s">
        <v>11</v>
      </c>
      <c r="U70" s="144">
        <v>30.126082</v>
      </c>
      <c r="V70" s="144">
        <v>-92.691765000000004</v>
      </c>
      <c r="W70" s="147">
        <v>219605</v>
      </c>
      <c r="X70" s="144" t="s">
        <v>1350</v>
      </c>
      <c r="Z70" s="144" t="s">
        <v>1556</v>
      </c>
      <c r="AA70" s="144" t="s">
        <v>1365</v>
      </c>
      <c r="AB70" s="148">
        <v>44004</v>
      </c>
      <c r="AC70" s="144" t="s">
        <v>154</v>
      </c>
      <c r="AD70" s="147">
        <v>2022</v>
      </c>
      <c r="AE70" s="144" t="s">
        <v>1555</v>
      </c>
      <c r="AF70" s="144" t="s">
        <v>1554</v>
      </c>
      <c r="AG70" s="148">
        <v>44293</v>
      </c>
      <c r="AH70" s="149" t="s">
        <v>1553</v>
      </c>
      <c r="AI70" s="149" t="s">
        <v>33</v>
      </c>
      <c r="AJ70" s="149" t="s">
        <v>316</v>
      </c>
      <c r="AK70" s="149" t="s">
        <v>31</v>
      </c>
      <c r="AL70" s="149" t="s">
        <v>30</v>
      </c>
      <c r="AM70" s="149" t="s">
        <v>259</v>
      </c>
      <c r="AN70" s="149" t="s">
        <v>1552</v>
      </c>
      <c r="AO70" s="149" t="s">
        <v>1551</v>
      </c>
      <c r="AP70" s="149" t="s">
        <v>1489</v>
      </c>
      <c r="AQ70" s="149" t="s">
        <v>1550</v>
      </c>
      <c r="AR70" s="150" t="s">
        <v>1549</v>
      </c>
    </row>
    <row r="71" spans="1:44" s="144" customFormat="1" ht="14.45" customHeight="1" x14ac:dyDescent="0.25">
      <c r="A71" s="144" t="s">
        <v>1356</v>
      </c>
      <c r="B71" s="144" t="s">
        <v>1453</v>
      </c>
      <c r="C71" s="144" t="s">
        <v>3866</v>
      </c>
      <c r="D71" s="144" t="s">
        <v>3865</v>
      </c>
      <c r="E71" s="144" t="s">
        <v>18</v>
      </c>
      <c r="F71" s="144" t="s">
        <v>3864</v>
      </c>
      <c r="G71" s="144" t="s">
        <v>3798</v>
      </c>
      <c r="H71" s="144" t="s">
        <v>3863</v>
      </c>
      <c r="I71" s="145">
        <v>304953</v>
      </c>
      <c r="J71" s="146">
        <v>20.88</v>
      </c>
      <c r="K71" s="146">
        <v>20.82</v>
      </c>
      <c r="L71" s="146">
        <v>84.24</v>
      </c>
      <c r="M71" s="146">
        <v>39.49</v>
      </c>
      <c r="N71" s="146">
        <v>1.6</v>
      </c>
      <c r="O71" s="146">
        <v>118.3</v>
      </c>
      <c r="P71" s="146"/>
      <c r="R71" s="144" t="s">
        <v>13</v>
      </c>
      <c r="S71" s="144" t="s">
        <v>3862</v>
      </c>
      <c r="T71" s="144" t="s">
        <v>11</v>
      </c>
      <c r="U71" s="144">
        <v>29.925398999999999</v>
      </c>
      <c r="V71" s="144">
        <v>-90.351753000000002</v>
      </c>
      <c r="W71" s="147">
        <v>1096</v>
      </c>
      <c r="X71" s="144" t="s">
        <v>1350</v>
      </c>
      <c r="Z71" s="144" t="s">
        <v>3861</v>
      </c>
      <c r="AA71" s="144" t="s">
        <v>1448</v>
      </c>
      <c r="AB71" s="148">
        <v>44242</v>
      </c>
      <c r="AC71" s="144" t="s">
        <v>6</v>
      </c>
      <c r="AD71" s="147">
        <v>2021</v>
      </c>
      <c r="AE71" s="144" t="s">
        <v>3860</v>
      </c>
      <c r="AF71" s="144" t="s">
        <v>3859</v>
      </c>
      <c r="AG71" s="148">
        <v>44242</v>
      </c>
      <c r="AH71" s="149" t="s">
        <v>3858</v>
      </c>
      <c r="AI71" s="149" t="s">
        <v>287</v>
      </c>
      <c r="AJ71" s="149" t="s">
        <v>150</v>
      </c>
      <c r="AK71" s="149" t="s">
        <v>52</v>
      </c>
      <c r="AL71" s="149" t="s">
        <v>228</v>
      </c>
      <c r="AM71" s="149" t="s">
        <v>2299</v>
      </c>
      <c r="AN71" s="149" t="s">
        <v>2832</v>
      </c>
      <c r="AO71" s="149" t="s">
        <v>3857</v>
      </c>
      <c r="AP71" s="149" t="s">
        <v>853</v>
      </c>
      <c r="AQ71" s="149" t="s">
        <v>1149</v>
      </c>
      <c r="AR71" s="150" t="s">
        <v>3856</v>
      </c>
    </row>
    <row r="72" spans="1:44" s="144" customFormat="1" ht="14.45" customHeight="1" x14ac:dyDescent="0.25">
      <c r="A72" s="144" t="s">
        <v>1356</v>
      </c>
      <c r="B72" s="144" t="s">
        <v>1370</v>
      </c>
      <c r="C72" s="144" t="s">
        <v>4036</v>
      </c>
      <c r="D72" s="144" t="s">
        <v>4035</v>
      </c>
      <c r="E72" s="144" t="s">
        <v>42</v>
      </c>
      <c r="F72" s="144" t="s">
        <v>4034</v>
      </c>
      <c r="G72" s="144" t="s">
        <v>3798</v>
      </c>
      <c r="H72" s="144" t="s">
        <v>3895</v>
      </c>
      <c r="I72" s="145">
        <v>2094765</v>
      </c>
      <c r="J72" s="146">
        <v>135.1</v>
      </c>
      <c r="K72" s="146">
        <v>134.41</v>
      </c>
      <c r="L72" s="146">
        <v>140.26</v>
      </c>
      <c r="M72" s="146">
        <v>129.24</v>
      </c>
      <c r="N72" s="146">
        <v>10.53</v>
      </c>
      <c r="O72" s="146">
        <v>354.24</v>
      </c>
      <c r="P72" s="146"/>
      <c r="R72" s="144" t="s">
        <v>13</v>
      </c>
      <c r="S72" s="144" t="s">
        <v>4033</v>
      </c>
      <c r="T72" s="144" t="s">
        <v>11</v>
      </c>
      <c r="U72" s="144">
        <v>30.107396000000001</v>
      </c>
      <c r="V72" s="144">
        <v>-93.306782999999996</v>
      </c>
      <c r="W72" s="147">
        <v>188813</v>
      </c>
      <c r="X72" s="144" t="s">
        <v>1350</v>
      </c>
      <c r="Z72" s="144" t="s">
        <v>4032</v>
      </c>
      <c r="AA72" s="144" t="s">
        <v>1365</v>
      </c>
      <c r="AB72" s="148">
        <v>44308</v>
      </c>
      <c r="AC72" s="144" t="s">
        <v>6</v>
      </c>
      <c r="AD72" s="147">
        <v>2022</v>
      </c>
      <c r="AE72" s="144" t="s">
        <v>4031</v>
      </c>
      <c r="AF72" s="144" t="s">
        <v>4030</v>
      </c>
      <c r="AG72" s="148">
        <v>44308</v>
      </c>
      <c r="AH72" s="149" t="s">
        <v>4029</v>
      </c>
      <c r="AI72" s="149" t="s">
        <v>52</v>
      </c>
      <c r="AJ72" s="149" t="s">
        <v>169</v>
      </c>
      <c r="AK72" s="149" t="s">
        <v>31</v>
      </c>
      <c r="AL72" s="149" t="s">
        <v>54</v>
      </c>
      <c r="AM72" s="149" t="s">
        <v>1097</v>
      </c>
      <c r="AN72" s="149" t="s">
        <v>1149</v>
      </c>
      <c r="AO72" s="149" t="s">
        <v>3857</v>
      </c>
      <c r="AP72" s="149" t="s">
        <v>841</v>
      </c>
      <c r="AQ72" s="149" t="s">
        <v>2070</v>
      </c>
      <c r="AR72" s="150" t="s">
        <v>4028</v>
      </c>
    </row>
    <row r="73" spans="1:44" s="144" customFormat="1" ht="14.45" customHeight="1" x14ac:dyDescent="0.25">
      <c r="A73" s="144" t="s">
        <v>1356</v>
      </c>
      <c r="B73" s="144" t="s">
        <v>1370</v>
      </c>
      <c r="C73" s="144" t="s">
        <v>1538</v>
      </c>
      <c r="D73" s="144" t="s">
        <v>1537</v>
      </c>
      <c r="E73" s="144" t="s">
        <v>42</v>
      </c>
      <c r="F73" s="144" t="s">
        <v>1536</v>
      </c>
      <c r="G73" s="144" t="s">
        <v>16</v>
      </c>
      <c r="H73" s="144" t="s">
        <v>15</v>
      </c>
      <c r="I73" s="145">
        <v>169593</v>
      </c>
      <c r="J73" s="146">
        <v>12.87</v>
      </c>
      <c r="K73" s="146">
        <v>12.87</v>
      </c>
      <c r="L73" s="146">
        <v>175.04</v>
      </c>
      <c r="M73" s="146">
        <v>46.08</v>
      </c>
      <c r="N73" s="146">
        <v>0.76</v>
      </c>
      <c r="O73" s="146">
        <v>14.21</v>
      </c>
      <c r="P73" s="146"/>
      <c r="R73" s="144" t="s">
        <v>13</v>
      </c>
      <c r="S73" s="144" t="s">
        <v>1535</v>
      </c>
      <c r="T73" s="144" t="s">
        <v>11</v>
      </c>
      <c r="U73" s="144">
        <v>30.365454</v>
      </c>
      <c r="V73" s="144">
        <v>-93.318049000000002</v>
      </c>
      <c r="W73" s="147">
        <v>184545</v>
      </c>
      <c r="X73" s="144" t="s">
        <v>1350</v>
      </c>
      <c r="Z73" s="144" t="s">
        <v>1534</v>
      </c>
      <c r="AA73" s="144" t="s">
        <v>1365</v>
      </c>
      <c r="AB73" s="148">
        <v>44314</v>
      </c>
      <c r="AC73" s="144" t="s">
        <v>37</v>
      </c>
      <c r="AD73" s="147">
        <v>2017</v>
      </c>
      <c r="AE73" s="144" t="s">
        <v>1533</v>
      </c>
      <c r="AF73" s="144" t="s">
        <v>1532</v>
      </c>
      <c r="AG73" s="148">
        <v>44120</v>
      </c>
      <c r="AH73" s="149" t="s">
        <v>1531</v>
      </c>
      <c r="AI73" s="149" t="s">
        <v>31</v>
      </c>
      <c r="AJ73" s="149" t="s">
        <v>54</v>
      </c>
      <c r="AK73" s="149" t="s">
        <v>31</v>
      </c>
      <c r="AL73" s="149" t="s">
        <v>480</v>
      </c>
      <c r="AM73" s="149" t="s">
        <v>1530</v>
      </c>
      <c r="AN73" s="149" t="s">
        <v>1529</v>
      </c>
      <c r="AO73" s="149" t="s">
        <v>1528</v>
      </c>
      <c r="AP73" s="149" t="s">
        <v>1395</v>
      </c>
      <c r="AQ73" s="149" t="s">
        <v>1527</v>
      </c>
      <c r="AR73" s="150" t="s">
        <v>1526</v>
      </c>
    </row>
    <row r="74" spans="1:44" s="144" customFormat="1" ht="14.45" customHeight="1" x14ac:dyDescent="0.25">
      <c r="A74" s="144" t="s">
        <v>1356</v>
      </c>
      <c r="B74" s="144" t="s">
        <v>1412</v>
      </c>
      <c r="C74" s="144" t="s">
        <v>3753</v>
      </c>
      <c r="D74" s="144" t="s">
        <v>3752</v>
      </c>
      <c r="E74" s="144" t="s">
        <v>18</v>
      </c>
      <c r="F74" s="152" t="s">
        <v>3751</v>
      </c>
      <c r="G74" s="144" t="s">
        <v>16</v>
      </c>
      <c r="H74" s="144" t="s">
        <v>3522</v>
      </c>
      <c r="I74" s="145">
        <v>9029617</v>
      </c>
      <c r="J74" s="146">
        <v>438.43</v>
      </c>
      <c r="K74" s="146">
        <v>438.43</v>
      </c>
      <c r="L74" s="146">
        <v>3172.23</v>
      </c>
      <c r="M74" s="146">
        <v>226.32</v>
      </c>
      <c r="N74" s="146">
        <v>27.09</v>
      </c>
      <c r="O74" s="146">
        <v>3147.26</v>
      </c>
      <c r="P74" s="146"/>
      <c r="R74" s="144" t="s">
        <v>13</v>
      </c>
      <c r="S74" s="144" t="s">
        <v>3750</v>
      </c>
      <c r="T74" s="144" t="s">
        <v>11</v>
      </c>
      <c r="U74" s="144">
        <v>30.035156000000001</v>
      </c>
      <c r="V74" s="144">
        <v>-93.339263000000003</v>
      </c>
      <c r="W74" s="147">
        <v>99407</v>
      </c>
      <c r="X74" s="144" t="s">
        <v>1350</v>
      </c>
      <c r="Z74" s="144" t="s">
        <v>3749</v>
      </c>
      <c r="AA74" s="144" t="s">
        <v>1365</v>
      </c>
      <c r="AB74" s="148">
        <v>44306</v>
      </c>
      <c r="AC74" s="144" t="s">
        <v>634</v>
      </c>
      <c r="AD74" s="147" t="s">
        <v>3575</v>
      </c>
      <c r="AE74" s="152" t="s">
        <v>3748</v>
      </c>
      <c r="AF74" s="144" t="s">
        <v>3747</v>
      </c>
      <c r="AG74" s="148">
        <v>44306</v>
      </c>
      <c r="AH74" s="149" t="s">
        <v>3746</v>
      </c>
      <c r="AI74" s="149" t="s">
        <v>67</v>
      </c>
      <c r="AJ74" s="149" t="s">
        <v>287</v>
      </c>
      <c r="AK74" s="149" t="s">
        <v>553</v>
      </c>
      <c r="AL74" s="149" t="s">
        <v>480</v>
      </c>
      <c r="AM74" s="149" t="s">
        <v>1095</v>
      </c>
      <c r="AN74" s="149" t="s">
        <v>3672</v>
      </c>
      <c r="AO74" s="149" t="s">
        <v>3745</v>
      </c>
      <c r="AP74" s="149" t="s">
        <v>1403</v>
      </c>
      <c r="AQ74" s="149" t="s">
        <v>2965</v>
      </c>
      <c r="AR74" s="150" t="s">
        <v>3744</v>
      </c>
    </row>
    <row r="75" spans="1:44" s="144" customFormat="1" ht="14.45" customHeight="1" x14ac:dyDescent="0.25">
      <c r="A75" s="144" t="s">
        <v>1356</v>
      </c>
      <c r="B75" s="144" t="s">
        <v>2062</v>
      </c>
      <c r="C75" s="144" t="s">
        <v>2068</v>
      </c>
      <c r="D75" s="144" t="s">
        <v>2060</v>
      </c>
      <c r="E75" s="144" t="s">
        <v>18</v>
      </c>
      <c r="F75" s="144" t="s">
        <v>2067</v>
      </c>
      <c r="G75" s="144" t="s">
        <v>1895</v>
      </c>
      <c r="H75" s="144" t="s">
        <v>1894</v>
      </c>
      <c r="I75" s="153" t="s">
        <v>2066</v>
      </c>
      <c r="J75" s="154" t="s">
        <v>2066</v>
      </c>
      <c r="K75" s="154" t="s">
        <v>2066</v>
      </c>
      <c r="L75" s="154" t="s">
        <v>2066</v>
      </c>
      <c r="M75" s="154" t="s">
        <v>2066</v>
      </c>
      <c r="N75" s="154" t="s">
        <v>2066</v>
      </c>
      <c r="O75" s="154" t="s">
        <v>2066</v>
      </c>
      <c r="P75" s="154" t="s">
        <v>2066</v>
      </c>
      <c r="R75" s="144" t="s">
        <v>2065</v>
      </c>
      <c r="S75" s="155" t="s">
        <v>2066</v>
      </c>
      <c r="T75" s="144" t="s">
        <v>11</v>
      </c>
      <c r="U75" s="144">
        <v>30.100632000000001</v>
      </c>
      <c r="V75" s="144">
        <v>-90.957397</v>
      </c>
      <c r="W75" s="147">
        <v>2416</v>
      </c>
      <c r="AB75" s="148">
        <v>44305</v>
      </c>
      <c r="AC75" s="144" t="s">
        <v>6</v>
      </c>
      <c r="AD75" s="147" t="s">
        <v>5</v>
      </c>
      <c r="AE75" s="144" t="s">
        <v>2064</v>
      </c>
      <c r="AF75" s="144" t="s">
        <v>2063</v>
      </c>
      <c r="AG75" s="148">
        <v>44305</v>
      </c>
      <c r="AH75" s="149" t="s">
        <v>2054</v>
      </c>
      <c r="AI75" s="149" t="s">
        <v>2053</v>
      </c>
      <c r="AJ75" s="149" t="s">
        <v>881</v>
      </c>
      <c r="AK75" s="149" t="s">
        <v>51</v>
      </c>
      <c r="AL75" s="149" t="s">
        <v>53</v>
      </c>
      <c r="AM75" s="149" t="s">
        <v>2052</v>
      </c>
      <c r="AN75" s="149" t="s">
        <v>2051</v>
      </c>
      <c r="AO75" s="149" t="s">
        <v>1000</v>
      </c>
      <c r="AP75" s="149" t="s">
        <v>1414</v>
      </c>
      <c r="AQ75" s="149" t="s">
        <v>2050</v>
      </c>
      <c r="AR75" s="150" t="s">
        <v>2049</v>
      </c>
    </row>
    <row r="76" spans="1:44" s="144" customFormat="1" ht="14.45" customHeight="1" x14ac:dyDescent="0.25">
      <c r="A76" s="144" t="s">
        <v>1356</v>
      </c>
      <c r="B76" s="144" t="s">
        <v>2062</v>
      </c>
      <c r="C76" s="144" t="s">
        <v>2061</v>
      </c>
      <c r="D76" s="144" t="s">
        <v>2060</v>
      </c>
      <c r="E76" s="144" t="s">
        <v>18</v>
      </c>
      <c r="F76" s="144" t="s">
        <v>2059</v>
      </c>
      <c r="G76" s="144" t="s">
        <v>1895</v>
      </c>
      <c r="H76" s="144" t="s">
        <v>1894</v>
      </c>
      <c r="I76" s="145">
        <v>4573136</v>
      </c>
      <c r="J76" s="146">
        <v>305.95</v>
      </c>
      <c r="K76" s="146">
        <v>303.83</v>
      </c>
      <c r="L76" s="146">
        <v>728.85</v>
      </c>
      <c r="M76" s="146">
        <v>74.94</v>
      </c>
      <c r="N76" s="146">
        <v>8.7200000000000006</v>
      </c>
      <c r="O76" s="146">
        <v>730.63</v>
      </c>
      <c r="P76" s="146"/>
      <c r="R76" s="144" t="s">
        <v>13</v>
      </c>
      <c r="S76" s="144" t="s">
        <v>2058</v>
      </c>
      <c r="T76" s="144" t="s">
        <v>11</v>
      </c>
      <c r="U76" s="144">
        <v>30.100632000000001</v>
      </c>
      <c r="V76" s="144">
        <v>-90.957397</v>
      </c>
      <c r="W76" s="147">
        <v>2416</v>
      </c>
      <c r="X76" s="144" t="s">
        <v>1350</v>
      </c>
      <c r="Z76" s="144" t="s">
        <v>2057</v>
      </c>
      <c r="AA76" s="144" t="s">
        <v>1448</v>
      </c>
      <c r="AB76" s="148">
        <v>44305</v>
      </c>
      <c r="AC76" s="144" t="s">
        <v>37</v>
      </c>
      <c r="AD76" s="147">
        <v>2016</v>
      </c>
      <c r="AE76" s="144" t="s">
        <v>2056</v>
      </c>
      <c r="AF76" s="144" t="s">
        <v>2055</v>
      </c>
      <c r="AG76" s="148">
        <v>44305</v>
      </c>
      <c r="AH76" s="149" t="s">
        <v>2054</v>
      </c>
      <c r="AI76" s="149" t="s">
        <v>2053</v>
      </c>
      <c r="AJ76" s="149" t="s">
        <v>881</v>
      </c>
      <c r="AK76" s="149" t="s">
        <v>51</v>
      </c>
      <c r="AL76" s="149" t="s">
        <v>53</v>
      </c>
      <c r="AM76" s="149" t="s">
        <v>2052</v>
      </c>
      <c r="AN76" s="149" t="s">
        <v>2051</v>
      </c>
      <c r="AO76" s="149" t="s">
        <v>1000</v>
      </c>
      <c r="AP76" s="149" t="s">
        <v>1414</v>
      </c>
      <c r="AQ76" s="149" t="s">
        <v>2050</v>
      </c>
      <c r="AR76" s="150" t="s">
        <v>2049</v>
      </c>
    </row>
    <row r="77" spans="1:44" s="144" customFormat="1" ht="14.45" customHeight="1" x14ac:dyDescent="0.25">
      <c r="A77" s="144" t="s">
        <v>1356</v>
      </c>
      <c r="B77" s="144" t="s">
        <v>1355</v>
      </c>
      <c r="C77" s="144" t="s">
        <v>1525</v>
      </c>
      <c r="D77" s="144" t="s">
        <v>1471</v>
      </c>
      <c r="E77" s="144" t="s">
        <v>42</v>
      </c>
      <c r="F77" s="144" t="s">
        <v>1524</v>
      </c>
      <c r="G77" s="144" t="s">
        <v>16</v>
      </c>
      <c r="H77" s="144" t="s">
        <v>15</v>
      </c>
      <c r="I77" s="145">
        <v>206940</v>
      </c>
      <c r="J77" s="146">
        <v>12.01</v>
      </c>
      <c r="K77" s="146">
        <v>11.97</v>
      </c>
      <c r="L77" s="146">
        <v>148.21</v>
      </c>
      <c r="M77" s="146">
        <v>61.07</v>
      </c>
      <c r="N77" s="146">
        <v>26.02</v>
      </c>
      <c r="O77" s="146">
        <v>217.8</v>
      </c>
      <c r="P77" s="146">
        <v>8.9499999999999993</v>
      </c>
      <c r="R77" s="144" t="s">
        <v>13</v>
      </c>
      <c r="S77" s="144" t="s">
        <v>1523</v>
      </c>
      <c r="T77" s="144" t="s">
        <v>11</v>
      </c>
      <c r="U77" s="144">
        <v>30.510151</v>
      </c>
      <c r="V77" s="144">
        <v>-93.231322000000006</v>
      </c>
      <c r="W77" s="147">
        <v>50619</v>
      </c>
      <c r="X77" s="144" t="s">
        <v>1350</v>
      </c>
      <c r="Z77" s="144" t="s">
        <v>1522</v>
      </c>
      <c r="AA77" s="144" t="s">
        <v>1348</v>
      </c>
      <c r="AB77" s="148">
        <v>44242</v>
      </c>
      <c r="AC77" s="144" t="s">
        <v>37</v>
      </c>
      <c r="AD77" s="147">
        <v>2015</v>
      </c>
      <c r="AE77" s="144" t="s">
        <v>1521</v>
      </c>
      <c r="AF77" s="144" t="s">
        <v>1520</v>
      </c>
      <c r="AG77" s="148">
        <v>43924</v>
      </c>
      <c r="AH77" s="149" t="s">
        <v>1519</v>
      </c>
      <c r="AI77" s="149" t="s">
        <v>94</v>
      </c>
      <c r="AJ77" s="149" t="s">
        <v>66</v>
      </c>
      <c r="AK77" s="149" t="s">
        <v>52</v>
      </c>
      <c r="AL77" s="149" t="s">
        <v>54</v>
      </c>
      <c r="AM77" s="149" t="s">
        <v>1097</v>
      </c>
      <c r="AN77" s="149" t="s">
        <v>1396</v>
      </c>
      <c r="AO77" s="149" t="s">
        <v>552</v>
      </c>
      <c r="AP77" s="149" t="s">
        <v>1395</v>
      </c>
      <c r="AQ77" s="149" t="s">
        <v>25</v>
      </c>
      <c r="AR77" s="150" t="s">
        <v>1518</v>
      </c>
    </row>
    <row r="78" spans="1:44" s="144" customFormat="1" ht="14.45" customHeight="1" x14ac:dyDescent="0.25">
      <c r="A78" s="144" t="s">
        <v>1356</v>
      </c>
      <c r="B78" s="144" t="s">
        <v>1438</v>
      </c>
      <c r="C78" s="144" t="s">
        <v>1517</v>
      </c>
      <c r="D78" s="144" t="s">
        <v>1516</v>
      </c>
      <c r="E78" s="144" t="s">
        <v>18</v>
      </c>
      <c r="F78" s="144" t="s">
        <v>1515</v>
      </c>
      <c r="G78" s="144" t="s">
        <v>16</v>
      </c>
      <c r="H78" s="144" t="s">
        <v>15</v>
      </c>
      <c r="I78" s="145">
        <v>230032</v>
      </c>
      <c r="J78" s="146">
        <v>25.06</v>
      </c>
      <c r="K78" s="146">
        <v>25.06</v>
      </c>
      <c r="L78" s="146">
        <v>98.28</v>
      </c>
      <c r="M78" s="146">
        <v>20</v>
      </c>
      <c r="N78" s="146">
        <v>1.31</v>
      </c>
      <c r="O78" s="146">
        <v>196.53</v>
      </c>
      <c r="P78" s="146"/>
      <c r="R78" s="144" t="s">
        <v>13</v>
      </c>
      <c r="S78" s="144" t="s">
        <v>1514</v>
      </c>
      <c r="T78" s="144" t="s">
        <v>11</v>
      </c>
      <c r="U78" s="144">
        <v>31.437263000000002</v>
      </c>
      <c r="V78" s="144">
        <v>-92.232628000000005</v>
      </c>
      <c r="W78" s="147">
        <v>44779</v>
      </c>
      <c r="X78" s="144" t="s">
        <v>1350</v>
      </c>
      <c r="Z78" s="144" t="s">
        <v>1513</v>
      </c>
      <c r="AA78" s="144" t="s">
        <v>1434</v>
      </c>
      <c r="AB78" s="148">
        <v>44119</v>
      </c>
      <c r="AC78" s="144" t="s">
        <v>37</v>
      </c>
      <c r="AD78" s="147" t="s">
        <v>1512</v>
      </c>
      <c r="AE78" s="144" t="s">
        <v>1511</v>
      </c>
      <c r="AF78" s="144" t="s">
        <v>1510</v>
      </c>
      <c r="AG78" s="148">
        <v>44120</v>
      </c>
      <c r="AH78" s="149" t="s">
        <v>1509</v>
      </c>
      <c r="AI78" s="149" t="s">
        <v>114</v>
      </c>
      <c r="AJ78" s="149" t="s">
        <v>717</v>
      </c>
      <c r="AK78" s="149" t="s">
        <v>334</v>
      </c>
      <c r="AL78" s="149" t="s">
        <v>54</v>
      </c>
      <c r="AM78" s="149" t="s">
        <v>1499</v>
      </c>
      <c r="AN78" s="149" t="s">
        <v>1416</v>
      </c>
      <c r="AO78" s="149" t="s">
        <v>1297</v>
      </c>
      <c r="AP78" s="149" t="s">
        <v>1508</v>
      </c>
      <c r="AQ78" s="149" t="s">
        <v>1507</v>
      </c>
      <c r="AR78" s="150" t="s">
        <v>1506</v>
      </c>
    </row>
    <row r="79" spans="1:44" s="144" customFormat="1" ht="14.45" customHeight="1" x14ac:dyDescent="0.25">
      <c r="A79" s="144" t="s">
        <v>1356</v>
      </c>
      <c r="B79" s="144" t="s">
        <v>1487</v>
      </c>
      <c r="C79" s="144" t="s">
        <v>326</v>
      </c>
      <c r="D79" s="144" t="s">
        <v>1486</v>
      </c>
      <c r="E79" s="144" t="s">
        <v>42</v>
      </c>
      <c r="F79" s="144" t="s">
        <v>1485</v>
      </c>
      <c r="G79" s="144" t="s">
        <v>16</v>
      </c>
      <c r="H79" s="144" t="s">
        <v>15</v>
      </c>
      <c r="I79" s="145">
        <v>214536</v>
      </c>
      <c r="J79" s="146">
        <v>10.1</v>
      </c>
      <c r="K79" s="146">
        <v>10.1</v>
      </c>
      <c r="L79" s="146">
        <v>84.47</v>
      </c>
      <c r="M79" s="146">
        <v>23.07</v>
      </c>
      <c r="N79" s="146">
        <v>1.1000000000000001</v>
      </c>
      <c r="O79" s="146">
        <v>239.33</v>
      </c>
      <c r="P79" s="146"/>
      <c r="R79" s="144" t="s">
        <v>13</v>
      </c>
      <c r="S79" s="144" t="s">
        <v>1484</v>
      </c>
      <c r="T79" s="144" t="s">
        <v>11</v>
      </c>
      <c r="U79" s="144">
        <v>32.874206999999998</v>
      </c>
      <c r="V79" s="144">
        <v>-91.197021000000007</v>
      </c>
      <c r="W79" s="147">
        <v>217972</v>
      </c>
      <c r="X79" s="144" t="s">
        <v>1350</v>
      </c>
      <c r="Z79" s="144" t="s">
        <v>1483</v>
      </c>
      <c r="AA79" s="144" t="s">
        <v>1434</v>
      </c>
      <c r="AB79" s="148">
        <v>44250</v>
      </c>
      <c r="AC79" s="144" t="s">
        <v>154</v>
      </c>
      <c r="AD79" s="147">
        <v>2022</v>
      </c>
      <c r="AE79" s="144" t="s">
        <v>1482</v>
      </c>
      <c r="AF79" s="144" t="s">
        <v>1481</v>
      </c>
      <c r="AG79" s="148">
        <v>44292</v>
      </c>
      <c r="AH79" s="149" t="s">
        <v>1480</v>
      </c>
      <c r="AI79" s="149" t="s">
        <v>68</v>
      </c>
      <c r="AJ79" s="149" t="s">
        <v>113</v>
      </c>
      <c r="AK79" s="149" t="s">
        <v>171</v>
      </c>
      <c r="AL79" s="149" t="s">
        <v>131</v>
      </c>
      <c r="AM79" s="149" t="s">
        <v>1123</v>
      </c>
      <c r="AN79" s="149" t="s">
        <v>128</v>
      </c>
      <c r="AO79" s="149" t="s">
        <v>494</v>
      </c>
      <c r="AP79" s="149" t="s">
        <v>1479</v>
      </c>
      <c r="AQ79" s="149" t="s">
        <v>387</v>
      </c>
      <c r="AR79" s="150" t="s">
        <v>1478</v>
      </c>
    </row>
    <row r="80" spans="1:44" s="144" customFormat="1" ht="14.45" customHeight="1" x14ac:dyDescent="0.25">
      <c r="A80" s="144" t="s">
        <v>1356</v>
      </c>
      <c r="B80" s="144" t="s">
        <v>1494</v>
      </c>
      <c r="C80" s="144" t="s">
        <v>326</v>
      </c>
      <c r="D80" s="144" t="s">
        <v>1220</v>
      </c>
      <c r="E80" s="144" t="s">
        <v>42</v>
      </c>
      <c r="F80" s="144" t="s">
        <v>1485</v>
      </c>
      <c r="G80" s="144" t="s">
        <v>16</v>
      </c>
      <c r="H80" s="144" t="s">
        <v>15</v>
      </c>
      <c r="I80" s="145">
        <v>214601</v>
      </c>
      <c r="J80" s="146">
        <v>10.1</v>
      </c>
      <c r="K80" s="146">
        <v>10.1</v>
      </c>
      <c r="L80" s="146">
        <v>84.47</v>
      </c>
      <c r="M80" s="146">
        <v>23.07</v>
      </c>
      <c r="N80" s="146">
        <v>1.1000000000000001</v>
      </c>
      <c r="O80" s="146">
        <v>239.33</v>
      </c>
      <c r="P80" s="146"/>
      <c r="R80" s="144" t="s">
        <v>13</v>
      </c>
      <c r="S80" s="144" t="s">
        <v>1493</v>
      </c>
      <c r="T80" s="144" t="s">
        <v>11</v>
      </c>
      <c r="U80" s="144">
        <v>31.877321999999999</v>
      </c>
      <c r="V80" s="144">
        <v>-91.922055</v>
      </c>
      <c r="W80" s="147">
        <v>217596</v>
      </c>
      <c r="X80" s="144" t="s">
        <v>1350</v>
      </c>
      <c r="Z80" s="144" t="s">
        <v>1492</v>
      </c>
      <c r="AA80" s="144" t="s">
        <v>1434</v>
      </c>
      <c r="AB80" s="148">
        <v>44292</v>
      </c>
      <c r="AC80" s="144" t="s">
        <v>154</v>
      </c>
      <c r="AD80" s="147">
        <v>2022</v>
      </c>
      <c r="AE80" s="144" t="s">
        <v>1482</v>
      </c>
      <c r="AF80" s="144" t="s">
        <v>1481</v>
      </c>
      <c r="AG80" s="148">
        <v>44292</v>
      </c>
      <c r="AH80" s="149" t="s">
        <v>1491</v>
      </c>
      <c r="AI80" s="149" t="s">
        <v>114</v>
      </c>
      <c r="AJ80" s="149" t="s">
        <v>150</v>
      </c>
      <c r="AK80" s="149" t="s">
        <v>94</v>
      </c>
      <c r="AL80" s="149" t="s">
        <v>54</v>
      </c>
      <c r="AM80" s="149" t="s">
        <v>1021</v>
      </c>
      <c r="AN80" s="149" t="s">
        <v>1490</v>
      </c>
      <c r="AO80" s="149" t="s">
        <v>1109</v>
      </c>
      <c r="AP80" s="149" t="s">
        <v>1489</v>
      </c>
      <c r="AQ80" s="149" t="s">
        <v>298</v>
      </c>
      <c r="AR80" s="150" t="s">
        <v>1488</v>
      </c>
    </row>
    <row r="81" spans="1:61" s="144" customFormat="1" ht="14.45" customHeight="1" x14ac:dyDescent="0.25">
      <c r="A81" s="144" t="s">
        <v>1356</v>
      </c>
      <c r="B81" s="144" t="s">
        <v>1505</v>
      </c>
      <c r="C81" s="144" t="s">
        <v>326</v>
      </c>
      <c r="D81" s="144" t="s">
        <v>1504</v>
      </c>
      <c r="E81" s="144" t="s">
        <v>42</v>
      </c>
      <c r="F81" s="144" t="s">
        <v>1485</v>
      </c>
      <c r="G81" s="144" t="s">
        <v>16</v>
      </c>
      <c r="H81" s="144" t="s">
        <v>15</v>
      </c>
      <c r="I81" s="145">
        <v>216957</v>
      </c>
      <c r="J81" s="146">
        <v>10.119999999999999</v>
      </c>
      <c r="K81" s="146">
        <v>10.119999999999999</v>
      </c>
      <c r="L81" s="146">
        <v>84.65</v>
      </c>
      <c r="M81" s="146">
        <v>22.88</v>
      </c>
      <c r="N81" s="146">
        <v>1.1000000000000001</v>
      </c>
      <c r="O81" s="146">
        <v>239.49</v>
      </c>
      <c r="P81" s="146"/>
      <c r="R81" s="144" t="s">
        <v>13</v>
      </c>
      <c r="S81" s="144" t="s">
        <v>1503</v>
      </c>
      <c r="T81" s="144" t="s">
        <v>11</v>
      </c>
      <c r="U81" s="144">
        <v>30.861405999999999</v>
      </c>
      <c r="V81" s="144">
        <v>-92.246843999999996</v>
      </c>
      <c r="W81" s="147">
        <v>217594</v>
      </c>
      <c r="X81" s="144" t="s">
        <v>1350</v>
      </c>
      <c r="Z81" s="144" t="s">
        <v>1502</v>
      </c>
      <c r="AA81" s="144" t="s">
        <v>1348</v>
      </c>
      <c r="AB81" s="148">
        <v>44237</v>
      </c>
      <c r="AC81" s="144" t="s">
        <v>154</v>
      </c>
      <c r="AD81" s="147">
        <v>2022</v>
      </c>
      <c r="AE81" s="144" t="s">
        <v>1482</v>
      </c>
      <c r="AF81" s="144" t="s">
        <v>1481</v>
      </c>
      <c r="AG81" s="148">
        <v>44292</v>
      </c>
      <c r="AH81" s="149" t="s">
        <v>1501</v>
      </c>
      <c r="AI81" s="149" t="s">
        <v>652</v>
      </c>
      <c r="AJ81" s="149" t="s">
        <v>1500</v>
      </c>
      <c r="AK81" s="149" t="s">
        <v>171</v>
      </c>
      <c r="AL81" s="149" t="s">
        <v>228</v>
      </c>
      <c r="AM81" s="149" t="s">
        <v>1499</v>
      </c>
      <c r="AN81" s="149" t="s">
        <v>1498</v>
      </c>
      <c r="AO81" s="149" t="s">
        <v>1497</v>
      </c>
      <c r="AP81" s="149" t="s">
        <v>1414</v>
      </c>
      <c r="AQ81" s="149" t="s">
        <v>1496</v>
      </c>
      <c r="AR81" s="150" t="s">
        <v>1495</v>
      </c>
    </row>
    <row r="82" spans="1:61" s="144" customFormat="1" ht="14.45" customHeight="1" x14ac:dyDescent="0.25">
      <c r="A82" s="144" t="s">
        <v>1356</v>
      </c>
      <c r="B82" s="144" t="s">
        <v>1412</v>
      </c>
      <c r="C82" s="144" t="s">
        <v>3743</v>
      </c>
      <c r="D82" s="144" t="s">
        <v>3742</v>
      </c>
      <c r="E82" s="144" t="s">
        <v>42</v>
      </c>
      <c r="F82" s="152" t="s">
        <v>3741</v>
      </c>
      <c r="G82" s="144" t="s">
        <v>16</v>
      </c>
      <c r="H82" s="144" t="s">
        <v>3522</v>
      </c>
      <c r="I82" s="145">
        <v>3385224</v>
      </c>
      <c r="J82" s="146">
        <v>130.91</v>
      </c>
      <c r="K82" s="146">
        <v>130.88</v>
      </c>
      <c r="L82" s="146">
        <v>3412</v>
      </c>
      <c r="M82" s="146">
        <v>82.86</v>
      </c>
      <c r="N82" s="146">
        <v>18.54</v>
      </c>
      <c r="O82" s="146">
        <v>8248</v>
      </c>
      <c r="P82" s="146">
        <v>101.29</v>
      </c>
      <c r="R82" s="144" t="s">
        <v>3740</v>
      </c>
      <c r="S82" s="144" t="s">
        <v>3739</v>
      </c>
      <c r="T82" s="144" t="s">
        <v>11</v>
      </c>
      <c r="U82" s="144">
        <v>29.766674999999999</v>
      </c>
      <c r="V82" s="144">
        <v>-93.333213999999998</v>
      </c>
      <c r="W82" s="147">
        <v>179704</v>
      </c>
      <c r="X82" s="144" t="s">
        <v>1350</v>
      </c>
      <c r="Z82" s="144" t="s">
        <v>38</v>
      </c>
      <c r="AA82" s="144" t="s">
        <v>1365</v>
      </c>
      <c r="AB82" s="156">
        <v>44305</v>
      </c>
      <c r="AC82" s="144" t="s">
        <v>6</v>
      </c>
      <c r="AD82" s="147">
        <v>2025</v>
      </c>
      <c r="AE82" s="144" t="s">
        <v>3738</v>
      </c>
      <c r="AF82" s="144" t="s">
        <v>3737</v>
      </c>
      <c r="AG82" s="156">
        <v>44307</v>
      </c>
      <c r="AH82" s="149" t="s">
        <v>3736</v>
      </c>
      <c r="AI82" s="149" t="s">
        <v>114</v>
      </c>
      <c r="AJ82" s="149" t="s">
        <v>1775</v>
      </c>
      <c r="AK82" s="149" t="s">
        <v>31</v>
      </c>
      <c r="AL82" s="149" t="s">
        <v>68</v>
      </c>
      <c r="AM82" s="149" t="s">
        <v>1343</v>
      </c>
      <c r="AN82" s="149" t="s">
        <v>3672</v>
      </c>
      <c r="AO82" s="149" t="s">
        <v>2115</v>
      </c>
      <c r="AP82" s="149" t="s">
        <v>1403</v>
      </c>
      <c r="AQ82" s="149" t="s">
        <v>2569</v>
      </c>
      <c r="AR82" s="150" t="s">
        <v>3735</v>
      </c>
    </row>
    <row r="83" spans="1:61" s="144" customFormat="1" ht="14.45" customHeight="1" x14ac:dyDescent="0.25">
      <c r="A83" s="144" t="s">
        <v>1356</v>
      </c>
      <c r="B83" s="144" t="s">
        <v>2347</v>
      </c>
      <c r="C83" s="144" t="s">
        <v>3729</v>
      </c>
      <c r="D83" s="144" t="s">
        <v>3734</v>
      </c>
      <c r="E83" s="144" t="s">
        <v>42</v>
      </c>
      <c r="F83" s="144" t="s">
        <v>3733</v>
      </c>
      <c r="G83" s="144" t="s">
        <v>16</v>
      </c>
      <c r="H83" s="144" t="s">
        <v>3522</v>
      </c>
      <c r="I83" s="157">
        <v>4857091</v>
      </c>
      <c r="J83" s="158">
        <v>301</v>
      </c>
      <c r="K83" s="158">
        <v>301</v>
      </c>
      <c r="L83" s="158">
        <v>4335</v>
      </c>
      <c r="M83" s="158">
        <v>124</v>
      </c>
      <c r="N83" s="158">
        <v>201</v>
      </c>
      <c r="O83" s="158">
        <v>7021</v>
      </c>
      <c r="P83" s="146"/>
      <c r="R83" s="144" t="s">
        <v>580</v>
      </c>
      <c r="S83" s="144" t="s">
        <v>3732</v>
      </c>
      <c r="T83" s="144" t="s">
        <v>11</v>
      </c>
      <c r="U83" s="144">
        <v>29.020699</v>
      </c>
      <c r="V83" s="144">
        <v>-93.577832000000001</v>
      </c>
      <c r="W83" s="147"/>
      <c r="X83" s="144" t="s">
        <v>3731</v>
      </c>
      <c r="AB83" s="148">
        <v>44307</v>
      </c>
      <c r="AC83" s="144" t="s">
        <v>6</v>
      </c>
      <c r="AD83" s="147">
        <v>2023</v>
      </c>
      <c r="AE83" s="144" t="s">
        <v>3724</v>
      </c>
      <c r="AF83" s="144" t="s">
        <v>3730</v>
      </c>
      <c r="AG83" s="148">
        <v>44307</v>
      </c>
      <c r="AH83" s="149" t="e">
        <v>#N/A</v>
      </c>
      <c r="AI83" s="149" t="e">
        <v>#N/A</v>
      </c>
      <c r="AJ83" s="149" t="e">
        <v>#N/A</v>
      </c>
      <c r="AK83" s="149" t="e">
        <v>#N/A</v>
      </c>
      <c r="AL83" s="149" t="e">
        <v>#N/A</v>
      </c>
      <c r="AM83" s="149" t="e">
        <v>#N/A</v>
      </c>
      <c r="AN83" s="149" t="e">
        <v>#N/A</v>
      </c>
      <c r="AO83" s="149" t="e">
        <v>#N/A</v>
      </c>
      <c r="AP83" s="149" t="e">
        <v>#N/A</v>
      </c>
      <c r="AQ83" s="149" t="e">
        <v>#N/A</v>
      </c>
      <c r="AR83" s="150" t="e">
        <v>#N/A</v>
      </c>
    </row>
    <row r="84" spans="1:61" s="144" customFormat="1" ht="14.45" customHeight="1" x14ac:dyDescent="0.25">
      <c r="A84" s="144" t="s">
        <v>1356</v>
      </c>
      <c r="B84" s="144" t="s">
        <v>1412</v>
      </c>
      <c r="C84" s="144" t="s">
        <v>3729</v>
      </c>
      <c r="D84" s="144" t="s">
        <v>3728</v>
      </c>
      <c r="E84" s="144" t="s">
        <v>42</v>
      </c>
      <c r="F84" s="159" t="s">
        <v>3727</v>
      </c>
      <c r="G84" s="144" t="s">
        <v>16</v>
      </c>
      <c r="H84" s="144" t="s">
        <v>3522</v>
      </c>
      <c r="I84" s="157">
        <v>445766</v>
      </c>
      <c r="J84" s="146">
        <v>59.82</v>
      </c>
      <c r="K84" s="146">
        <v>59.82</v>
      </c>
      <c r="L84" s="146">
        <v>223.49</v>
      </c>
      <c r="M84" s="146">
        <v>25.82</v>
      </c>
      <c r="N84" s="146">
        <v>13.22</v>
      </c>
      <c r="O84" s="146">
        <v>226.49</v>
      </c>
      <c r="P84" s="146"/>
      <c r="Q84" s="144" t="s">
        <v>14</v>
      </c>
      <c r="R84" s="144" t="s">
        <v>13</v>
      </c>
      <c r="S84" s="144" t="s">
        <v>3726</v>
      </c>
      <c r="T84" s="144" t="s">
        <v>11</v>
      </c>
      <c r="U84" s="144">
        <v>29.761388882571801</v>
      </c>
      <c r="V84" s="144">
        <v>-93.643618138301605</v>
      </c>
      <c r="W84" s="147">
        <v>195747</v>
      </c>
      <c r="X84" s="144" t="s">
        <v>1350</v>
      </c>
      <c r="Z84" s="144" t="s">
        <v>3725</v>
      </c>
      <c r="AB84" s="148">
        <v>44307</v>
      </c>
      <c r="AC84" s="144" t="s">
        <v>6</v>
      </c>
      <c r="AD84" s="147">
        <v>2023</v>
      </c>
      <c r="AE84" s="144" t="s">
        <v>3724</v>
      </c>
      <c r="AF84" s="144" t="s">
        <v>3723</v>
      </c>
      <c r="AG84" s="148">
        <v>44124</v>
      </c>
      <c r="AH84" s="149" t="s">
        <v>3434</v>
      </c>
      <c r="AI84" s="149" t="s">
        <v>334</v>
      </c>
      <c r="AJ84" s="149" t="s">
        <v>69</v>
      </c>
      <c r="AK84" s="149" t="s">
        <v>94</v>
      </c>
      <c r="AL84" s="149" t="s">
        <v>316</v>
      </c>
      <c r="AM84" s="149" t="s">
        <v>1343</v>
      </c>
      <c r="AN84" s="149" t="s">
        <v>3672</v>
      </c>
      <c r="AO84" s="149" t="s">
        <v>2115</v>
      </c>
      <c r="AP84" s="149" t="s">
        <v>1403</v>
      </c>
      <c r="AQ84" s="149" t="s">
        <v>1</v>
      </c>
      <c r="AR84" s="150" t="s">
        <v>3722</v>
      </c>
    </row>
    <row r="85" spans="1:61" s="144" customFormat="1" ht="14.45" customHeight="1" x14ac:dyDescent="0.25">
      <c r="A85" s="144" t="s">
        <v>1356</v>
      </c>
      <c r="B85" s="144" t="s">
        <v>1370</v>
      </c>
      <c r="C85" s="144" t="s">
        <v>3721</v>
      </c>
      <c r="D85" s="144" t="s">
        <v>3720</v>
      </c>
      <c r="E85" s="144" t="s">
        <v>42</v>
      </c>
      <c r="F85" s="144" t="s">
        <v>3719</v>
      </c>
      <c r="G85" s="144" t="s">
        <v>16</v>
      </c>
      <c r="H85" s="144" t="s">
        <v>3522</v>
      </c>
      <c r="I85" s="145">
        <v>9513442</v>
      </c>
      <c r="J85" s="146">
        <v>356.18</v>
      </c>
      <c r="K85" s="146">
        <v>356.18</v>
      </c>
      <c r="L85" s="146">
        <v>1703.93</v>
      </c>
      <c r="M85" s="146">
        <v>555.57000000000005</v>
      </c>
      <c r="N85" s="146">
        <v>73.61</v>
      </c>
      <c r="O85" s="146">
        <v>6039.11</v>
      </c>
      <c r="P85" s="146"/>
      <c r="R85" s="144" t="s">
        <v>13</v>
      </c>
      <c r="S85" s="144" t="s">
        <v>3718</v>
      </c>
      <c r="T85" s="144" t="s">
        <v>11</v>
      </c>
      <c r="U85" s="144">
        <v>30.103252000000001</v>
      </c>
      <c r="V85" s="144">
        <v>-93.336995000000002</v>
      </c>
      <c r="W85" s="147">
        <v>201334</v>
      </c>
      <c r="X85" s="144" t="s">
        <v>1350</v>
      </c>
      <c r="Z85" s="144" t="s">
        <v>3717</v>
      </c>
      <c r="AA85" s="144" t="s">
        <v>1365</v>
      </c>
      <c r="AB85" s="148">
        <v>44305</v>
      </c>
      <c r="AC85" s="144" t="s">
        <v>6</v>
      </c>
      <c r="AD85" s="147">
        <v>2025</v>
      </c>
      <c r="AE85" s="144" t="s">
        <v>3540</v>
      </c>
      <c r="AF85" s="144" t="s">
        <v>3716</v>
      </c>
      <c r="AG85" s="148">
        <v>44250</v>
      </c>
      <c r="AH85" s="149" t="s">
        <v>3715</v>
      </c>
      <c r="AI85" s="149" t="s">
        <v>228</v>
      </c>
      <c r="AJ85" s="149" t="s">
        <v>663</v>
      </c>
      <c r="AK85" s="149" t="s">
        <v>52</v>
      </c>
      <c r="AL85" s="149" t="s">
        <v>228</v>
      </c>
      <c r="AM85" s="149" t="s">
        <v>3714</v>
      </c>
      <c r="AN85" s="149" t="s">
        <v>3713</v>
      </c>
      <c r="AO85" s="149" t="s">
        <v>802</v>
      </c>
      <c r="AP85" s="149" t="s">
        <v>811</v>
      </c>
      <c r="AQ85" s="149" t="s">
        <v>3712</v>
      </c>
      <c r="AR85" s="150" t="s">
        <v>3711</v>
      </c>
    </row>
    <row r="86" spans="1:61" s="144" customFormat="1" ht="14.45" customHeight="1" x14ac:dyDescent="0.25">
      <c r="A86" s="144" t="s">
        <v>1356</v>
      </c>
      <c r="B86" s="144" t="s">
        <v>1426</v>
      </c>
      <c r="C86" s="144" t="s">
        <v>1465</v>
      </c>
      <c r="D86" s="144" t="s">
        <v>1464</v>
      </c>
      <c r="E86" s="144" t="s">
        <v>42</v>
      </c>
      <c r="F86" s="144" t="s">
        <v>1463</v>
      </c>
      <c r="G86" s="144" t="s">
        <v>16</v>
      </c>
      <c r="H86" s="144" t="s">
        <v>15</v>
      </c>
      <c r="I86" s="145">
        <v>198198</v>
      </c>
      <c r="J86" s="146">
        <v>15.7</v>
      </c>
      <c r="K86" s="146">
        <v>15.7</v>
      </c>
      <c r="L86" s="146">
        <v>98.12</v>
      </c>
      <c r="M86" s="146">
        <v>14.34</v>
      </c>
      <c r="N86" s="146">
        <v>3.6</v>
      </c>
      <c r="O86" s="146">
        <v>109.42</v>
      </c>
      <c r="P86" s="146">
        <v>2.93</v>
      </c>
      <c r="R86" s="144" t="s">
        <v>820</v>
      </c>
      <c r="S86" s="144" t="s">
        <v>1462</v>
      </c>
      <c r="T86" s="144" t="s">
        <v>11</v>
      </c>
      <c r="U86" s="144">
        <v>30.579653</v>
      </c>
      <c r="V86" s="144">
        <v>-92.430369999999996</v>
      </c>
      <c r="W86" s="147">
        <v>201334</v>
      </c>
      <c r="X86" s="144" t="s">
        <v>1350</v>
      </c>
      <c r="Z86" s="144" t="s">
        <v>38</v>
      </c>
      <c r="AA86" s="144" t="s">
        <v>1348</v>
      </c>
      <c r="AB86" s="148">
        <v>44305</v>
      </c>
      <c r="AC86" s="144" t="s">
        <v>6</v>
      </c>
      <c r="AD86" s="147">
        <v>2023</v>
      </c>
      <c r="AE86" s="144" t="s">
        <v>1461</v>
      </c>
      <c r="AF86" s="144" t="s">
        <v>1460</v>
      </c>
      <c r="AG86" s="148">
        <v>44293</v>
      </c>
      <c r="AH86" s="149" t="s">
        <v>1459</v>
      </c>
      <c r="AI86" s="149" t="s">
        <v>54</v>
      </c>
      <c r="AJ86" s="149" t="s">
        <v>775</v>
      </c>
      <c r="AK86" s="149" t="s">
        <v>67</v>
      </c>
      <c r="AL86" s="149" t="s">
        <v>33</v>
      </c>
      <c r="AM86" s="149" t="s">
        <v>856</v>
      </c>
      <c r="AN86" s="149" t="s">
        <v>1458</v>
      </c>
      <c r="AO86" s="149" t="s">
        <v>1457</v>
      </c>
      <c r="AP86" s="149" t="s">
        <v>1456</v>
      </c>
      <c r="AQ86" s="149" t="s">
        <v>1455</v>
      </c>
      <c r="AR86" s="150" t="s">
        <v>1454</v>
      </c>
    </row>
    <row r="87" spans="1:61" s="144" customFormat="1" ht="14.45" customHeight="1" x14ac:dyDescent="0.25">
      <c r="A87" s="144" t="s">
        <v>1356</v>
      </c>
      <c r="B87" s="144" t="s">
        <v>1426</v>
      </c>
      <c r="C87" s="144" t="s">
        <v>1465</v>
      </c>
      <c r="D87" s="144" t="s">
        <v>1477</v>
      </c>
      <c r="E87" s="144" t="s">
        <v>42</v>
      </c>
      <c r="F87" s="144" t="s">
        <v>1463</v>
      </c>
      <c r="G87" s="144" t="s">
        <v>16</v>
      </c>
      <c r="H87" s="144" t="s">
        <v>15</v>
      </c>
      <c r="I87" s="145">
        <v>320746</v>
      </c>
      <c r="J87" s="146">
        <v>26.81</v>
      </c>
      <c r="K87" s="146">
        <v>26.81</v>
      </c>
      <c r="L87" s="146">
        <v>178.26</v>
      </c>
      <c r="M87" s="146">
        <v>24.22</v>
      </c>
      <c r="N87" s="146">
        <v>6.15</v>
      </c>
      <c r="O87" s="146">
        <v>186.79</v>
      </c>
      <c r="P87" s="146">
        <v>5.92</v>
      </c>
      <c r="R87" s="144" t="s">
        <v>820</v>
      </c>
      <c r="S87" s="144" t="s">
        <v>1462</v>
      </c>
      <c r="T87" s="144" t="s">
        <v>11</v>
      </c>
      <c r="U87" s="144">
        <v>30.453275000000001</v>
      </c>
      <c r="V87" s="144">
        <v>-92.540657999999993</v>
      </c>
      <c r="W87" s="147">
        <v>201334</v>
      </c>
      <c r="X87" s="144" t="s">
        <v>1350</v>
      </c>
      <c r="Z87" s="144" t="s">
        <v>38</v>
      </c>
      <c r="AA87" s="144" t="s">
        <v>1365</v>
      </c>
      <c r="AB87" s="148">
        <v>44305</v>
      </c>
      <c r="AC87" s="144" t="s">
        <v>6</v>
      </c>
      <c r="AD87" s="147">
        <v>2023</v>
      </c>
      <c r="AE87" s="144" t="s">
        <v>1461</v>
      </c>
      <c r="AF87" s="144" t="s">
        <v>1460</v>
      </c>
      <c r="AG87" s="148">
        <v>44293</v>
      </c>
      <c r="AH87" s="149" t="s">
        <v>1476</v>
      </c>
      <c r="AI87" s="149" t="s">
        <v>94</v>
      </c>
      <c r="AJ87" s="149" t="s">
        <v>652</v>
      </c>
      <c r="AK87" s="149" t="s">
        <v>228</v>
      </c>
      <c r="AL87" s="149" t="s">
        <v>69</v>
      </c>
      <c r="AM87" s="149" t="s">
        <v>1021</v>
      </c>
      <c r="AN87" s="149" t="s">
        <v>1416</v>
      </c>
      <c r="AO87" s="149" t="s">
        <v>1475</v>
      </c>
      <c r="AP87" s="149" t="s">
        <v>811</v>
      </c>
      <c r="AQ87" s="149" t="s">
        <v>1474</v>
      </c>
      <c r="AR87" s="150" t="s">
        <v>1473</v>
      </c>
    </row>
    <row r="88" spans="1:61" s="144" customFormat="1" ht="14.45" customHeight="1" x14ac:dyDescent="0.25">
      <c r="A88" s="144" t="s">
        <v>1356</v>
      </c>
      <c r="B88" s="144" t="s">
        <v>1472</v>
      </c>
      <c r="C88" s="144" t="s">
        <v>1465</v>
      </c>
      <c r="D88" s="144" t="s">
        <v>1471</v>
      </c>
      <c r="E88" s="144" t="s">
        <v>42</v>
      </c>
      <c r="F88" s="144" t="s">
        <v>1463</v>
      </c>
      <c r="G88" s="144" t="s">
        <v>16</v>
      </c>
      <c r="H88" s="144" t="s">
        <v>15</v>
      </c>
      <c r="I88" s="145">
        <v>590115</v>
      </c>
      <c r="J88" s="146">
        <v>46.3</v>
      </c>
      <c r="K88" s="146">
        <v>46.3</v>
      </c>
      <c r="L88" s="146">
        <v>214.97</v>
      </c>
      <c r="M88" s="146">
        <v>33.270000000000003</v>
      </c>
      <c r="N88" s="146">
        <v>10.64</v>
      </c>
      <c r="O88" s="146">
        <v>204.18</v>
      </c>
      <c r="P88" s="146">
        <v>8.3699999999999992</v>
      </c>
      <c r="R88" s="144" t="s">
        <v>13</v>
      </c>
      <c r="S88" s="144" t="s">
        <v>1470</v>
      </c>
      <c r="T88" s="144" t="s">
        <v>11</v>
      </c>
      <c r="U88" s="144">
        <v>30.382448</v>
      </c>
      <c r="V88" s="144">
        <v>-93.068234000000004</v>
      </c>
      <c r="W88" s="147">
        <v>205247</v>
      </c>
      <c r="X88" s="144" t="s">
        <v>1350</v>
      </c>
      <c r="Z88" s="144" t="s">
        <v>1469</v>
      </c>
      <c r="AA88" s="144" t="s">
        <v>1365</v>
      </c>
      <c r="AB88" s="148">
        <v>44302</v>
      </c>
      <c r="AC88" s="144" t="s">
        <v>6</v>
      </c>
      <c r="AD88" s="147">
        <v>2023</v>
      </c>
      <c r="AE88" s="144" t="s">
        <v>1461</v>
      </c>
      <c r="AF88" s="144" t="s">
        <v>1460</v>
      </c>
      <c r="AG88" s="148">
        <v>44293</v>
      </c>
      <c r="AH88" s="149" t="s">
        <v>115</v>
      </c>
      <c r="AI88" s="149" t="s">
        <v>480</v>
      </c>
      <c r="AJ88" s="149" t="s">
        <v>929</v>
      </c>
      <c r="AK88" s="149" t="s">
        <v>51</v>
      </c>
      <c r="AL88" s="149" t="s">
        <v>228</v>
      </c>
      <c r="AM88" s="149" t="s">
        <v>1468</v>
      </c>
      <c r="AN88" s="149" t="s">
        <v>1430</v>
      </c>
      <c r="AO88" s="149" t="s">
        <v>1415</v>
      </c>
      <c r="AP88" s="149" t="s">
        <v>1358</v>
      </c>
      <c r="AQ88" s="149" t="s">
        <v>1467</v>
      </c>
      <c r="AR88" s="150" t="s">
        <v>1466</v>
      </c>
    </row>
    <row r="89" spans="1:61" s="144" customFormat="1" ht="14.45" customHeight="1" x14ac:dyDescent="0.25">
      <c r="A89" s="144" t="s">
        <v>1356</v>
      </c>
      <c r="B89" s="144" t="s">
        <v>1681</v>
      </c>
      <c r="C89" s="144" t="s">
        <v>2048</v>
      </c>
      <c r="D89" s="144" t="s">
        <v>2047</v>
      </c>
      <c r="E89" s="144" t="s">
        <v>18</v>
      </c>
      <c r="F89" s="144" t="s">
        <v>2046</v>
      </c>
      <c r="G89" s="144" t="s">
        <v>1895</v>
      </c>
      <c r="H89" s="144" t="s">
        <v>1894</v>
      </c>
      <c r="I89" s="160">
        <v>1976157.649</v>
      </c>
      <c r="J89" s="146">
        <v>39.730000000000004</v>
      </c>
      <c r="K89" s="146">
        <v>7.29</v>
      </c>
      <c r="L89" s="146">
        <v>135.18</v>
      </c>
      <c r="M89" s="146">
        <v>147.06</v>
      </c>
      <c r="N89" s="146">
        <v>4.7</v>
      </c>
      <c r="O89" s="146">
        <v>408.61</v>
      </c>
      <c r="P89" s="146"/>
      <c r="R89" s="144" t="s">
        <v>13</v>
      </c>
      <c r="S89" s="144" t="s">
        <v>2045</v>
      </c>
      <c r="T89" s="144" t="s">
        <v>11</v>
      </c>
      <c r="U89" s="144">
        <v>29.959537000000001</v>
      </c>
      <c r="V89" s="144">
        <v>-90.269073000000006</v>
      </c>
      <c r="W89" s="147">
        <v>184235</v>
      </c>
      <c r="X89" s="144" t="s">
        <v>1350</v>
      </c>
      <c r="Z89" s="144" t="s">
        <v>2044</v>
      </c>
      <c r="AA89" s="144" t="s">
        <v>1448</v>
      </c>
      <c r="AB89" s="148">
        <v>44013</v>
      </c>
      <c r="AC89" s="144" t="s">
        <v>37</v>
      </c>
      <c r="AD89" s="147">
        <v>2016</v>
      </c>
      <c r="AE89" s="144" t="s">
        <v>1904</v>
      </c>
      <c r="AF89" s="144" t="s">
        <v>2043</v>
      </c>
      <c r="AG89" s="148">
        <v>43746</v>
      </c>
      <c r="AH89" s="149" t="s">
        <v>2042</v>
      </c>
      <c r="AI89" s="149" t="s">
        <v>184</v>
      </c>
      <c r="AJ89" s="149" t="s">
        <v>803</v>
      </c>
      <c r="AK89" s="149" t="s">
        <v>52</v>
      </c>
      <c r="AL89" s="149" t="s">
        <v>53</v>
      </c>
      <c r="AM89" s="149" t="s">
        <v>129</v>
      </c>
      <c r="AN89" s="149" t="s">
        <v>2041</v>
      </c>
      <c r="AO89" s="149" t="s">
        <v>530</v>
      </c>
      <c r="AP89" s="149" t="s">
        <v>2040</v>
      </c>
      <c r="AQ89" s="149" t="s">
        <v>1340</v>
      </c>
      <c r="AR89" s="150" t="s">
        <v>2039</v>
      </c>
    </row>
    <row r="90" spans="1:61" s="144" customFormat="1" ht="14.45" customHeight="1" x14ac:dyDescent="0.25">
      <c r="A90" s="144" t="s">
        <v>1356</v>
      </c>
      <c r="B90" s="144" t="s">
        <v>3170</v>
      </c>
      <c r="C90" s="144" t="s">
        <v>3169</v>
      </c>
      <c r="D90" s="144" t="s">
        <v>3168</v>
      </c>
      <c r="E90" s="144" t="s">
        <v>42</v>
      </c>
      <c r="F90" s="144" t="s">
        <v>3167</v>
      </c>
      <c r="G90" s="144" t="s">
        <v>16</v>
      </c>
      <c r="H90" s="144" t="s">
        <v>3023</v>
      </c>
      <c r="I90" s="145">
        <v>239115</v>
      </c>
      <c r="J90" s="146">
        <v>9.89</v>
      </c>
      <c r="K90" s="146">
        <v>9.89</v>
      </c>
      <c r="L90" s="146">
        <v>44.3</v>
      </c>
      <c r="M90" s="146">
        <v>31.89</v>
      </c>
      <c r="N90" s="146">
        <v>7.81</v>
      </c>
      <c r="O90" s="146">
        <v>96.1</v>
      </c>
      <c r="P90" s="146"/>
      <c r="R90" s="144" t="s">
        <v>13</v>
      </c>
      <c r="S90" s="144" t="s">
        <v>3166</v>
      </c>
      <c r="T90" s="144" t="s">
        <v>11</v>
      </c>
      <c r="U90" s="144">
        <v>30.234815000000001</v>
      </c>
      <c r="V90" s="144">
        <v>-91.240171000000004</v>
      </c>
      <c r="W90" s="147">
        <v>184873</v>
      </c>
      <c r="X90" s="144" t="s">
        <v>1350</v>
      </c>
      <c r="Z90" s="144" t="s">
        <v>3165</v>
      </c>
      <c r="AA90" s="144" t="s">
        <v>2391</v>
      </c>
      <c r="AB90" s="148">
        <v>44123</v>
      </c>
      <c r="AC90" s="144" t="s">
        <v>37</v>
      </c>
      <c r="AD90" s="147">
        <v>2014</v>
      </c>
      <c r="AE90" s="144" t="s">
        <v>3164</v>
      </c>
      <c r="AF90" s="144" t="s">
        <v>3163</v>
      </c>
      <c r="AG90" s="148">
        <v>44123</v>
      </c>
      <c r="AH90" s="149" t="s">
        <v>3162</v>
      </c>
      <c r="AI90" s="149" t="s">
        <v>1444</v>
      </c>
      <c r="AJ90" s="149" t="s">
        <v>229</v>
      </c>
      <c r="AK90" s="149" t="s">
        <v>31</v>
      </c>
      <c r="AL90" s="149" t="s">
        <v>519</v>
      </c>
      <c r="AM90" s="149" t="s">
        <v>3161</v>
      </c>
      <c r="AN90" s="149" t="s">
        <v>3160</v>
      </c>
      <c r="AO90" s="149" t="s">
        <v>3159</v>
      </c>
      <c r="AP90" s="149" t="s">
        <v>1479</v>
      </c>
      <c r="AQ90" s="149" t="s">
        <v>3158</v>
      </c>
      <c r="AR90" s="150" t="s">
        <v>3157</v>
      </c>
    </row>
    <row r="91" spans="1:61" s="144" customFormat="1" ht="14.45" customHeight="1" x14ac:dyDescent="0.25">
      <c r="A91" s="144" t="s">
        <v>1356</v>
      </c>
      <c r="B91" s="144" t="s">
        <v>1426</v>
      </c>
      <c r="C91" s="144" t="s">
        <v>3169</v>
      </c>
      <c r="D91" s="144" t="s">
        <v>3178</v>
      </c>
      <c r="E91" s="144" t="s">
        <v>18</v>
      </c>
      <c r="F91" s="144" t="s">
        <v>3177</v>
      </c>
      <c r="G91" s="144" t="s">
        <v>16</v>
      </c>
      <c r="H91" s="144" t="s">
        <v>3023</v>
      </c>
      <c r="I91" s="145">
        <v>265099</v>
      </c>
      <c r="J91" s="146">
        <v>12.49</v>
      </c>
      <c r="K91" s="146">
        <v>12.49</v>
      </c>
      <c r="L91" s="146">
        <v>99.66</v>
      </c>
      <c r="M91" s="146">
        <v>37.65</v>
      </c>
      <c r="N91" s="146">
        <v>8.08</v>
      </c>
      <c r="O91" s="146">
        <v>136.57</v>
      </c>
      <c r="P91" s="146"/>
      <c r="R91" s="144" t="s">
        <v>13</v>
      </c>
      <c r="S91" s="144" t="s">
        <v>3176</v>
      </c>
      <c r="T91" s="144" t="s">
        <v>11</v>
      </c>
      <c r="U91" s="144">
        <v>30.460588999999999</v>
      </c>
      <c r="V91" s="144">
        <v>-92.532308999999998</v>
      </c>
      <c r="W91" s="147">
        <v>17715</v>
      </c>
      <c r="X91" s="144" t="s">
        <v>1350</v>
      </c>
      <c r="Z91" s="144" t="s">
        <v>3175</v>
      </c>
      <c r="AA91" s="144" t="s">
        <v>1365</v>
      </c>
      <c r="AB91" s="148">
        <v>44124</v>
      </c>
      <c r="AC91" s="144" t="s">
        <v>37</v>
      </c>
      <c r="AD91" s="147">
        <v>2018</v>
      </c>
      <c r="AE91" s="144" t="s">
        <v>817</v>
      </c>
      <c r="AF91" s="144" t="s">
        <v>3174</v>
      </c>
      <c r="AG91" s="148">
        <v>44124</v>
      </c>
      <c r="AH91" s="149" t="s">
        <v>3173</v>
      </c>
      <c r="AI91" s="149" t="s">
        <v>67</v>
      </c>
      <c r="AJ91" s="149" t="s">
        <v>506</v>
      </c>
      <c r="AK91" s="149" t="s">
        <v>553</v>
      </c>
      <c r="AL91" s="149" t="s">
        <v>230</v>
      </c>
      <c r="AM91" s="149" t="s">
        <v>1021</v>
      </c>
      <c r="AN91" s="149" t="s">
        <v>1458</v>
      </c>
      <c r="AO91" s="149" t="s">
        <v>3172</v>
      </c>
      <c r="AP91" s="149" t="s">
        <v>1414</v>
      </c>
      <c r="AQ91" s="149" t="s">
        <v>1165</v>
      </c>
      <c r="AR91" s="150" t="s">
        <v>3171</v>
      </c>
    </row>
    <row r="92" spans="1:61" s="144" customFormat="1" ht="14.45" customHeight="1" x14ac:dyDescent="0.25">
      <c r="A92" s="144" t="s">
        <v>1356</v>
      </c>
      <c r="B92" s="144" t="s">
        <v>1453</v>
      </c>
      <c r="C92" s="144" t="s">
        <v>1452</v>
      </c>
      <c r="D92" s="144" t="s">
        <v>1451</v>
      </c>
      <c r="E92" s="144" t="s">
        <v>42</v>
      </c>
      <c r="F92" s="144" t="s">
        <v>1450</v>
      </c>
      <c r="G92" s="144" t="s">
        <v>16</v>
      </c>
      <c r="H92" s="144" t="s">
        <v>15</v>
      </c>
      <c r="I92" s="145"/>
      <c r="J92" s="146">
        <v>1.29</v>
      </c>
      <c r="K92" s="146">
        <v>1.29</v>
      </c>
      <c r="L92" s="146">
        <v>19.05</v>
      </c>
      <c r="M92" s="146">
        <v>15.24</v>
      </c>
      <c r="N92" s="146">
        <v>0.66</v>
      </c>
      <c r="O92" s="146">
        <v>23.17</v>
      </c>
      <c r="P92" s="146"/>
      <c r="Q92" s="144" t="s">
        <v>14</v>
      </c>
      <c r="R92" s="144" t="s">
        <v>13</v>
      </c>
      <c r="S92" s="144" t="s">
        <v>1449</v>
      </c>
      <c r="T92" s="144" t="s">
        <v>11</v>
      </c>
      <c r="U92" s="144">
        <v>29.980550000000001</v>
      </c>
      <c r="V92" s="144">
        <v>-90.468609999999998</v>
      </c>
      <c r="W92" s="147">
        <v>222279</v>
      </c>
      <c r="X92" s="144" t="s">
        <v>1350</v>
      </c>
      <c r="Z92" s="144" t="s">
        <v>38</v>
      </c>
      <c r="AA92" s="144" t="s">
        <v>1448</v>
      </c>
      <c r="AB92" s="148">
        <v>44124</v>
      </c>
      <c r="AC92" s="144" t="s">
        <v>154</v>
      </c>
      <c r="AD92" s="147">
        <v>2021</v>
      </c>
      <c r="AE92" s="144" t="s">
        <v>1447</v>
      </c>
      <c r="AF92" s="144" t="s">
        <v>1446</v>
      </c>
      <c r="AG92" s="148">
        <v>44124</v>
      </c>
      <c r="AH92" s="149" t="s">
        <v>1445</v>
      </c>
      <c r="AI92" s="149" t="s">
        <v>1444</v>
      </c>
      <c r="AJ92" s="149" t="s">
        <v>301</v>
      </c>
      <c r="AK92" s="149" t="s">
        <v>67</v>
      </c>
      <c r="AL92" s="149" t="s">
        <v>52</v>
      </c>
      <c r="AM92" s="149" t="s">
        <v>1443</v>
      </c>
      <c r="AN92" s="149" t="s">
        <v>1442</v>
      </c>
      <c r="AO92" s="149" t="s">
        <v>802</v>
      </c>
      <c r="AP92" s="149" t="s">
        <v>1441</v>
      </c>
      <c r="AQ92" s="149" t="s">
        <v>1440</v>
      </c>
      <c r="AR92" s="150" t="s">
        <v>1439</v>
      </c>
    </row>
    <row r="93" spans="1:61" s="159" customFormat="1" ht="14.45" customHeight="1" x14ac:dyDescent="0.25">
      <c r="A93" s="144" t="s">
        <v>1356</v>
      </c>
      <c r="B93" s="144" t="s">
        <v>1438</v>
      </c>
      <c r="C93" s="144" t="s">
        <v>1437</v>
      </c>
      <c r="D93" s="144" t="s">
        <v>1436</v>
      </c>
      <c r="E93" s="144" t="s">
        <v>42</v>
      </c>
      <c r="F93" s="144" t="s">
        <v>1249</v>
      </c>
      <c r="G93" s="144" t="s">
        <v>16</v>
      </c>
      <c r="H93" s="144" t="s">
        <v>15</v>
      </c>
      <c r="I93" s="145"/>
      <c r="J93" s="146">
        <v>2.06</v>
      </c>
      <c r="K93" s="146">
        <v>2.06</v>
      </c>
      <c r="L93" s="146">
        <v>28.16</v>
      </c>
      <c r="M93" s="146">
        <v>18.73</v>
      </c>
      <c r="N93" s="146">
        <v>1.06</v>
      </c>
      <c r="O93" s="146">
        <v>17.170000000000002</v>
      </c>
      <c r="P93" s="146"/>
      <c r="Q93" s="144" t="s">
        <v>14</v>
      </c>
      <c r="R93" s="144" t="s">
        <v>13</v>
      </c>
      <c r="S93" s="144" t="s">
        <v>1435</v>
      </c>
      <c r="T93" s="144" t="s">
        <v>11</v>
      </c>
      <c r="U93" s="144">
        <v>31.342649999999999</v>
      </c>
      <c r="V93" s="144">
        <v>-92.631410000000002</v>
      </c>
      <c r="W93" s="147">
        <v>224785</v>
      </c>
      <c r="X93" s="144" t="s">
        <v>1350</v>
      </c>
      <c r="Y93" s="144" t="s">
        <v>38</v>
      </c>
      <c r="Z93" s="144" t="s">
        <v>38</v>
      </c>
      <c r="AA93" s="144" t="s">
        <v>1434</v>
      </c>
      <c r="AB93" s="148">
        <v>44224</v>
      </c>
      <c r="AC93" s="144" t="s">
        <v>6</v>
      </c>
      <c r="AD93" s="147">
        <v>2021</v>
      </c>
      <c r="AE93" s="144" t="s">
        <v>1433</v>
      </c>
      <c r="AF93" s="144" t="s">
        <v>1432</v>
      </c>
      <c r="AG93" s="148">
        <v>44224</v>
      </c>
      <c r="AH93" s="149" t="s">
        <v>1431</v>
      </c>
      <c r="AI93" s="149" t="s">
        <v>30</v>
      </c>
      <c r="AJ93" s="149" t="s">
        <v>929</v>
      </c>
      <c r="AK93" s="149" t="s">
        <v>31</v>
      </c>
      <c r="AL93" s="149" t="s">
        <v>53</v>
      </c>
      <c r="AM93" s="149" t="s">
        <v>1361</v>
      </c>
      <c r="AN93" s="149" t="s">
        <v>1430</v>
      </c>
      <c r="AO93" s="149" t="s">
        <v>1429</v>
      </c>
      <c r="AP93" s="149" t="s">
        <v>856</v>
      </c>
      <c r="AQ93" s="149" t="s">
        <v>1428</v>
      </c>
      <c r="AR93" s="150" t="s">
        <v>1427</v>
      </c>
      <c r="AS93" s="144"/>
      <c r="AT93" s="144"/>
      <c r="AU93" s="144"/>
      <c r="AV93" s="144"/>
      <c r="AW93" s="144"/>
      <c r="AX93" s="144"/>
      <c r="AY93" s="144"/>
      <c r="AZ93" s="144"/>
      <c r="BA93" s="144"/>
      <c r="BB93" s="144"/>
      <c r="BC93" s="144"/>
      <c r="BD93" s="144"/>
      <c r="BE93" s="144"/>
      <c r="BF93" s="144"/>
      <c r="BG93" s="144"/>
      <c r="BH93" s="144"/>
      <c r="BI93" s="144"/>
    </row>
    <row r="94" spans="1:61" s="144" customFormat="1" ht="14.45" customHeight="1" x14ac:dyDescent="0.25">
      <c r="A94" s="144" t="s">
        <v>1356</v>
      </c>
      <c r="B94" s="144" t="s">
        <v>2038</v>
      </c>
      <c r="C94" s="144" t="s">
        <v>2037</v>
      </c>
      <c r="D94" s="144" t="s">
        <v>2036</v>
      </c>
      <c r="E94" s="144" t="s">
        <v>42</v>
      </c>
      <c r="F94" s="144" t="s">
        <v>2035</v>
      </c>
      <c r="G94" s="144" t="s">
        <v>1895</v>
      </c>
      <c r="H94" s="144" t="s">
        <v>1894</v>
      </c>
      <c r="I94" s="145">
        <v>4527943</v>
      </c>
      <c r="J94" s="146">
        <v>530.16999999999996</v>
      </c>
      <c r="K94" s="146">
        <v>524.65</v>
      </c>
      <c r="L94" s="146">
        <v>934.39</v>
      </c>
      <c r="M94" s="146">
        <v>301.08</v>
      </c>
      <c r="N94" s="146">
        <v>31.89</v>
      </c>
      <c r="O94" s="146">
        <v>1902.06</v>
      </c>
      <c r="P94" s="146"/>
      <c r="R94" s="144" t="s">
        <v>580</v>
      </c>
      <c r="S94" s="144" t="s">
        <v>2034</v>
      </c>
      <c r="T94" s="144" t="s">
        <v>11</v>
      </c>
      <c r="U94" s="144">
        <v>30.0336</v>
      </c>
      <c r="V94" s="144">
        <v>-90.524563999999998</v>
      </c>
      <c r="W94" s="147">
        <v>197717</v>
      </c>
      <c r="X94" s="144" t="s">
        <v>1350</v>
      </c>
      <c r="Z94" s="144" t="s">
        <v>2033</v>
      </c>
      <c r="AA94" s="144" t="s">
        <v>1448</v>
      </c>
      <c r="AB94" s="148">
        <v>44305</v>
      </c>
      <c r="AC94" s="144" t="s">
        <v>6</v>
      </c>
      <c r="AD94" s="147" t="s">
        <v>5</v>
      </c>
      <c r="AE94" s="144" t="s">
        <v>1598</v>
      </c>
      <c r="AF94" s="144" t="s">
        <v>2032</v>
      </c>
      <c r="AG94" s="148">
        <v>44273</v>
      </c>
      <c r="AH94" s="149" t="s">
        <v>2031</v>
      </c>
      <c r="AI94" s="149" t="s">
        <v>2030</v>
      </c>
      <c r="AJ94" s="149" t="s">
        <v>333</v>
      </c>
      <c r="AK94" s="149" t="s">
        <v>52</v>
      </c>
      <c r="AL94" s="149" t="s">
        <v>30</v>
      </c>
      <c r="AM94" s="149" t="s">
        <v>2029</v>
      </c>
      <c r="AN94" s="149" t="s">
        <v>1149</v>
      </c>
      <c r="AO94" s="149" t="s">
        <v>1958</v>
      </c>
      <c r="AP94" s="149" t="s">
        <v>1684</v>
      </c>
      <c r="AQ94" s="149" t="s">
        <v>424</v>
      </c>
      <c r="AR94" s="150" t="s">
        <v>2028</v>
      </c>
    </row>
    <row r="95" spans="1:61" s="144" customFormat="1" ht="14.45" customHeight="1" x14ac:dyDescent="0.25">
      <c r="A95" s="144" t="s">
        <v>1356</v>
      </c>
      <c r="B95" s="144" t="s">
        <v>2839</v>
      </c>
      <c r="C95" s="144" t="s">
        <v>2838</v>
      </c>
      <c r="D95" s="144" t="s">
        <v>2837</v>
      </c>
      <c r="E95" s="144" t="s">
        <v>18</v>
      </c>
      <c r="F95" s="144" t="s">
        <v>2836</v>
      </c>
      <c r="G95" s="144" t="s">
        <v>2183</v>
      </c>
      <c r="H95" s="144" t="s">
        <v>2455</v>
      </c>
      <c r="I95" s="153" t="s">
        <v>2066</v>
      </c>
      <c r="J95" s="154" t="s">
        <v>2066</v>
      </c>
      <c r="K95" s="154" t="s">
        <v>2066</v>
      </c>
      <c r="L95" s="154" t="s">
        <v>2066</v>
      </c>
      <c r="M95" s="154" t="s">
        <v>2066</v>
      </c>
      <c r="N95" s="154" t="s">
        <v>2066</v>
      </c>
      <c r="O95" s="154" t="s">
        <v>2066</v>
      </c>
      <c r="P95" s="154" t="s">
        <v>2066</v>
      </c>
      <c r="R95" s="144" t="s">
        <v>2065</v>
      </c>
      <c r="S95" s="155" t="s">
        <v>2066</v>
      </c>
      <c r="T95" s="144" t="s">
        <v>11</v>
      </c>
      <c r="U95" s="144">
        <v>30.558879999999998</v>
      </c>
      <c r="V95" s="144">
        <v>-91.205550000000002</v>
      </c>
      <c r="W95" s="147">
        <v>3519</v>
      </c>
      <c r="AB95" s="148">
        <v>44305</v>
      </c>
      <c r="AC95" s="144" t="s">
        <v>6</v>
      </c>
      <c r="AD95" s="147" t="s">
        <v>5</v>
      </c>
      <c r="AE95" s="144" t="s">
        <v>2064</v>
      </c>
      <c r="AF95" s="144" t="s">
        <v>2835</v>
      </c>
      <c r="AG95" s="148">
        <v>44305</v>
      </c>
      <c r="AH95" s="149" t="s">
        <v>2834</v>
      </c>
      <c r="AI95" s="149" t="s">
        <v>2428</v>
      </c>
      <c r="AJ95" s="149" t="s">
        <v>775</v>
      </c>
      <c r="AK95" s="149" t="s">
        <v>260</v>
      </c>
      <c r="AL95" s="149" t="s">
        <v>228</v>
      </c>
      <c r="AM95" s="149" t="s">
        <v>2833</v>
      </c>
      <c r="AN95" s="149" t="s">
        <v>2832</v>
      </c>
      <c r="AO95" s="149" t="s">
        <v>2831</v>
      </c>
      <c r="AP95" s="149" t="s">
        <v>2830</v>
      </c>
      <c r="AQ95" s="149" t="s">
        <v>2829</v>
      </c>
      <c r="AR95" s="150" t="s">
        <v>2828</v>
      </c>
    </row>
    <row r="96" spans="1:61" s="144" customFormat="1" ht="14.45" customHeight="1" x14ac:dyDescent="0.25">
      <c r="A96" s="144" t="s">
        <v>1356</v>
      </c>
      <c r="B96" s="144" t="s">
        <v>2839</v>
      </c>
      <c r="C96" s="144" t="s">
        <v>4619</v>
      </c>
      <c r="D96" s="144" t="s">
        <v>4618</v>
      </c>
      <c r="E96" s="144" t="s">
        <v>18</v>
      </c>
      <c r="F96" s="144" t="s">
        <v>4617</v>
      </c>
      <c r="G96" s="144" t="s">
        <v>3798</v>
      </c>
      <c r="H96" s="144" t="s">
        <v>4616</v>
      </c>
      <c r="I96" s="145"/>
      <c r="J96" s="146">
        <v>13.9</v>
      </c>
      <c r="K96" s="146">
        <v>7.52</v>
      </c>
      <c r="L96" s="146">
        <v>29.91</v>
      </c>
      <c r="M96" s="146">
        <v>48.11</v>
      </c>
      <c r="N96" s="146">
        <v>-0.31</v>
      </c>
      <c r="O96" s="146">
        <v>70.52</v>
      </c>
      <c r="P96" s="146"/>
      <c r="Q96" s="144" t="s">
        <v>357</v>
      </c>
      <c r="R96" s="144" t="s">
        <v>13</v>
      </c>
      <c r="S96" s="144" t="s">
        <v>4615</v>
      </c>
      <c r="T96" s="144" t="s">
        <v>11</v>
      </c>
      <c r="U96" s="144">
        <v>30.558879999999998</v>
      </c>
      <c r="V96" s="144">
        <v>-91.205550000000002</v>
      </c>
      <c r="W96" s="147">
        <v>3519</v>
      </c>
      <c r="X96" s="144" t="s">
        <v>1350</v>
      </c>
      <c r="Y96" s="144" t="s">
        <v>38</v>
      </c>
      <c r="Z96" s="144" t="s">
        <v>4614</v>
      </c>
      <c r="AA96" s="144" t="s">
        <v>1448</v>
      </c>
      <c r="AB96" s="148">
        <v>44207</v>
      </c>
      <c r="AC96" s="144" t="s">
        <v>154</v>
      </c>
      <c r="AD96" s="147">
        <v>2021</v>
      </c>
      <c r="AE96" s="144" t="s">
        <v>817</v>
      </c>
      <c r="AF96" s="144" t="s">
        <v>4613</v>
      </c>
      <c r="AG96" s="148">
        <v>44132</v>
      </c>
      <c r="AH96" s="149" t="s">
        <v>2834</v>
      </c>
      <c r="AI96" s="149" t="s">
        <v>2428</v>
      </c>
      <c r="AJ96" s="149" t="s">
        <v>775</v>
      </c>
      <c r="AK96" s="149" t="s">
        <v>260</v>
      </c>
      <c r="AL96" s="149" t="s">
        <v>228</v>
      </c>
      <c r="AM96" s="149" t="s">
        <v>2833</v>
      </c>
      <c r="AN96" s="149" t="s">
        <v>2832</v>
      </c>
      <c r="AO96" s="149" t="s">
        <v>2831</v>
      </c>
      <c r="AP96" s="149" t="s">
        <v>2830</v>
      </c>
      <c r="AQ96" s="149" t="s">
        <v>2829</v>
      </c>
      <c r="AR96" s="150" t="s">
        <v>2828</v>
      </c>
    </row>
    <row r="97" spans="1:61" s="144" customFormat="1" ht="14.45" customHeight="1" x14ac:dyDescent="0.25">
      <c r="A97" s="144" t="s">
        <v>1356</v>
      </c>
      <c r="B97" s="144" t="s">
        <v>2027</v>
      </c>
      <c r="C97" s="144" t="s">
        <v>4612</v>
      </c>
      <c r="D97" s="144" t="s">
        <v>4611</v>
      </c>
      <c r="E97" s="144" t="s">
        <v>42</v>
      </c>
      <c r="F97" s="144" t="s">
        <v>4610</v>
      </c>
      <c r="G97" s="144" t="s">
        <v>3798</v>
      </c>
      <c r="H97" s="144" t="s">
        <v>4458</v>
      </c>
      <c r="I97" s="145">
        <v>13628086</v>
      </c>
      <c r="J97" s="146">
        <v>389.39</v>
      </c>
      <c r="K97" s="146">
        <v>341.76</v>
      </c>
      <c r="L97" s="146">
        <v>1242.53</v>
      </c>
      <c r="M97" s="146">
        <v>1668.89</v>
      </c>
      <c r="N97" s="146">
        <v>82.88</v>
      </c>
      <c r="O97" s="146">
        <v>2768.93</v>
      </c>
      <c r="P97" s="146"/>
      <c r="R97" s="144" t="s">
        <v>13</v>
      </c>
      <c r="S97" s="144" t="s">
        <v>4609</v>
      </c>
      <c r="T97" s="144" t="s">
        <v>11</v>
      </c>
      <c r="U97" s="144">
        <v>29.971852999999999</v>
      </c>
      <c r="V97" s="144">
        <v>-90.861857999999998</v>
      </c>
      <c r="W97" s="147">
        <v>198351</v>
      </c>
      <c r="X97" s="144" t="s">
        <v>1350</v>
      </c>
      <c r="Z97" s="144" t="s">
        <v>4608</v>
      </c>
      <c r="AA97" s="144" t="s">
        <v>1448</v>
      </c>
      <c r="AB97" s="148">
        <v>44291</v>
      </c>
      <c r="AC97" s="144" t="s">
        <v>154</v>
      </c>
      <c r="AD97" s="147" t="s">
        <v>4607</v>
      </c>
      <c r="AE97" s="144" t="s">
        <v>4606</v>
      </c>
      <c r="AF97" s="144" t="s">
        <v>4605</v>
      </c>
      <c r="AG97" s="148">
        <v>44291</v>
      </c>
      <c r="AH97" s="149" t="s">
        <v>2357</v>
      </c>
      <c r="AI97" s="149" t="s">
        <v>2387</v>
      </c>
      <c r="AJ97" s="149" t="s">
        <v>427</v>
      </c>
      <c r="AK97" s="149" t="s">
        <v>260</v>
      </c>
      <c r="AL97" s="149" t="s">
        <v>131</v>
      </c>
      <c r="AM97" s="149" t="s">
        <v>4604</v>
      </c>
      <c r="AN97" s="149" t="s">
        <v>208</v>
      </c>
      <c r="AO97" s="149" t="s">
        <v>1429</v>
      </c>
      <c r="AP97" s="149" t="s">
        <v>4603</v>
      </c>
      <c r="AQ97" s="149" t="s">
        <v>3973</v>
      </c>
      <c r="AR97" s="150" t="s">
        <v>4602</v>
      </c>
    </row>
    <row r="98" spans="1:61" s="144" customFormat="1" ht="14.45" customHeight="1" x14ac:dyDescent="0.25">
      <c r="A98" s="144" t="s">
        <v>1356</v>
      </c>
      <c r="B98" s="144" t="s">
        <v>2384</v>
      </c>
      <c r="C98" s="144" t="s">
        <v>4027</v>
      </c>
      <c r="D98" s="144" t="s">
        <v>4026</v>
      </c>
      <c r="E98" s="144" t="s">
        <v>42</v>
      </c>
      <c r="F98" s="144" t="s">
        <v>4025</v>
      </c>
      <c r="G98" s="144" t="s">
        <v>3798</v>
      </c>
      <c r="H98" s="144" t="s">
        <v>3895</v>
      </c>
      <c r="I98" s="145">
        <v>2533377</v>
      </c>
      <c r="J98" s="146">
        <v>77.44</v>
      </c>
      <c r="K98" s="146">
        <v>77.44</v>
      </c>
      <c r="L98" s="146">
        <v>258.87</v>
      </c>
      <c r="M98" s="146">
        <v>206.87</v>
      </c>
      <c r="N98" s="146">
        <v>8.15</v>
      </c>
      <c r="O98" s="146">
        <v>174.61</v>
      </c>
      <c r="P98" s="146"/>
      <c r="R98" s="144" t="s">
        <v>13</v>
      </c>
      <c r="S98" s="144" t="s">
        <v>4024</v>
      </c>
      <c r="T98" s="144" t="s">
        <v>11</v>
      </c>
      <c r="U98" s="144">
        <v>29.622885</v>
      </c>
      <c r="V98" s="144">
        <v>-89.922128000000001</v>
      </c>
      <c r="W98" s="147">
        <v>204812</v>
      </c>
      <c r="X98" s="144" t="s">
        <v>1350</v>
      </c>
      <c r="Z98" s="144" t="s">
        <v>4023</v>
      </c>
      <c r="AA98" s="144" t="s">
        <v>1387</v>
      </c>
      <c r="AB98" s="148">
        <v>44288</v>
      </c>
      <c r="AC98" s="144" t="s">
        <v>6</v>
      </c>
      <c r="AD98" s="147">
        <v>2020</v>
      </c>
      <c r="AE98" s="144" t="s">
        <v>4022</v>
      </c>
      <c r="AF98" s="144" t="s">
        <v>4021</v>
      </c>
      <c r="AG98" s="148">
        <v>44288</v>
      </c>
      <c r="AH98" s="149" t="s">
        <v>4020</v>
      </c>
      <c r="AI98" s="149" t="s">
        <v>4019</v>
      </c>
      <c r="AJ98" s="149" t="s">
        <v>1444</v>
      </c>
      <c r="AK98" s="149" t="s">
        <v>52</v>
      </c>
      <c r="AL98" s="149" t="s">
        <v>53</v>
      </c>
      <c r="AM98" s="149" t="s">
        <v>259</v>
      </c>
      <c r="AN98" s="149" t="s">
        <v>1067</v>
      </c>
      <c r="AO98" s="149" t="s">
        <v>2376</v>
      </c>
      <c r="AP98" s="149" t="s">
        <v>3656</v>
      </c>
      <c r="AQ98" s="149" t="s">
        <v>3117</v>
      </c>
      <c r="AR98" s="150" t="s">
        <v>4018</v>
      </c>
    </row>
    <row r="99" spans="1:61" s="144" customFormat="1" ht="14.45" customHeight="1" x14ac:dyDescent="0.25">
      <c r="A99" s="144" t="s">
        <v>1356</v>
      </c>
      <c r="B99" s="144" t="s">
        <v>1370</v>
      </c>
      <c r="C99" s="144" t="s">
        <v>4601</v>
      </c>
      <c r="D99" s="144" t="s">
        <v>4600</v>
      </c>
      <c r="E99" s="144" t="s">
        <v>1933</v>
      </c>
      <c r="F99" s="144" t="s">
        <v>4599</v>
      </c>
      <c r="G99" s="144" t="s">
        <v>3798</v>
      </c>
      <c r="H99" s="144" t="s">
        <v>4315</v>
      </c>
      <c r="I99" s="145">
        <v>1158682</v>
      </c>
      <c r="J99" s="146">
        <v>59.51</v>
      </c>
      <c r="K99" s="146">
        <v>49.88</v>
      </c>
      <c r="L99" s="146">
        <v>238.49</v>
      </c>
      <c r="M99" s="146">
        <v>612.47</v>
      </c>
      <c r="N99" s="146">
        <v>8.27</v>
      </c>
      <c r="O99" s="146">
        <v>964.35</v>
      </c>
      <c r="P99" s="146"/>
      <c r="R99" s="144" t="s">
        <v>13</v>
      </c>
      <c r="S99" s="144" t="s">
        <v>4598</v>
      </c>
      <c r="T99" s="144" t="s">
        <v>11</v>
      </c>
      <c r="U99" s="144">
        <v>30.191196000000001</v>
      </c>
      <c r="V99" s="144">
        <v>-93.325946000000002</v>
      </c>
      <c r="W99" s="147">
        <v>5337</v>
      </c>
      <c r="X99" s="144" t="s">
        <v>1350</v>
      </c>
      <c r="Z99" s="144" t="s">
        <v>4597</v>
      </c>
      <c r="AA99" s="144" t="s">
        <v>1365</v>
      </c>
      <c r="AB99" s="148">
        <v>44308</v>
      </c>
      <c r="AC99" s="144" t="s">
        <v>37</v>
      </c>
      <c r="AD99" s="147" t="s">
        <v>4596</v>
      </c>
      <c r="AE99" s="144" t="s">
        <v>4595</v>
      </c>
      <c r="AF99" s="144" t="s">
        <v>4594</v>
      </c>
      <c r="AG99" s="148">
        <v>44123</v>
      </c>
      <c r="AH99" s="149" t="s">
        <v>4593</v>
      </c>
      <c r="AI99" s="149" t="s">
        <v>519</v>
      </c>
      <c r="AJ99" s="149" t="s">
        <v>929</v>
      </c>
      <c r="AK99" s="149" t="s">
        <v>260</v>
      </c>
      <c r="AL99" s="149" t="s">
        <v>30</v>
      </c>
      <c r="AM99" s="149" t="s">
        <v>4592</v>
      </c>
      <c r="AN99" s="149" t="s">
        <v>2559</v>
      </c>
      <c r="AO99" s="149" t="s">
        <v>2609</v>
      </c>
      <c r="AP99" s="149" t="s">
        <v>1414</v>
      </c>
      <c r="AQ99" s="149" t="s">
        <v>4591</v>
      </c>
      <c r="AR99" s="150" t="s">
        <v>4590</v>
      </c>
    </row>
    <row r="100" spans="1:61" s="159" customFormat="1" ht="14.45" customHeight="1" x14ac:dyDescent="0.25">
      <c r="A100" s="144" t="s">
        <v>1356</v>
      </c>
      <c r="B100" s="144" t="s">
        <v>1355</v>
      </c>
      <c r="C100" s="144" t="s">
        <v>4195</v>
      </c>
      <c r="D100" s="144" t="s">
        <v>4194</v>
      </c>
      <c r="E100" s="144" t="s">
        <v>18</v>
      </c>
      <c r="F100" s="144" t="s">
        <v>4193</v>
      </c>
      <c r="G100" s="144" t="s">
        <v>3798</v>
      </c>
      <c r="H100" s="144" t="s">
        <v>4045</v>
      </c>
      <c r="I100" s="153" t="s">
        <v>2066</v>
      </c>
      <c r="J100" s="154" t="s">
        <v>2066</v>
      </c>
      <c r="K100" s="154" t="s">
        <v>2066</v>
      </c>
      <c r="L100" s="154" t="s">
        <v>2066</v>
      </c>
      <c r="M100" s="154" t="s">
        <v>2066</v>
      </c>
      <c r="N100" s="154" t="s">
        <v>2066</v>
      </c>
      <c r="O100" s="154" t="s">
        <v>2066</v>
      </c>
      <c r="P100" s="154" t="s">
        <v>2066</v>
      </c>
      <c r="Q100" s="144"/>
      <c r="R100" s="144" t="s">
        <v>2065</v>
      </c>
      <c r="S100" s="155" t="s">
        <v>2066</v>
      </c>
      <c r="T100" s="144" t="s">
        <v>11</v>
      </c>
      <c r="U100" s="144">
        <v>30.826491069999999</v>
      </c>
      <c r="V100" s="144">
        <v>-93.285786150000007</v>
      </c>
      <c r="W100" s="147">
        <v>1514</v>
      </c>
      <c r="X100" s="144"/>
      <c r="Y100" s="144"/>
      <c r="Z100" s="144"/>
      <c r="AA100" s="144"/>
      <c r="AB100" s="148">
        <v>44305</v>
      </c>
      <c r="AC100" s="144" t="s">
        <v>6</v>
      </c>
      <c r="AD100" s="147">
        <v>2022</v>
      </c>
      <c r="AE100" s="144" t="s">
        <v>2441</v>
      </c>
      <c r="AF100" s="144" t="s">
        <v>4192</v>
      </c>
      <c r="AG100" s="148">
        <v>44305</v>
      </c>
      <c r="AH100" s="149" t="s">
        <v>4191</v>
      </c>
      <c r="AI100" s="149" t="s">
        <v>652</v>
      </c>
      <c r="AJ100" s="149" t="s">
        <v>453</v>
      </c>
      <c r="AK100" s="149" t="s">
        <v>52</v>
      </c>
      <c r="AL100" s="149" t="s">
        <v>480</v>
      </c>
      <c r="AM100" s="149" t="s">
        <v>1813</v>
      </c>
      <c r="AN100" s="149" t="s">
        <v>813</v>
      </c>
      <c r="AO100" s="149" t="s">
        <v>1429</v>
      </c>
      <c r="AP100" s="149" t="s">
        <v>811</v>
      </c>
      <c r="AQ100" s="149" t="s">
        <v>345</v>
      </c>
      <c r="AR100" s="150" t="s">
        <v>4190</v>
      </c>
      <c r="AS100" s="144"/>
      <c r="AT100" s="144"/>
      <c r="AU100" s="144"/>
      <c r="AV100" s="144"/>
      <c r="AW100" s="144"/>
      <c r="AX100" s="144"/>
      <c r="AY100" s="144"/>
      <c r="AZ100" s="144"/>
      <c r="BA100" s="144"/>
      <c r="BB100" s="144"/>
      <c r="BC100" s="144"/>
      <c r="BD100" s="144"/>
      <c r="BE100" s="144"/>
      <c r="BF100" s="144"/>
      <c r="BG100" s="144"/>
      <c r="BH100" s="144"/>
      <c r="BI100" s="144"/>
    </row>
    <row r="101" spans="1:61" s="144" customFormat="1" ht="14.45" customHeight="1" x14ac:dyDescent="0.25">
      <c r="A101" s="144" t="s">
        <v>1356</v>
      </c>
      <c r="B101" s="144" t="s">
        <v>1426</v>
      </c>
      <c r="C101" s="144" t="s">
        <v>1425</v>
      </c>
      <c r="D101" s="144" t="s">
        <v>1424</v>
      </c>
      <c r="E101" s="144" t="s">
        <v>42</v>
      </c>
      <c r="F101" s="144" t="s">
        <v>1423</v>
      </c>
      <c r="G101" s="144" t="s">
        <v>16</v>
      </c>
      <c r="H101" s="144" t="s">
        <v>15</v>
      </c>
      <c r="I101" s="145">
        <v>458049</v>
      </c>
      <c r="J101" s="146">
        <v>58.48</v>
      </c>
      <c r="K101" s="146">
        <v>58.48</v>
      </c>
      <c r="L101" s="146">
        <v>139.1</v>
      </c>
      <c r="M101" s="146">
        <v>19.28</v>
      </c>
      <c r="N101" s="146">
        <v>13.19</v>
      </c>
      <c r="O101" s="146">
        <v>242.06</v>
      </c>
      <c r="P101" s="146"/>
      <c r="R101" s="144" t="s">
        <v>13</v>
      </c>
      <c r="S101" s="144" t="s">
        <v>1422</v>
      </c>
      <c r="T101" s="144" t="s">
        <v>11</v>
      </c>
      <c r="U101" s="144">
        <v>30.454908</v>
      </c>
      <c r="V101" s="144">
        <v>-92.534327000000005</v>
      </c>
      <c r="W101" s="147">
        <v>192380</v>
      </c>
      <c r="X101" s="144" t="s">
        <v>1350</v>
      </c>
      <c r="Z101" s="144" t="s">
        <v>1421</v>
      </c>
      <c r="AA101" s="144" t="s">
        <v>1365</v>
      </c>
      <c r="AB101" s="148">
        <v>44273</v>
      </c>
      <c r="AC101" s="144" t="s">
        <v>634</v>
      </c>
      <c r="AD101" s="147" t="s">
        <v>1420</v>
      </c>
      <c r="AE101" s="144" t="s">
        <v>1419</v>
      </c>
      <c r="AF101" s="144" t="s">
        <v>1418</v>
      </c>
      <c r="AG101" s="148">
        <v>44298</v>
      </c>
      <c r="AH101" s="149" t="s">
        <v>1417</v>
      </c>
      <c r="AI101" s="149" t="s">
        <v>67</v>
      </c>
      <c r="AJ101" s="149" t="s">
        <v>652</v>
      </c>
      <c r="AK101" s="149" t="s">
        <v>553</v>
      </c>
      <c r="AL101" s="149" t="s">
        <v>230</v>
      </c>
      <c r="AM101" s="149" t="s">
        <v>1021</v>
      </c>
      <c r="AN101" s="149" t="s">
        <v>1416</v>
      </c>
      <c r="AO101" s="149" t="s">
        <v>1415</v>
      </c>
      <c r="AP101" s="149" t="s">
        <v>1414</v>
      </c>
      <c r="AQ101" s="149" t="s">
        <v>651</v>
      </c>
      <c r="AR101" s="150" t="s">
        <v>1413</v>
      </c>
    </row>
    <row r="102" spans="1:61" s="161" customFormat="1" ht="14.45" customHeight="1" x14ac:dyDescent="0.25">
      <c r="A102" s="144" t="s">
        <v>1356</v>
      </c>
      <c r="B102" s="144" t="s">
        <v>1370</v>
      </c>
      <c r="C102" s="144" t="s">
        <v>4589</v>
      </c>
      <c r="D102" s="144" t="s">
        <v>4588</v>
      </c>
      <c r="E102" s="144" t="s">
        <v>18</v>
      </c>
      <c r="F102" s="144" t="s">
        <v>4587</v>
      </c>
      <c r="G102" s="144" t="s">
        <v>3798</v>
      </c>
      <c r="H102" s="144" t="s">
        <v>4269</v>
      </c>
      <c r="I102" s="145">
        <v>1155059</v>
      </c>
      <c r="J102" s="146">
        <v>52.82</v>
      </c>
      <c r="K102" s="146">
        <v>45.23</v>
      </c>
      <c r="L102" s="146">
        <v>1069.3900000000001</v>
      </c>
      <c r="M102" s="146">
        <v>353.36</v>
      </c>
      <c r="N102" s="146">
        <v>8.77</v>
      </c>
      <c r="O102" s="146">
        <v>721.54</v>
      </c>
      <c r="P102" s="146"/>
      <c r="Q102" s="144"/>
      <c r="R102" s="144" t="s">
        <v>13</v>
      </c>
      <c r="S102" s="144" t="s">
        <v>4586</v>
      </c>
      <c r="T102" s="144" t="s">
        <v>11</v>
      </c>
      <c r="U102" s="144">
        <v>30.230264999999999</v>
      </c>
      <c r="V102" s="144">
        <v>-93.286337000000003</v>
      </c>
      <c r="W102" s="147" t="s">
        <v>4585</v>
      </c>
      <c r="X102" s="144" t="s">
        <v>1350</v>
      </c>
      <c r="Y102" s="144"/>
      <c r="Z102" s="144" t="s">
        <v>4584</v>
      </c>
      <c r="AA102" s="144" t="s">
        <v>1365</v>
      </c>
      <c r="AB102" s="148">
        <v>44305</v>
      </c>
      <c r="AC102" s="144" t="s">
        <v>37</v>
      </c>
      <c r="AD102" s="147">
        <v>2019</v>
      </c>
      <c r="AE102" s="144" t="s">
        <v>1904</v>
      </c>
      <c r="AF102" s="144" t="s">
        <v>4583</v>
      </c>
      <c r="AG102" s="148">
        <v>44030</v>
      </c>
      <c r="AH102" s="149" t="s">
        <v>4582</v>
      </c>
      <c r="AI102" s="149" t="s">
        <v>33</v>
      </c>
      <c r="AJ102" s="149" t="s">
        <v>93</v>
      </c>
      <c r="AK102" s="149" t="s">
        <v>52</v>
      </c>
      <c r="AL102" s="149" t="s">
        <v>53</v>
      </c>
      <c r="AM102" s="149" t="s">
        <v>2243</v>
      </c>
      <c r="AN102" s="149" t="s">
        <v>2241</v>
      </c>
      <c r="AO102" s="149" t="s">
        <v>2016</v>
      </c>
      <c r="AP102" s="149" t="s">
        <v>1456</v>
      </c>
      <c r="AQ102" s="149" t="s">
        <v>451</v>
      </c>
      <c r="AR102" s="150" t="s">
        <v>4581</v>
      </c>
      <c r="AS102" s="144"/>
      <c r="AT102" s="144"/>
      <c r="AU102" s="144"/>
      <c r="AV102" s="144"/>
      <c r="AW102" s="144"/>
      <c r="AX102" s="144"/>
      <c r="AY102" s="144"/>
      <c r="AZ102" s="144"/>
      <c r="BA102" s="144"/>
      <c r="BB102" s="144"/>
      <c r="BC102" s="144"/>
      <c r="BD102" s="144"/>
      <c r="BE102" s="144"/>
      <c r="BF102" s="144"/>
      <c r="BG102" s="144"/>
      <c r="BH102" s="144"/>
      <c r="BI102" s="144"/>
    </row>
    <row r="103" spans="1:61" s="144" customFormat="1" ht="14.45" customHeight="1" x14ac:dyDescent="0.25">
      <c r="A103" s="144" t="s">
        <v>1356</v>
      </c>
      <c r="B103" s="144" t="s">
        <v>1370</v>
      </c>
      <c r="C103" s="144" t="s">
        <v>3710</v>
      </c>
      <c r="D103" s="144" t="s">
        <v>3709</v>
      </c>
      <c r="E103" s="144" t="s">
        <v>18</v>
      </c>
      <c r="F103" s="144" t="s">
        <v>3708</v>
      </c>
      <c r="G103" s="144" t="s">
        <v>16</v>
      </c>
      <c r="H103" s="144" t="s">
        <v>3522</v>
      </c>
      <c r="I103" s="145">
        <v>4321253</v>
      </c>
      <c r="J103" s="146">
        <v>163.31</v>
      </c>
      <c r="K103" s="146">
        <v>163.31</v>
      </c>
      <c r="L103" s="146">
        <v>518</v>
      </c>
      <c r="M103" s="146">
        <v>83.1</v>
      </c>
      <c r="N103" s="146">
        <v>38.81</v>
      </c>
      <c r="O103" s="146">
        <v>1511.52</v>
      </c>
      <c r="P103" s="146">
        <v>20.64</v>
      </c>
      <c r="R103" s="144" t="s">
        <v>13</v>
      </c>
      <c r="S103" s="144" t="s">
        <v>3707</v>
      </c>
      <c r="T103" s="144" t="s">
        <v>11</v>
      </c>
      <c r="U103" s="144">
        <v>30.109676</v>
      </c>
      <c r="V103" s="144">
        <v>-93.283422999999999</v>
      </c>
      <c r="W103" s="147" t="s">
        <v>3706</v>
      </c>
      <c r="X103" s="144" t="s">
        <v>1350</v>
      </c>
      <c r="Z103" s="144" t="s">
        <v>3705</v>
      </c>
      <c r="AA103" s="144" t="s">
        <v>1365</v>
      </c>
      <c r="AB103" s="148">
        <v>44307</v>
      </c>
      <c r="AC103" s="144" t="s">
        <v>6</v>
      </c>
      <c r="AD103" s="147">
        <v>2025</v>
      </c>
      <c r="AE103" s="144" t="s">
        <v>3704</v>
      </c>
      <c r="AF103" s="144" t="s">
        <v>3703</v>
      </c>
      <c r="AG103" s="148">
        <v>44307</v>
      </c>
      <c r="AH103" s="149" t="s">
        <v>3702</v>
      </c>
      <c r="AI103" s="149" t="s">
        <v>228</v>
      </c>
      <c r="AJ103" s="149" t="s">
        <v>150</v>
      </c>
      <c r="AK103" s="149" t="s">
        <v>31</v>
      </c>
      <c r="AL103" s="149" t="s">
        <v>553</v>
      </c>
      <c r="AM103" s="149" t="s">
        <v>1343</v>
      </c>
      <c r="AN103" s="149" t="s">
        <v>1812</v>
      </c>
      <c r="AO103" s="149" t="s">
        <v>988</v>
      </c>
      <c r="AP103" s="149" t="s">
        <v>1403</v>
      </c>
      <c r="AQ103" s="149" t="s">
        <v>3701</v>
      </c>
      <c r="AR103" s="150" t="s">
        <v>3700</v>
      </c>
    </row>
    <row r="104" spans="1:61" s="144" customFormat="1" ht="14.45" customHeight="1" x14ac:dyDescent="0.25">
      <c r="A104" s="144" t="s">
        <v>1356</v>
      </c>
      <c r="B104" s="144" t="s">
        <v>1370</v>
      </c>
      <c r="C104" s="144" t="s">
        <v>4017</v>
      </c>
      <c r="D104" s="144" t="s">
        <v>4016</v>
      </c>
      <c r="E104" s="144" t="s">
        <v>42</v>
      </c>
      <c r="F104" s="144" t="s">
        <v>4015</v>
      </c>
      <c r="G104" s="144" t="s">
        <v>3798</v>
      </c>
      <c r="H104" s="144" t="s">
        <v>3895</v>
      </c>
      <c r="I104" s="145">
        <v>6014977</v>
      </c>
      <c r="J104" s="146">
        <v>70.349999999999994</v>
      </c>
      <c r="K104" s="146">
        <v>69.36</v>
      </c>
      <c r="L104" s="146">
        <v>168.49</v>
      </c>
      <c r="M104" s="146">
        <v>18.440000000000001</v>
      </c>
      <c r="N104" s="146">
        <v>137.1</v>
      </c>
      <c r="O104" s="146">
        <v>461.28</v>
      </c>
      <c r="P104" s="146"/>
      <c r="R104" s="144" t="s">
        <v>13</v>
      </c>
      <c r="S104" s="144" t="s">
        <v>4014</v>
      </c>
      <c r="T104" s="144" t="s">
        <v>11</v>
      </c>
      <c r="U104" s="144">
        <v>30.187486</v>
      </c>
      <c r="V104" s="144">
        <v>-93.305402999999998</v>
      </c>
      <c r="W104" s="147">
        <v>196978</v>
      </c>
      <c r="X104" s="144" t="s">
        <v>1350</v>
      </c>
      <c r="Z104" s="144" t="s">
        <v>4013</v>
      </c>
      <c r="AA104" s="144" t="s">
        <v>1365</v>
      </c>
      <c r="AB104" s="148">
        <v>44288</v>
      </c>
      <c r="AC104" s="144" t="s">
        <v>6</v>
      </c>
      <c r="AD104" s="147">
        <v>2025</v>
      </c>
      <c r="AE104" s="144" t="s">
        <v>4012</v>
      </c>
      <c r="AF104" s="144" t="s">
        <v>4011</v>
      </c>
      <c r="AG104" s="148">
        <v>44288</v>
      </c>
      <c r="AH104" s="149" t="s">
        <v>4010</v>
      </c>
      <c r="AI104" s="149" t="s">
        <v>53</v>
      </c>
      <c r="AJ104" s="149" t="s">
        <v>169</v>
      </c>
      <c r="AK104" s="149" t="s">
        <v>52</v>
      </c>
      <c r="AL104" s="149" t="s">
        <v>33</v>
      </c>
      <c r="AM104" s="149" t="s">
        <v>3814</v>
      </c>
      <c r="AN104" s="149" t="s">
        <v>4009</v>
      </c>
      <c r="AO104" s="149" t="s">
        <v>3975</v>
      </c>
      <c r="AP104" s="149" t="s">
        <v>811</v>
      </c>
      <c r="AQ104" s="149" t="s">
        <v>998</v>
      </c>
      <c r="AR104" s="150" t="s">
        <v>4008</v>
      </c>
    </row>
    <row r="105" spans="1:61" s="144" customFormat="1" ht="14.45" customHeight="1" x14ac:dyDescent="0.25">
      <c r="A105" s="144" t="s">
        <v>1356</v>
      </c>
      <c r="B105" s="144" t="s">
        <v>1370</v>
      </c>
      <c r="C105" s="144" t="s">
        <v>4580</v>
      </c>
      <c r="D105" s="144" t="s">
        <v>4579</v>
      </c>
      <c r="E105" s="144" t="s">
        <v>18</v>
      </c>
      <c r="F105" s="144" t="s">
        <v>4578</v>
      </c>
      <c r="G105" s="144" t="s">
        <v>3798</v>
      </c>
      <c r="H105" s="144" t="s">
        <v>4458</v>
      </c>
      <c r="I105" s="145">
        <v>3586620</v>
      </c>
      <c r="J105" s="146">
        <v>267.26</v>
      </c>
      <c r="K105" s="146">
        <v>267.26</v>
      </c>
      <c r="L105" s="146">
        <v>832.61</v>
      </c>
      <c r="M105" s="146">
        <v>1453.64</v>
      </c>
      <c r="N105" s="146">
        <v>55.54</v>
      </c>
      <c r="O105" s="146">
        <v>2393.54</v>
      </c>
      <c r="P105" s="146"/>
      <c r="R105" s="144" t="s">
        <v>13</v>
      </c>
      <c r="S105" s="144" t="s">
        <v>4577</v>
      </c>
      <c r="T105" s="144" t="s">
        <v>11</v>
      </c>
      <c r="U105" s="144">
        <v>30.245239000000002</v>
      </c>
      <c r="V105" s="144">
        <v>-93.276049</v>
      </c>
      <c r="W105" s="147">
        <v>226602</v>
      </c>
      <c r="X105" s="144" t="s">
        <v>1350</v>
      </c>
      <c r="AA105" s="144" t="s">
        <v>1365</v>
      </c>
      <c r="AB105" s="148">
        <v>44315</v>
      </c>
      <c r="AC105" s="144" t="s">
        <v>37</v>
      </c>
      <c r="AD105" s="147">
        <v>2019</v>
      </c>
      <c r="AE105" s="144" t="s">
        <v>817</v>
      </c>
      <c r="AF105" s="144" t="s">
        <v>4576</v>
      </c>
      <c r="AG105" s="148">
        <v>44260</v>
      </c>
      <c r="AH105" s="149" t="s">
        <v>4554</v>
      </c>
      <c r="AI105" s="149" t="s">
        <v>30</v>
      </c>
      <c r="AJ105" s="149" t="s">
        <v>756</v>
      </c>
      <c r="AK105" s="149" t="s">
        <v>52</v>
      </c>
      <c r="AL105" s="149" t="s">
        <v>53</v>
      </c>
      <c r="AM105" s="149" t="s">
        <v>2791</v>
      </c>
      <c r="AN105" s="149" t="s">
        <v>2505</v>
      </c>
      <c r="AO105" s="149" t="s">
        <v>896</v>
      </c>
      <c r="AP105" s="149" t="s">
        <v>1456</v>
      </c>
      <c r="AQ105" s="149" t="s">
        <v>739</v>
      </c>
      <c r="AR105" s="150" t="s">
        <v>4553</v>
      </c>
    </row>
    <row r="106" spans="1:61" s="144" customFormat="1" ht="14.45" customHeight="1" x14ac:dyDescent="0.25">
      <c r="A106" s="144" t="s">
        <v>1356</v>
      </c>
      <c r="B106" s="144" t="s">
        <v>1370</v>
      </c>
      <c r="C106" s="144" t="s">
        <v>3699</v>
      </c>
      <c r="D106" s="144" t="s">
        <v>3698</v>
      </c>
      <c r="E106" s="144" t="s">
        <v>42</v>
      </c>
      <c r="F106" s="144" t="s">
        <v>3697</v>
      </c>
      <c r="G106" s="144" t="s">
        <v>16</v>
      </c>
      <c r="H106" s="144" t="s">
        <v>3522</v>
      </c>
      <c r="I106" s="145">
        <v>2459714.23</v>
      </c>
      <c r="J106" s="146">
        <v>28.43</v>
      </c>
      <c r="K106" s="146">
        <v>28.43</v>
      </c>
      <c r="L106" s="146">
        <v>467.28</v>
      </c>
      <c r="M106" s="146">
        <v>71.98</v>
      </c>
      <c r="N106" s="146">
        <v>17.75</v>
      </c>
      <c r="O106" s="146">
        <v>1343.27</v>
      </c>
      <c r="P106" s="146">
        <v>17.95</v>
      </c>
      <c r="R106" s="144" t="s">
        <v>580</v>
      </c>
      <c r="S106" s="144" t="s">
        <v>3696</v>
      </c>
      <c r="T106" s="144" t="s">
        <v>11</v>
      </c>
      <c r="U106" s="144">
        <v>30.105993999999999</v>
      </c>
      <c r="V106" s="144">
        <v>-93.296869000000001</v>
      </c>
      <c r="W106" s="147">
        <v>185639</v>
      </c>
      <c r="X106" s="144" t="s">
        <v>1350</v>
      </c>
      <c r="Z106" s="144" t="s">
        <v>3695</v>
      </c>
      <c r="AA106" s="144" t="s">
        <v>1365</v>
      </c>
      <c r="AB106" s="148">
        <v>44298</v>
      </c>
      <c r="AC106" s="144" t="s">
        <v>6</v>
      </c>
      <c r="AD106" s="147">
        <v>2026</v>
      </c>
      <c r="AE106" s="144" t="s">
        <v>3694</v>
      </c>
      <c r="AF106" s="144" t="s">
        <v>3693</v>
      </c>
      <c r="AG106" s="148">
        <v>44298</v>
      </c>
      <c r="AH106" s="149" t="s">
        <v>3692</v>
      </c>
      <c r="AI106" s="149" t="s">
        <v>260</v>
      </c>
      <c r="AJ106" s="149" t="s">
        <v>68</v>
      </c>
      <c r="AK106" s="149" t="s">
        <v>67</v>
      </c>
      <c r="AL106" s="149" t="s">
        <v>519</v>
      </c>
      <c r="AM106" s="149" t="s">
        <v>1343</v>
      </c>
      <c r="AN106" s="149" t="s">
        <v>1812</v>
      </c>
      <c r="AO106" s="149" t="s">
        <v>479</v>
      </c>
      <c r="AP106" s="149" t="s">
        <v>841</v>
      </c>
      <c r="AQ106" s="149" t="s">
        <v>3691</v>
      </c>
      <c r="AR106" s="150" t="s">
        <v>3690</v>
      </c>
    </row>
    <row r="107" spans="1:61" s="144" customFormat="1" ht="14.45" customHeight="1" x14ac:dyDescent="0.25">
      <c r="A107" s="144" t="s">
        <v>1356</v>
      </c>
      <c r="B107" s="144" t="s">
        <v>2817</v>
      </c>
      <c r="C107" s="144" t="s">
        <v>2816</v>
      </c>
      <c r="D107" s="144" t="s">
        <v>2827</v>
      </c>
      <c r="E107" s="144" t="s">
        <v>18</v>
      </c>
      <c r="F107" s="144" t="s">
        <v>2826</v>
      </c>
      <c r="G107" s="144" t="s">
        <v>2183</v>
      </c>
      <c r="H107" s="144" t="s">
        <v>2455</v>
      </c>
      <c r="I107" s="145">
        <v>701382</v>
      </c>
      <c r="J107" s="146">
        <v>262.24</v>
      </c>
      <c r="K107" s="146">
        <v>246.88</v>
      </c>
      <c r="L107" s="146">
        <v>814.44</v>
      </c>
      <c r="M107" s="146">
        <v>773.52</v>
      </c>
      <c r="N107" s="146">
        <v>340.96</v>
      </c>
      <c r="O107" s="146">
        <v>662.39</v>
      </c>
      <c r="P107" s="146"/>
      <c r="R107" s="144" t="s">
        <v>13</v>
      </c>
      <c r="S107" s="144" t="s">
        <v>2825</v>
      </c>
      <c r="T107" s="144" t="s">
        <v>11</v>
      </c>
      <c r="U107" s="144">
        <v>30.069963000000001</v>
      </c>
      <c r="V107" s="144">
        <v>-90.597358999999997</v>
      </c>
      <c r="W107" s="147">
        <v>3165</v>
      </c>
      <c r="X107" s="144" t="s">
        <v>1350</v>
      </c>
      <c r="Z107" s="144" t="s">
        <v>2812</v>
      </c>
      <c r="AA107" s="144" t="s">
        <v>1448</v>
      </c>
      <c r="AB107" s="148">
        <v>44259</v>
      </c>
      <c r="AC107" s="144" t="s">
        <v>6</v>
      </c>
      <c r="AD107" s="147">
        <v>2020</v>
      </c>
      <c r="AE107" s="144" t="s">
        <v>2824</v>
      </c>
      <c r="AF107" s="144" t="s">
        <v>2823</v>
      </c>
      <c r="AG107" s="148">
        <v>43997</v>
      </c>
      <c r="AH107" s="149" t="s">
        <v>2809</v>
      </c>
      <c r="AI107" s="149" t="s">
        <v>413</v>
      </c>
      <c r="AJ107" s="149" t="s">
        <v>229</v>
      </c>
      <c r="AK107" s="149" t="s">
        <v>52</v>
      </c>
      <c r="AL107" s="149" t="s">
        <v>33</v>
      </c>
      <c r="AM107" s="149" t="s">
        <v>2808</v>
      </c>
      <c r="AN107" s="149" t="s">
        <v>1149</v>
      </c>
      <c r="AO107" s="149" t="s">
        <v>1958</v>
      </c>
      <c r="AP107" s="149" t="s">
        <v>2807</v>
      </c>
      <c r="AQ107" s="149" t="s">
        <v>2806</v>
      </c>
      <c r="AR107" s="150" t="s">
        <v>2805</v>
      </c>
    </row>
    <row r="108" spans="1:61" s="144" customFormat="1" ht="14.45" customHeight="1" x14ac:dyDescent="0.25">
      <c r="A108" s="144" t="s">
        <v>1356</v>
      </c>
      <c r="B108" s="144" t="s">
        <v>2817</v>
      </c>
      <c r="C108" s="144" t="s">
        <v>2816</v>
      </c>
      <c r="D108" s="144" t="s">
        <v>2822</v>
      </c>
      <c r="E108" s="144" t="s">
        <v>18</v>
      </c>
      <c r="F108" s="144" t="s">
        <v>2821</v>
      </c>
      <c r="G108" s="144" t="s">
        <v>2183</v>
      </c>
      <c r="H108" s="144" t="s">
        <v>2455</v>
      </c>
      <c r="I108" s="145">
        <v>195017</v>
      </c>
      <c r="J108" s="146">
        <v>274.16000000000003</v>
      </c>
      <c r="K108" s="146">
        <v>260.38</v>
      </c>
      <c r="L108" s="146">
        <v>637.69000000000005</v>
      </c>
      <c r="M108" s="146">
        <v>775.42</v>
      </c>
      <c r="N108" s="146">
        <v>320.12</v>
      </c>
      <c r="O108" s="146">
        <v>606.55999999999995</v>
      </c>
      <c r="P108" s="146"/>
      <c r="R108" s="144" t="s">
        <v>13</v>
      </c>
      <c r="S108" s="144" t="s">
        <v>2820</v>
      </c>
      <c r="T108" s="144" t="s">
        <v>11</v>
      </c>
      <c r="U108" s="144">
        <v>30.069963000000001</v>
      </c>
      <c r="V108" s="144">
        <v>-90.597358999999997</v>
      </c>
      <c r="W108" s="147">
        <v>3165</v>
      </c>
      <c r="X108" s="144" t="s">
        <v>1350</v>
      </c>
      <c r="Z108" s="144" t="s">
        <v>2812</v>
      </c>
      <c r="AA108" s="144" t="s">
        <v>1448</v>
      </c>
      <c r="AB108" s="148">
        <v>44259</v>
      </c>
      <c r="AC108" s="144" t="s">
        <v>37</v>
      </c>
      <c r="AD108" s="147">
        <v>2020</v>
      </c>
      <c r="AE108" s="144" t="s">
        <v>2819</v>
      </c>
      <c r="AF108" s="144" t="s">
        <v>2818</v>
      </c>
      <c r="AG108" s="148">
        <v>44259</v>
      </c>
      <c r="AH108" s="149" t="s">
        <v>2809</v>
      </c>
      <c r="AI108" s="149" t="s">
        <v>413</v>
      </c>
      <c r="AJ108" s="149" t="s">
        <v>229</v>
      </c>
      <c r="AK108" s="149" t="s">
        <v>52</v>
      </c>
      <c r="AL108" s="149" t="s">
        <v>33</v>
      </c>
      <c r="AM108" s="149" t="s">
        <v>2808</v>
      </c>
      <c r="AN108" s="149" t="s">
        <v>1149</v>
      </c>
      <c r="AO108" s="149" t="s">
        <v>1958</v>
      </c>
      <c r="AP108" s="149" t="s">
        <v>2807</v>
      </c>
      <c r="AQ108" s="149" t="s">
        <v>2806</v>
      </c>
      <c r="AR108" s="150" t="s">
        <v>2805</v>
      </c>
    </row>
    <row r="109" spans="1:61" s="144" customFormat="1" ht="14.45" customHeight="1" x14ac:dyDescent="0.25">
      <c r="A109" s="144" t="s">
        <v>1356</v>
      </c>
      <c r="B109" s="144" t="s">
        <v>2817</v>
      </c>
      <c r="C109" s="144" t="s">
        <v>2816</v>
      </c>
      <c r="D109" s="144" t="s">
        <v>2815</v>
      </c>
      <c r="E109" s="144" t="s">
        <v>18</v>
      </c>
      <c r="F109" s="144" t="s">
        <v>2814</v>
      </c>
      <c r="G109" s="144" t="s">
        <v>2183</v>
      </c>
      <c r="H109" s="144" t="s">
        <v>2455</v>
      </c>
      <c r="I109" s="145">
        <v>1013648</v>
      </c>
      <c r="J109" s="146">
        <v>209.29</v>
      </c>
      <c r="K109" s="146">
        <v>197.58</v>
      </c>
      <c r="L109" s="146">
        <v>383.37</v>
      </c>
      <c r="M109" s="146">
        <v>356.16</v>
      </c>
      <c r="N109" s="146">
        <v>463.19</v>
      </c>
      <c r="O109" s="146">
        <v>294.79000000000002</v>
      </c>
      <c r="P109" s="146"/>
      <c r="R109" s="144" t="s">
        <v>13</v>
      </c>
      <c r="S109" s="144" t="s">
        <v>2813</v>
      </c>
      <c r="T109" s="144" t="s">
        <v>11</v>
      </c>
      <c r="U109" s="144">
        <v>30.069963000000001</v>
      </c>
      <c r="V109" s="144">
        <v>-90.597358999999997</v>
      </c>
      <c r="W109" s="147">
        <v>3165</v>
      </c>
      <c r="X109" s="144" t="s">
        <v>1350</v>
      </c>
      <c r="Z109" s="144" t="s">
        <v>2812</v>
      </c>
      <c r="AA109" s="144" t="s">
        <v>1448</v>
      </c>
      <c r="AB109" s="148">
        <v>44013</v>
      </c>
      <c r="AC109" s="144" t="s">
        <v>37</v>
      </c>
      <c r="AD109" s="147">
        <v>2020</v>
      </c>
      <c r="AE109" s="144" t="s">
        <v>2811</v>
      </c>
      <c r="AF109" s="144" t="s">
        <v>2810</v>
      </c>
      <c r="AG109" s="148">
        <v>43997</v>
      </c>
      <c r="AH109" s="149" t="s">
        <v>2809</v>
      </c>
      <c r="AI109" s="149" t="s">
        <v>413</v>
      </c>
      <c r="AJ109" s="149" t="s">
        <v>229</v>
      </c>
      <c r="AK109" s="149" t="s">
        <v>52</v>
      </c>
      <c r="AL109" s="149" t="s">
        <v>33</v>
      </c>
      <c r="AM109" s="149" t="s">
        <v>2808</v>
      </c>
      <c r="AN109" s="149" t="s">
        <v>1149</v>
      </c>
      <c r="AO109" s="149" t="s">
        <v>1958</v>
      </c>
      <c r="AP109" s="149" t="s">
        <v>2807</v>
      </c>
      <c r="AQ109" s="149" t="s">
        <v>2806</v>
      </c>
      <c r="AR109" s="150" t="s">
        <v>2805</v>
      </c>
    </row>
    <row r="110" spans="1:61" s="144" customFormat="1" ht="14.45" customHeight="1" x14ac:dyDescent="0.25">
      <c r="A110" s="144" t="s">
        <v>1356</v>
      </c>
      <c r="B110" s="144" t="s">
        <v>2062</v>
      </c>
      <c r="C110" s="144" t="s">
        <v>4189</v>
      </c>
      <c r="D110" s="144" t="s">
        <v>4188</v>
      </c>
      <c r="E110" s="144" t="s">
        <v>42</v>
      </c>
      <c r="F110" s="144" t="s">
        <v>4187</v>
      </c>
      <c r="G110" s="144" t="s">
        <v>3798</v>
      </c>
      <c r="H110" s="144" t="s">
        <v>4045</v>
      </c>
      <c r="I110" s="153" t="s">
        <v>2066</v>
      </c>
      <c r="J110" s="154" t="s">
        <v>2066</v>
      </c>
      <c r="K110" s="154" t="s">
        <v>2066</v>
      </c>
      <c r="L110" s="154" t="s">
        <v>2066</v>
      </c>
      <c r="M110" s="154" t="s">
        <v>2066</v>
      </c>
      <c r="N110" s="154" t="s">
        <v>2066</v>
      </c>
      <c r="O110" s="154" t="s">
        <v>2066</v>
      </c>
      <c r="P110" s="154" t="s">
        <v>2066</v>
      </c>
      <c r="R110" s="144" t="s">
        <v>2065</v>
      </c>
      <c r="S110" s="155" t="s">
        <v>2066</v>
      </c>
      <c r="T110" s="144" t="s">
        <v>11</v>
      </c>
      <c r="U110" s="144">
        <v>30.207114000000001</v>
      </c>
      <c r="V110" s="144">
        <v>-90.997983000000005</v>
      </c>
      <c r="W110" s="147"/>
      <c r="AB110" s="148">
        <v>44305</v>
      </c>
      <c r="AC110" s="144" t="s">
        <v>6</v>
      </c>
      <c r="AD110" s="147">
        <v>2025</v>
      </c>
      <c r="AE110" s="144" t="s">
        <v>2064</v>
      </c>
      <c r="AF110" s="144" t="s">
        <v>4186</v>
      </c>
      <c r="AG110" s="148">
        <v>44305</v>
      </c>
      <c r="AH110" s="149" t="s">
        <v>4185</v>
      </c>
      <c r="AI110" s="149" t="s">
        <v>93</v>
      </c>
      <c r="AJ110" s="149" t="s">
        <v>480</v>
      </c>
      <c r="AK110" s="149" t="s">
        <v>67</v>
      </c>
      <c r="AL110" s="149" t="s">
        <v>51</v>
      </c>
      <c r="AM110" s="149" t="s">
        <v>2243</v>
      </c>
      <c r="AN110" s="149" t="s">
        <v>1812</v>
      </c>
      <c r="AO110" s="149" t="s">
        <v>812</v>
      </c>
      <c r="AP110" s="149" t="s">
        <v>1282</v>
      </c>
      <c r="AQ110" s="149" t="s">
        <v>111</v>
      </c>
      <c r="AR110" s="150" t="s">
        <v>4184</v>
      </c>
    </row>
    <row r="111" spans="1:61" s="144" customFormat="1" ht="14.45" customHeight="1" x14ac:dyDescent="0.25">
      <c r="A111" s="144" t="s">
        <v>1356</v>
      </c>
      <c r="B111" s="144" t="s">
        <v>2062</v>
      </c>
      <c r="C111" s="144" t="s">
        <v>4002</v>
      </c>
      <c r="D111" s="144" t="s">
        <v>4007</v>
      </c>
      <c r="E111" s="144" t="s">
        <v>18</v>
      </c>
      <c r="F111" s="144" t="s">
        <v>4006</v>
      </c>
      <c r="G111" s="144" t="s">
        <v>3798</v>
      </c>
      <c r="H111" s="144" t="s">
        <v>3895</v>
      </c>
      <c r="I111" s="145">
        <v>365306</v>
      </c>
      <c r="J111" s="146">
        <v>19.600000000000001</v>
      </c>
      <c r="K111" s="146">
        <v>19.53</v>
      </c>
      <c r="L111" s="146">
        <v>32.94</v>
      </c>
      <c r="M111" s="162">
        <v>25.82</v>
      </c>
      <c r="N111" s="146">
        <v>1.6</v>
      </c>
      <c r="O111" s="162">
        <v>154.72999999999999</v>
      </c>
      <c r="P111" s="146"/>
      <c r="R111" s="144" t="s">
        <v>13</v>
      </c>
      <c r="S111" s="144" t="s">
        <v>4005</v>
      </c>
      <c r="T111" s="144" t="s">
        <v>11</v>
      </c>
      <c r="U111" s="144">
        <v>30.206520999999999</v>
      </c>
      <c r="V111" s="144">
        <v>-91.020133000000001</v>
      </c>
      <c r="W111" s="147">
        <v>181192</v>
      </c>
      <c r="X111" s="144" t="s">
        <v>1350</v>
      </c>
      <c r="Z111" s="144" t="s">
        <v>3998</v>
      </c>
      <c r="AA111" s="144" t="s">
        <v>1448</v>
      </c>
      <c r="AB111" s="148">
        <v>44293</v>
      </c>
      <c r="AC111" s="144" t="s">
        <v>6</v>
      </c>
      <c r="AD111" s="147">
        <v>2025</v>
      </c>
      <c r="AE111" s="144" t="s">
        <v>4004</v>
      </c>
      <c r="AF111" s="144" t="s">
        <v>4003</v>
      </c>
      <c r="AG111" s="148">
        <v>44294</v>
      </c>
      <c r="AH111" s="149" t="s">
        <v>3996</v>
      </c>
      <c r="AI111" s="149" t="s">
        <v>287</v>
      </c>
      <c r="AJ111" s="149" t="s">
        <v>54</v>
      </c>
      <c r="AK111" s="149" t="s">
        <v>67</v>
      </c>
      <c r="AL111" s="149" t="s">
        <v>51</v>
      </c>
      <c r="AM111" s="149" t="s">
        <v>2243</v>
      </c>
      <c r="AN111" s="149" t="s">
        <v>1442</v>
      </c>
      <c r="AO111" s="149" t="s">
        <v>812</v>
      </c>
      <c r="AP111" s="149" t="s">
        <v>1282</v>
      </c>
      <c r="AQ111" s="149" t="s">
        <v>182</v>
      </c>
      <c r="AR111" s="150" t="s">
        <v>3995</v>
      </c>
    </row>
    <row r="112" spans="1:61" s="144" customFormat="1" ht="14.45" customHeight="1" x14ac:dyDescent="0.25">
      <c r="A112" s="144" t="s">
        <v>1356</v>
      </c>
      <c r="B112" s="144" t="s">
        <v>2062</v>
      </c>
      <c r="C112" s="144" t="s">
        <v>4002</v>
      </c>
      <c r="D112" s="144" t="s">
        <v>4001</v>
      </c>
      <c r="E112" s="144" t="s">
        <v>42</v>
      </c>
      <c r="F112" s="144" t="s">
        <v>4000</v>
      </c>
      <c r="G112" s="144" t="s">
        <v>3798</v>
      </c>
      <c r="H112" s="144" t="s">
        <v>3895</v>
      </c>
      <c r="I112" s="145">
        <v>2080568</v>
      </c>
      <c r="J112" s="146">
        <v>137.19</v>
      </c>
      <c r="K112" s="146">
        <v>136.63</v>
      </c>
      <c r="L112" s="146">
        <v>178.7</v>
      </c>
      <c r="M112" s="146"/>
      <c r="N112" s="146">
        <v>10.56</v>
      </c>
      <c r="O112" s="146">
        <v>175.22</v>
      </c>
      <c r="P112" s="146"/>
      <c r="R112" s="144" t="s">
        <v>13</v>
      </c>
      <c r="S112" s="144" t="s">
        <v>3999</v>
      </c>
      <c r="T112" s="144" t="s">
        <v>11</v>
      </c>
      <c r="U112" s="144">
        <v>30.206520999999999</v>
      </c>
      <c r="V112" s="144">
        <v>-91.020133000000001</v>
      </c>
      <c r="W112" s="147">
        <v>181192</v>
      </c>
      <c r="X112" s="144" t="s">
        <v>1350</v>
      </c>
      <c r="Z112" s="144" t="s">
        <v>3998</v>
      </c>
      <c r="AA112" s="144" t="s">
        <v>1448</v>
      </c>
      <c r="AB112" s="148">
        <v>43917</v>
      </c>
      <c r="AC112" s="144" t="s">
        <v>37</v>
      </c>
      <c r="AD112" s="147">
        <v>2015</v>
      </c>
      <c r="AE112" s="144" t="s">
        <v>2441</v>
      </c>
      <c r="AF112" s="144" t="s">
        <v>3997</v>
      </c>
      <c r="AG112" s="148">
        <v>43997</v>
      </c>
      <c r="AH112" s="149" t="s">
        <v>3996</v>
      </c>
      <c r="AI112" s="149" t="s">
        <v>287</v>
      </c>
      <c r="AJ112" s="149" t="s">
        <v>54</v>
      </c>
      <c r="AK112" s="149" t="s">
        <v>67</v>
      </c>
      <c r="AL112" s="149" t="s">
        <v>51</v>
      </c>
      <c r="AM112" s="149" t="s">
        <v>2243</v>
      </c>
      <c r="AN112" s="149" t="s">
        <v>1442</v>
      </c>
      <c r="AO112" s="149" t="s">
        <v>812</v>
      </c>
      <c r="AP112" s="149" t="s">
        <v>1282</v>
      </c>
      <c r="AQ112" s="149" t="s">
        <v>182</v>
      </c>
      <c r="AR112" s="150" t="s">
        <v>3995</v>
      </c>
    </row>
    <row r="113" spans="1:44" s="144" customFormat="1" ht="14.45" customHeight="1" x14ac:dyDescent="0.25">
      <c r="A113" s="144" t="s">
        <v>1356</v>
      </c>
      <c r="B113" s="144" t="s">
        <v>2027</v>
      </c>
      <c r="C113" s="144" t="s">
        <v>2026</v>
      </c>
      <c r="D113" s="144" t="s">
        <v>2025</v>
      </c>
      <c r="E113" s="144" t="s">
        <v>18</v>
      </c>
      <c r="F113" s="144" t="s">
        <v>2024</v>
      </c>
      <c r="G113" s="144" t="s">
        <v>1895</v>
      </c>
      <c r="H113" s="144" t="s">
        <v>1894</v>
      </c>
      <c r="I113" s="145">
        <v>365227</v>
      </c>
      <c r="J113" s="146">
        <v>6.79</v>
      </c>
      <c r="K113" s="146">
        <v>6.79</v>
      </c>
      <c r="L113" s="146">
        <v>38</v>
      </c>
      <c r="M113" s="146">
        <v>15.85</v>
      </c>
      <c r="N113" s="146">
        <v>0.54</v>
      </c>
      <c r="O113" s="146">
        <v>95.81</v>
      </c>
      <c r="P113" s="146"/>
      <c r="R113" s="144" t="s">
        <v>13</v>
      </c>
      <c r="S113" s="144" t="s">
        <v>2023</v>
      </c>
      <c r="T113" s="144" t="s">
        <v>11</v>
      </c>
      <c r="U113" s="144">
        <v>30.083003999999999</v>
      </c>
      <c r="V113" s="144">
        <v>-90.913262000000003</v>
      </c>
      <c r="W113" s="147">
        <v>2425</v>
      </c>
      <c r="X113" s="144" t="s">
        <v>1350</v>
      </c>
      <c r="Z113" s="144" t="s">
        <v>2022</v>
      </c>
      <c r="AA113" s="144" t="s">
        <v>1448</v>
      </c>
      <c r="AB113" s="148">
        <v>44123</v>
      </c>
      <c r="AC113" s="144" t="s">
        <v>37</v>
      </c>
      <c r="AD113" s="147">
        <v>2017</v>
      </c>
      <c r="AE113" s="144" t="s">
        <v>1598</v>
      </c>
      <c r="AF113" s="144" t="s">
        <v>2021</v>
      </c>
      <c r="AG113" s="148">
        <v>44123</v>
      </c>
      <c r="AH113" s="149" t="s">
        <v>2020</v>
      </c>
      <c r="AI113" s="149" t="s">
        <v>2019</v>
      </c>
      <c r="AJ113" s="149" t="s">
        <v>316</v>
      </c>
      <c r="AK113" s="149" t="s">
        <v>52</v>
      </c>
      <c r="AL113" s="149" t="s">
        <v>519</v>
      </c>
      <c r="AM113" s="149" t="s">
        <v>2018</v>
      </c>
      <c r="AN113" s="149" t="s">
        <v>2017</v>
      </c>
      <c r="AO113" s="149" t="s">
        <v>2016</v>
      </c>
      <c r="AP113" s="149" t="s">
        <v>1508</v>
      </c>
      <c r="AQ113" s="149" t="s">
        <v>2015</v>
      </c>
      <c r="AR113" s="150" t="s">
        <v>2014</v>
      </c>
    </row>
    <row r="114" spans="1:44" s="144" customFormat="1" ht="14.45" customHeight="1" x14ac:dyDescent="0.25">
      <c r="A114" s="144" t="s">
        <v>1356</v>
      </c>
      <c r="B114" s="144" t="s">
        <v>2817</v>
      </c>
      <c r="C114" s="144" t="s">
        <v>3855</v>
      </c>
      <c r="D114" s="144" t="s">
        <v>3854</v>
      </c>
      <c r="E114" s="144" t="s">
        <v>18</v>
      </c>
      <c r="F114" s="144" t="s">
        <v>3853</v>
      </c>
      <c r="G114" s="144" t="s">
        <v>3798</v>
      </c>
      <c r="H114" s="144" t="s">
        <v>2206</v>
      </c>
      <c r="I114" s="145">
        <v>139852</v>
      </c>
      <c r="J114" s="146">
        <v>3.28</v>
      </c>
      <c r="K114" s="146">
        <v>3.28</v>
      </c>
      <c r="L114" s="146">
        <v>90.98</v>
      </c>
      <c r="M114" s="146">
        <v>1429.99</v>
      </c>
      <c r="N114" s="146">
        <v>0.02</v>
      </c>
      <c r="O114" s="146">
        <v>127.86</v>
      </c>
      <c r="P114" s="146"/>
      <c r="R114" s="144" t="s">
        <v>13</v>
      </c>
      <c r="S114" s="144" t="s">
        <v>3852</v>
      </c>
      <c r="T114" s="144" t="s">
        <v>11</v>
      </c>
      <c r="U114" s="144">
        <v>30.053882999999999</v>
      </c>
      <c r="V114" s="144">
        <v>-90.642429000000007</v>
      </c>
      <c r="W114" s="147">
        <v>144688</v>
      </c>
      <c r="X114" s="144" t="s">
        <v>1350</v>
      </c>
      <c r="Z114" s="144" t="s">
        <v>3851</v>
      </c>
      <c r="AA114" s="144" t="s">
        <v>1448</v>
      </c>
      <c r="AB114" s="148">
        <v>44005</v>
      </c>
      <c r="AC114" s="144" t="s">
        <v>37</v>
      </c>
      <c r="AD114" s="147">
        <v>2020</v>
      </c>
      <c r="AE114" s="144" t="s">
        <v>3850</v>
      </c>
      <c r="AF114" s="144" t="s">
        <v>3849</v>
      </c>
      <c r="AG114" s="148">
        <v>44005</v>
      </c>
      <c r="AH114" s="149" t="s">
        <v>3848</v>
      </c>
      <c r="AI114" s="149" t="s">
        <v>2414</v>
      </c>
      <c r="AJ114" s="149" t="s">
        <v>113</v>
      </c>
      <c r="AK114" s="149" t="s">
        <v>51</v>
      </c>
      <c r="AL114" s="149" t="s">
        <v>53</v>
      </c>
      <c r="AM114" s="149" t="s">
        <v>542</v>
      </c>
      <c r="AN114" s="149" t="s">
        <v>2229</v>
      </c>
      <c r="AO114" s="149" t="s">
        <v>3847</v>
      </c>
      <c r="AP114" s="149" t="s">
        <v>3837</v>
      </c>
      <c r="AQ114" s="149" t="s">
        <v>193</v>
      </c>
      <c r="AR114" s="150" t="s">
        <v>3846</v>
      </c>
    </row>
    <row r="115" spans="1:44" s="144" customFormat="1" ht="14.45" customHeight="1" x14ac:dyDescent="0.25">
      <c r="A115" s="144" t="s">
        <v>1356</v>
      </c>
      <c r="B115" s="144" t="s">
        <v>1412</v>
      </c>
      <c r="C115" s="144" t="s">
        <v>838</v>
      </c>
      <c r="D115" s="144" t="s">
        <v>1411</v>
      </c>
      <c r="E115" s="144" t="s">
        <v>42</v>
      </c>
      <c r="F115" s="144" t="s">
        <v>1410</v>
      </c>
      <c r="G115" s="144" t="s">
        <v>16</v>
      </c>
      <c r="H115" s="144" t="s">
        <v>15</v>
      </c>
      <c r="I115" s="145">
        <v>97617</v>
      </c>
      <c r="J115" s="146">
        <v>5.0999999999999996</v>
      </c>
      <c r="K115" s="146">
        <v>5.0999999999999996</v>
      </c>
      <c r="L115" s="146">
        <v>46.68</v>
      </c>
      <c r="M115" s="146">
        <v>6.28</v>
      </c>
      <c r="N115" s="146">
        <v>2.63</v>
      </c>
      <c r="O115" s="146">
        <v>67.48</v>
      </c>
      <c r="P115" s="146">
        <v>2.16</v>
      </c>
      <c r="R115" s="144" t="s">
        <v>13</v>
      </c>
      <c r="S115" s="144" t="s">
        <v>1409</v>
      </c>
      <c r="T115" s="144" t="s">
        <v>11</v>
      </c>
      <c r="U115" s="144">
        <v>29.762961000000001</v>
      </c>
      <c r="V115" s="144">
        <v>-93.882580000000004</v>
      </c>
      <c r="W115" s="147">
        <v>211943</v>
      </c>
      <c r="X115" s="144" t="s">
        <v>1350</v>
      </c>
      <c r="Z115" s="144" t="s">
        <v>38</v>
      </c>
      <c r="AA115" s="144" t="s">
        <v>1365</v>
      </c>
      <c r="AB115" s="148">
        <v>44235</v>
      </c>
      <c r="AC115" s="144" t="s">
        <v>37</v>
      </c>
      <c r="AD115" s="147">
        <v>2020</v>
      </c>
      <c r="AE115" s="144" t="s">
        <v>1408</v>
      </c>
      <c r="AF115" s="144" t="s">
        <v>1407</v>
      </c>
      <c r="AG115" s="148">
        <v>44235</v>
      </c>
      <c r="AH115" s="149" t="s">
        <v>1406</v>
      </c>
      <c r="AI115" s="149" t="s">
        <v>480</v>
      </c>
      <c r="AJ115" s="149" t="s">
        <v>33</v>
      </c>
      <c r="AK115" s="149" t="s">
        <v>51</v>
      </c>
      <c r="AL115" s="149" t="s">
        <v>53</v>
      </c>
      <c r="AM115" s="149" t="s">
        <v>449</v>
      </c>
      <c r="AN115" s="149" t="s">
        <v>1405</v>
      </c>
      <c r="AO115" s="149" t="s">
        <v>1404</v>
      </c>
      <c r="AP115" s="149" t="s">
        <v>1403</v>
      </c>
      <c r="AQ115" s="149" t="s">
        <v>1402</v>
      </c>
      <c r="AR115" s="150" t="s">
        <v>1401</v>
      </c>
    </row>
    <row r="116" spans="1:44" s="144" customFormat="1" ht="14.45" customHeight="1" x14ac:dyDescent="0.25">
      <c r="A116" s="144" t="s">
        <v>1356</v>
      </c>
      <c r="B116" s="144" t="s">
        <v>2062</v>
      </c>
      <c r="C116" s="144" t="s">
        <v>4575</v>
      </c>
      <c r="D116" s="144" t="s">
        <v>4574</v>
      </c>
      <c r="E116" s="144" t="s">
        <v>18</v>
      </c>
      <c r="F116" s="144" t="s">
        <v>4573</v>
      </c>
      <c r="G116" s="144" t="s">
        <v>3798</v>
      </c>
      <c r="H116" s="144" t="s">
        <v>4269</v>
      </c>
      <c r="I116" s="145">
        <v>182265</v>
      </c>
      <c r="J116" s="146">
        <v>8.64</v>
      </c>
      <c r="K116" s="146">
        <v>8.3000000000000007</v>
      </c>
      <c r="L116" s="146">
        <v>23.9</v>
      </c>
      <c r="M116" s="146">
        <v>23.97</v>
      </c>
      <c r="N116" s="146">
        <v>33.479999999999997</v>
      </c>
      <c r="O116" s="146">
        <v>73.53</v>
      </c>
      <c r="P116" s="146"/>
      <c r="R116" s="144" t="s">
        <v>13</v>
      </c>
      <c r="S116" s="144" t="s">
        <v>4572</v>
      </c>
      <c r="T116" s="144" t="s">
        <v>11</v>
      </c>
      <c r="U116" s="144">
        <v>30.235351000000001</v>
      </c>
      <c r="V116" s="144">
        <v>-91.052853999999996</v>
      </c>
      <c r="W116" s="147">
        <v>5565</v>
      </c>
      <c r="X116" s="144" t="s">
        <v>1350</v>
      </c>
      <c r="Z116" s="144" t="s">
        <v>4571</v>
      </c>
      <c r="AA116" s="144" t="s">
        <v>1448</v>
      </c>
      <c r="AB116" s="148">
        <v>44123</v>
      </c>
      <c r="AC116" s="144" t="s">
        <v>37</v>
      </c>
      <c r="AD116" s="147">
        <v>2015</v>
      </c>
      <c r="AE116" s="144" t="s">
        <v>4570</v>
      </c>
      <c r="AF116" s="144" t="s">
        <v>4569</v>
      </c>
      <c r="AG116" s="148">
        <v>44123</v>
      </c>
      <c r="AH116" s="149" t="s">
        <v>4568</v>
      </c>
      <c r="AI116" s="149" t="s">
        <v>2653</v>
      </c>
      <c r="AJ116" s="149" t="s">
        <v>401</v>
      </c>
      <c r="AK116" s="149" t="s">
        <v>171</v>
      </c>
      <c r="AL116" s="149" t="s">
        <v>260</v>
      </c>
      <c r="AM116" s="149" t="s">
        <v>828</v>
      </c>
      <c r="AN116" s="149" t="s">
        <v>4567</v>
      </c>
      <c r="AO116" s="149" t="s">
        <v>4177</v>
      </c>
      <c r="AP116" s="149" t="s">
        <v>1479</v>
      </c>
      <c r="AQ116" s="149" t="s">
        <v>2241</v>
      </c>
      <c r="AR116" s="150" t="s">
        <v>4566</v>
      </c>
    </row>
    <row r="117" spans="1:44" s="144" customFormat="1" ht="14.45" customHeight="1" x14ac:dyDescent="0.25">
      <c r="A117" s="144" t="s">
        <v>1356</v>
      </c>
      <c r="B117" s="144" t="s">
        <v>1370</v>
      </c>
      <c r="C117" s="144" t="s">
        <v>2799</v>
      </c>
      <c r="D117" s="144" t="s">
        <v>2804</v>
      </c>
      <c r="E117" s="144" t="s">
        <v>18</v>
      </c>
      <c r="F117" s="144" t="s">
        <v>2803</v>
      </c>
      <c r="G117" s="144" t="s">
        <v>2183</v>
      </c>
      <c r="H117" s="144" t="s">
        <v>2455</v>
      </c>
      <c r="I117" s="145">
        <v>171624</v>
      </c>
      <c r="J117" s="146">
        <v>9.7899999999999991</v>
      </c>
      <c r="K117" s="146">
        <v>9.7899999999999991</v>
      </c>
      <c r="L117" s="146">
        <v>16.43</v>
      </c>
      <c r="M117" s="146">
        <v>5.26</v>
      </c>
      <c r="N117" s="146">
        <v>16.59</v>
      </c>
      <c r="O117" s="146">
        <v>52.56</v>
      </c>
      <c r="P117" s="146"/>
      <c r="R117" s="144" t="s">
        <v>13</v>
      </c>
      <c r="S117" s="144" t="s">
        <v>2802</v>
      </c>
      <c r="T117" s="144" t="s">
        <v>11</v>
      </c>
      <c r="U117" s="144">
        <v>30.244975</v>
      </c>
      <c r="V117" s="144">
        <v>-93.275863999999999</v>
      </c>
      <c r="W117" s="147">
        <v>2538</v>
      </c>
      <c r="X117" s="144" t="s">
        <v>1350</v>
      </c>
      <c r="Z117" s="144" t="s">
        <v>2795</v>
      </c>
      <c r="AA117" s="144" t="s">
        <v>1365</v>
      </c>
      <c r="AB117" s="148">
        <v>44123</v>
      </c>
      <c r="AC117" s="144" t="s">
        <v>37</v>
      </c>
      <c r="AD117" s="147">
        <v>2016</v>
      </c>
      <c r="AE117" s="144" t="s">
        <v>2801</v>
      </c>
      <c r="AF117" s="144" t="s">
        <v>2800</v>
      </c>
      <c r="AG117" s="148">
        <v>44123</v>
      </c>
      <c r="AH117" s="149" t="s">
        <v>2792</v>
      </c>
      <c r="AI117" s="149" t="s">
        <v>30</v>
      </c>
      <c r="AJ117" s="149" t="s">
        <v>756</v>
      </c>
      <c r="AK117" s="149" t="s">
        <v>52</v>
      </c>
      <c r="AL117" s="149" t="s">
        <v>53</v>
      </c>
      <c r="AM117" s="149" t="s">
        <v>2791</v>
      </c>
      <c r="AN117" s="149" t="s">
        <v>2505</v>
      </c>
      <c r="AO117" s="149" t="s">
        <v>896</v>
      </c>
      <c r="AP117" s="149" t="s">
        <v>1456</v>
      </c>
      <c r="AQ117" s="149" t="s">
        <v>739</v>
      </c>
      <c r="AR117" s="150" t="s">
        <v>2790</v>
      </c>
    </row>
    <row r="118" spans="1:44" s="144" customFormat="1" ht="14.45" customHeight="1" x14ac:dyDescent="0.25">
      <c r="A118" s="144" t="s">
        <v>1356</v>
      </c>
      <c r="B118" s="144" t="s">
        <v>1370</v>
      </c>
      <c r="C118" s="144" t="s">
        <v>2799</v>
      </c>
      <c r="D118" s="144" t="s">
        <v>2798</v>
      </c>
      <c r="E118" s="144" t="s">
        <v>18</v>
      </c>
      <c r="F118" s="159" t="s">
        <v>2797</v>
      </c>
      <c r="G118" s="144" t="s">
        <v>2183</v>
      </c>
      <c r="H118" s="144" t="s">
        <v>2455</v>
      </c>
      <c r="I118" s="145">
        <v>4991.5200000000004</v>
      </c>
      <c r="J118" s="146">
        <v>0.28999999999999998</v>
      </c>
      <c r="K118" s="146">
        <v>0.28999999999999998</v>
      </c>
      <c r="L118" s="146">
        <v>11.46</v>
      </c>
      <c r="M118" s="146">
        <v>85.57</v>
      </c>
      <c r="N118" s="146">
        <v>3.06</v>
      </c>
      <c r="O118" s="146">
        <v>19.11</v>
      </c>
      <c r="P118" s="146"/>
      <c r="Q118" s="144" t="s">
        <v>357</v>
      </c>
      <c r="R118" s="144" t="s">
        <v>13</v>
      </c>
      <c r="S118" s="144" t="s">
        <v>2796</v>
      </c>
      <c r="T118" s="144" t="s">
        <v>11</v>
      </c>
      <c r="U118" s="144">
        <v>30.244975</v>
      </c>
      <c r="V118" s="144">
        <v>-93.275863999999999</v>
      </c>
      <c r="W118" s="147">
        <v>2538</v>
      </c>
      <c r="X118" s="144" t="s">
        <v>1350</v>
      </c>
      <c r="Z118" s="144" t="s">
        <v>2795</v>
      </c>
      <c r="AA118" s="144" t="s">
        <v>1365</v>
      </c>
      <c r="AB118" s="148">
        <v>44123</v>
      </c>
      <c r="AC118" s="144" t="s">
        <v>37</v>
      </c>
      <c r="AD118" s="147">
        <v>2019</v>
      </c>
      <c r="AE118" s="144" t="s">
        <v>2794</v>
      </c>
      <c r="AF118" s="144" t="s">
        <v>2793</v>
      </c>
      <c r="AG118" s="148">
        <v>44123</v>
      </c>
      <c r="AH118" s="149" t="s">
        <v>2792</v>
      </c>
      <c r="AI118" s="149" t="s">
        <v>30</v>
      </c>
      <c r="AJ118" s="149" t="s">
        <v>756</v>
      </c>
      <c r="AK118" s="149" t="s">
        <v>52</v>
      </c>
      <c r="AL118" s="149" t="s">
        <v>53</v>
      </c>
      <c r="AM118" s="149" t="s">
        <v>2791</v>
      </c>
      <c r="AN118" s="149" t="s">
        <v>2505</v>
      </c>
      <c r="AO118" s="149" t="s">
        <v>896</v>
      </c>
      <c r="AP118" s="149" t="s">
        <v>1456</v>
      </c>
      <c r="AQ118" s="149" t="s">
        <v>739</v>
      </c>
      <c r="AR118" s="150" t="s">
        <v>2790</v>
      </c>
    </row>
    <row r="119" spans="1:44" s="144" customFormat="1" ht="14.45" customHeight="1" x14ac:dyDescent="0.25">
      <c r="A119" s="144" t="s">
        <v>1356</v>
      </c>
      <c r="B119" s="144" t="s">
        <v>2384</v>
      </c>
      <c r="C119" s="144" t="s">
        <v>2383</v>
      </c>
      <c r="D119" s="144" t="s">
        <v>2382</v>
      </c>
      <c r="E119" s="144" t="s">
        <v>42</v>
      </c>
      <c r="F119" s="144" t="s">
        <v>2381</v>
      </c>
      <c r="G119" s="144" t="s">
        <v>2183</v>
      </c>
      <c r="H119" s="144" t="s">
        <v>2206</v>
      </c>
      <c r="I119" s="145">
        <v>566466</v>
      </c>
      <c r="J119" s="146">
        <v>27.61</v>
      </c>
      <c r="K119" s="146">
        <v>27.61</v>
      </c>
      <c r="L119" s="146">
        <v>73.03</v>
      </c>
      <c r="M119" s="146">
        <v>572.23</v>
      </c>
      <c r="N119" s="146">
        <v>7.58</v>
      </c>
      <c r="O119" s="146">
        <v>125.94</v>
      </c>
      <c r="P119" s="146"/>
      <c r="R119" s="144" t="s">
        <v>765</v>
      </c>
      <c r="S119" s="144" t="s">
        <v>2380</v>
      </c>
      <c r="T119" s="144" t="s">
        <v>11</v>
      </c>
      <c r="U119" s="144">
        <v>29.66915556</v>
      </c>
      <c r="V119" s="144">
        <v>-89.975233329999995</v>
      </c>
      <c r="W119" s="147">
        <v>217532</v>
      </c>
      <c r="X119" s="144" t="s">
        <v>1350</v>
      </c>
      <c r="Z119" s="144" t="s">
        <v>2379</v>
      </c>
      <c r="AA119" s="144" t="s">
        <v>1387</v>
      </c>
      <c r="AB119" s="148">
        <v>44295</v>
      </c>
      <c r="AC119" s="144" t="s">
        <v>6</v>
      </c>
      <c r="AD119" s="147">
        <v>2025</v>
      </c>
      <c r="AE119" s="144" t="s">
        <v>1904</v>
      </c>
      <c r="AF119" s="144" t="s">
        <v>2378</v>
      </c>
      <c r="AG119" s="148">
        <v>44295</v>
      </c>
      <c r="AH119" s="149" t="s">
        <v>2377</v>
      </c>
      <c r="AI119" s="149" t="s">
        <v>1444</v>
      </c>
      <c r="AJ119" s="149" t="s">
        <v>427</v>
      </c>
      <c r="AK119" s="149" t="s">
        <v>31</v>
      </c>
      <c r="AL119" s="149" t="s">
        <v>54</v>
      </c>
      <c r="AM119" s="149" t="s">
        <v>259</v>
      </c>
      <c r="AN119" s="149" t="s">
        <v>226</v>
      </c>
      <c r="AO119" s="149" t="s">
        <v>2376</v>
      </c>
      <c r="AP119" s="149" t="s">
        <v>2375</v>
      </c>
      <c r="AQ119" s="149" t="s">
        <v>998</v>
      </c>
      <c r="AR119" s="150" t="s">
        <v>2374</v>
      </c>
    </row>
    <row r="120" spans="1:44" s="144" customFormat="1" ht="14.45" customHeight="1" x14ac:dyDescent="0.25">
      <c r="A120" s="144" t="s">
        <v>1356</v>
      </c>
      <c r="B120" s="144" t="s">
        <v>1355</v>
      </c>
      <c r="C120" s="151" t="s">
        <v>823</v>
      </c>
      <c r="D120" s="144" t="s">
        <v>1400</v>
      </c>
      <c r="E120" s="144" t="s">
        <v>42</v>
      </c>
      <c r="F120" s="144" t="s">
        <v>1399</v>
      </c>
      <c r="G120" s="144" t="s">
        <v>16</v>
      </c>
      <c r="H120" s="144" t="s">
        <v>15</v>
      </c>
      <c r="I120" s="145">
        <v>318955</v>
      </c>
      <c r="J120" s="146">
        <v>19.66</v>
      </c>
      <c r="K120" s="146">
        <v>19.66</v>
      </c>
      <c r="L120" s="146">
        <v>165.1</v>
      </c>
      <c r="M120" s="146">
        <v>54.2</v>
      </c>
      <c r="N120" s="146">
        <v>4.18</v>
      </c>
      <c r="O120" s="146">
        <v>167.17</v>
      </c>
      <c r="P120" s="146"/>
      <c r="R120" s="144" t="s">
        <v>13</v>
      </c>
      <c r="S120" s="144" t="s">
        <v>1398</v>
      </c>
      <c r="T120" s="144" t="s">
        <v>11</v>
      </c>
      <c r="U120" s="144">
        <v>30.443391999999999</v>
      </c>
      <c r="V120" s="144">
        <v>-93.212333000000001</v>
      </c>
      <c r="W120" s="144">
        <v>220199</v>
      </c>
      <c r="X120" s="144" t="s">
        <v>1350</v>
      </c>
      <c r="Z120" s="144" t="s">
        <v>38</v>
      </c>
      <c r="AA120" s="144" t="s">
        <v>1348</v>
      </c>
      <c r="AB120" s="148">
        <v>44022</v>
      </c>
      <c r="AC120" s="144" t="s">
        <v>6</v>
      </c>
      <c r="AD120" s="147">
        <v>2024</v>
      </c>
      <c r="AE120" s="144" t="s">
        <v>788</v>
      </c>
      <c r="AF120" s="144" t="s">
        <v>336</v>
      </c>
      <c r="AG120" s="148">
        <v>44293</v>
      </c>
      <c r="AH120" s="149" t="s">
        <v>1397</v>
      </c>
      <c r="AI120" s="149" t="s">
        <v>52</v>
      </c>
      <c r="AJ120" s="149" t="s">
        <v>480</v>
      </c>
      <c r="AK120" s="149" t="s">
        <v>260</v>
      </c>
      <c r="AL120" s="149" t="s">
        <v>230</v>
      </c>
      <c r="AM120" s="149" t="s">
        <v>1097</v>
      </c>
      <c r="AN120" s="149" t="s">
        <v>1396</v>
      </c>
      <c r="AO120" s="149" t="s">
        <v>552</v>
      </c>
      <c r="AP120" s="149" t="s">
        <v>1395</v>
      </c>
      <c r="AQ120" s="149" t="s">
        <v>1394</v>
      </c>
      <c r="AR120" s="150" t="s">
        <v>1393</v>
      </c>
    </row>
    <row r="121" spans="1:44" s="144" customFormat="1" ht="14.45" customHeight="1" x14ac:dyDescent="0.25">
      <c r="A121" s="144" t="s">
        <v>1356</v>
      </c>
      <c r="B121" s="144" t="s">
        <v>2062</v>
      </c>
      <c r="C121" s="144" t="s">
        <v>3845</v>
      </c>
      <c r="D121" s="144" t="s">
        <v>3844</v>
      </c>
      <c r="E121" s="144" t="s">
        <v>18</v>
      </c>
      <c r="F121" s="144" t="s">
        <v>3843</v>
      </c>
      <c r="G121" s="144" t="s">
        <v>3798</v>
      </c>
      <c r="H121" s="144" t="s">
        <v>2394</v>
      </c>
      <c r="I121" s="145">
        <v>114344</v>
      </c>
      <c r="J121" s="146">
        <v>0.72</v>
      </c>
      <c r="K121" s="146">
        <v>0.01</v>
      </c>
      <c r="L121" s="146">
        <v>18.8</v>
      </c>
      <c r="M121" s="146">
        <v>12.77</v>
      </c>
      <c r="N121" s="146">
        <v>0.01</v>
      </c>
      <c r="O121" s="146">
        <v>442.35</v>
      </c>
      <c r="P121" s="146"/>
      <c r="R121" s="144" t="s">
        <v>13</v>
      </c>
      <c r="S121" s="144" t="s">
        <v>3842</v>
      </c>
      <c r="T121" s="144" t="s">
        <v>11</v>
      </c>
      <c r="U121" s="144">
        <v>30.210052999999998</v>
      </c>
      <c r="V121" s="144">
        <v>-90.988805999999997</v>
      </c>
      <c r="W121" s="147">
        <v>209047</v>
      </c>
      <c r="X121" s="144" t="s">
        <v>1350</v>
      </c>
      <c r="Z121" s="144" t="s">
        <v>3841</v>
      </c>
      <c r="AA121" s="144" t="s">
        <v>1448</v>
      </c>
      <c r="AB121" s="148">
        <v>44123</v>
      </c>
      <c r="AC121" s="144" t="s">
        <v>37</v>
      </c>
      <c r="AD121" s="147">
        <v>2019</v>
      </c>
      <c r="AE121" s="144" t="s">
        <v>1904</v>
      </c>
      <c r="AF121" s="144" t="s">
        <v>3840</v>
      </c>
      <c r="AG121" s="148">
        <v>43775</v>
      </c>
      <c r="AH121" s="149" t="s">
        <v>3839</v>
      </c>
      <c r="AI121" s="149" t="s">
        <v>652</v>
      </c>
      <c r="AJ121" s="149" t="s">
        <v>30</v>
      </c>
      <c r="AK121" s="149" t="s">
        <v>67</v>
      </c>
      <c r="AL121" s="149" t="s">
        <v>260</v>
      </c>
      <c r="AM121" s="149" t="s">
        <v>2243</v>
      </c>
      <c r="AN121" s="149" t="s">
        <v>2229</v>
      </c>
      <c r="AO121" s="149" t="s">
        <v>3838</v>
      </c>
      <c r="AP121" s="149" t="s">
        <v>3837</v>
      </c>
      <c r="AQ121" s="149" t="s">
        <v>211</v>
      </c>
      <c r="AR121" s="150" t="s">
        <v>3836</v>
      </c>
    </row>
    <row r="122" spans="1:44" s="144" customFormat="1" ht="14.45" customHeight="1" x14ac:dyDescent="0.25">
      <c r="A122" s="144" t="s">
        <v>1356</v>
      </c>
      <c r="B122" s="144" t="s">
        <v>1412</v>
      </c>
      <c r="C122" s="144" t="s">
        <v>3689</v>
      </c>
      <c r="D122" s="144" t="s">
        <v>3688</v>
      </c>
      <c r="E122" s="144" t="s">
        <v>18</v>
      </c>
      <c r="F122" s="144" t="s">
        <v>3687</v>
      </c>
      <c r="G122" s="144" t="s">
        <v>16</v>
      </c>
      <c r="H122" s="144" t="s">
        <v>3522</v>
      </c>
      <c r="I122" s="145">
        <v>10771012</v>
      </c>
      <c r="J122" s="146">
        <v>187.64</v>
      </c>
      <c r="K122" s="146">
        <v>187.62</v>
      </c>
      <c r="L122" s="146">
        <v>6499.65</v>
      </c>
      <c r="M122" s="146">
        <v>343.78</v>
      </c>
      <c r="N122" s="146">
        <v>38.24</v>
      </c>
      <c r="O122" s="146">
        <v>5234.32</v>
      </c>
      <c r="P122" s="146"/>
      <c r="R122" s="144" t="s">
        <v>13</v>
      </c>
      <c r="S122" s="144" t="s">
        <v>3686</v>
      </c>
      <c r="T122" s="144" t="s">
        <v>11</v>
      </c>
      <c r="U122" s="144">
        <v>29.748915</v>
      </c>
      <c r="V122" s="144">
        <v>-93.867416000000006</v>
      </c>
      <c r="W122" s="147">
        <v>119267</v>
      </c>
      <c r="X122" s="144" t="s">
        <v>1350</v>
      </c>
      <c r="Z122" s="144" t="s">
        <v>3685</v>
      </c>
      <c r="AA122" s="144" t="s">
        <v>1365</v>
      </c>
      <c r="AB122" s="148">
        <v>44315</v>
      </c>
      <c r="AC122" s="144" t="s">
        <v>634</v>
      </c>
      <c r="AD122" s="147" t="s">
        <v>3684</v>
      </c>
      <c r="AE122" s="144" t="s">
        <v>817</v>
      </c>
      <c r="AF122" s="144" t="s">
        <v>3683</v>
      </c>
      <c r="AG122" s="148">
        <v>44315</v>
      </c>
      <c r="AH122" s="149" t="s">
        <v>3682</v>
      </c>
      <c r="AI122" s="149" t="s">
        <v>480</v>
      </c>
      <c r="AJ122" s="149" t="s">
        <v>33</v>
      </c>
      <c r="AK122" s="149" t="s">
        <v>51</v>
      </c>
      <c r="AL122" s="149" t="s">
        <v>53</v>
      </c>
      <c r="AM122" s="149" t="s">
        <v>449</v>
      </c>
      <c r="AN122" s="149" t="s">
        <v>1405</v>
      </c>
      <c r="AO122" s="149" t="s">
        <v>1404</v>
      </c>
      <c r="AP122" s="149" t="s">
        <v>1403</v>
      </c>
      <c r="AQ122" s="149" t="s">
        <v>1402</v>
      </c>
      <c r="AR122" s="150" t="s">
        <v>3681</v>
      </c>
    </row>
    <row r="123" spans="1:44" s="144" customFormat="1" ht="14.45" customHeight="1" x14ac:dyDescent="0.25">
      <c r="A123" s="144" t="s">
        <v>1356</v>
      </c>
      <c r="B123" s="144" t="s">
        <v>1370</v>
      </c>
      <c r="C123" s="144" t="s">
        <v>4561</v>
      </c>
      <c r="D123" s="144" t="s">
        <v>4565</v>
      </c>
      <c r="E123" s="144" t="s">
        <v>18</v>
      </c>
      <c r="F123" s="144" t="s">
        <v>4564</v>
      </c>
      <c r="G123" s="144" t="s">
        <v>3798</v>
      </c>
      <c r="H123" s="144" t="s">
        <v>4279</v>
      </c>
      <c r="I123" s="145">
        <v>96038</v>
      </c>
      <c r="J123" s="146">
        <v>6.56</v>
      </c>
      <c r="K123" s="146">
        <v>6.56</v>
      </c>
      <c r="L123" s="146">
        <v>12.95</v>
      </c>
      <c r="M123" s="146">
        <v>162.29</v>
      </c>
      <c r="N123" s="146">
        <v>16.899999999999999</v>
      </c>
      <c r="O123" s="146">
        <v>105.15</v>
      </c>
      <c r="P123" s="146"/>
      <c r="R123" s="144" t="s">
        <v>13</v>
      </c>
      <c r="S123" s="144" t="s">
        <v>4563</v>
      </c>
      <c r="T123" s="144" t="s">
        <v>11</v>
      </c>
      <c r="U123" s="144">
        <v>30.245239000000002</v>
      </c>
      <c r="V123" s="144">
        <v>-93.276049</v>
      </c>
      <c r="W123" s="147">
        <v>3271</v>
      </c>
      <c r="X123" s="144" t="s">
        <v>1350</v>
      </c>
      <c r="Z123" s="144" t="s">
        <v>4557</v>
      </c>
      <c r="AA123" s="144" t="s">
        <v>1365</v>
      </c>
      <c r="AB123" s="148">
        <v>44315</v>
      </c>
      <c r="AC123" s="144" t="s">
        <v>37</v>
      </c>
      <c r="AD123" s="147">
        <v>2017</v>
      </c>
      <c r="AE123" s="144" t="s">
        <v>2794</v>
      </c>
      <c r="AF123" s="144" t="s">
        <v>4562</v>
      </c>
      <c r="AG123" s="148">
        <v>44123</v>
      </c>
      <c r="AH123" s="149" t="s">
        <v>4554</v>
      </c>
      <c r="AI123" s="149" t="s">
        <v>30</v>
      </c>
      <c r="AJ123" s="149" t="s">
        <v>756</v>
      </c>
      <c r="AK123" s="149" t="s">
        <v>52</v>
      </c>
      <c r="AL123" s="149" t="s">
        <v>53</v>
      </c>
      <c r="AM123" s="149" t="s">
        <v>2791</v>
      </c>
      <c r="AN123" s="149" t="s">
        <v>2505</v>
      </c>
      <c r="AO123" s="149" t="s">
        <v>896</v>
      </c>
      <c r="AP123" s="149" t="s">
        <v>1456</v>
      </c>
      <c r="AQ123" s="149" t="s">
        <v>739</v>
      </c>
      <c r="AR123" s="150" t="s">
        <v>4553</v>
      </c>
    </row>
    <row r="124" spans="1:44" s="144" customFormat="1" ht="14.45" customHeight="1" x14ac:dyDescent="0.25">
      <c r="A124" s="144" t="s">
        <v>1356</v>
      </c>
      <c r="B124" s="144" t="s">
        <v>1370</v>
      </c>
      <c r="C124" s="144" t="s">
        <v>4561</v>
      </c>
      <c r="D124" s="144" t="s">
        <v>4560</v>
      </c>
      <c r="E124" s="144" t="s">
        <v>18</v>
      </c>
      <c r="F124" s="144" t="s">
        <v>4559</v>
      </c>
      <c r="G124" s="144" t="s">
        <v>3798</v>
      </c>
      <c r="H124" s="144" t="s">
        <v>4279</v>
      </c>
      <c r="I124" s="145">
        <v>14453</v>
      </c>
      <c r="J124" s="146">
        <v>1.1000000000000001</v>
      </c>
      <c r="K124" s="146">
        <v>1.1000000000000001</v>
      </c>
      <c r="L124" s="146">
        <v>15.63</v>
      </c>
      <c r="M124" s="146">
        <v>13.96</v>
      </c>
      <c r="N124" s="146">
        <v>0.06</v>
      </c>
      <c r="O124" s="146">
        <v>11.72</v>
      </c>
      <c r="P124" s="146"/>
      <c r="Q124" s="144" t="s">
        <v>357</v>
      </c>
      <c r="R124" s="144" t="s">
        <v>13</v>
      </c>
      <c r="S124" s="144" t="s">
        <v>4558</v>
      </c>
      <c r="T124" s="144" t="s">
        <v>11</v>
      </c>
      <c r="U124" s="144">
        <v>30.245239000000002</v>
      </c>
      <c r="V124" s="144">
        <v>-93.276049</v>
      </c>
      <c r="W124" s="147">
        <v>3271</v>
      </c>
      <c r="X124" s="144" t="s">
        <v>1350</v>
      </c>
      <c r="Z124" s="144" t="s">
        <v>4557</v>
      </c>
      <c r="AA124" s="144" t="s">
        <v>1365</v>
      </c>
      <c r="AB124" s="148">
        <v>44126</v>
      </c>
      <c r="AC124" s="144" t="s">
        <v>37</v>
      </c>
      <c r="AD124" s="147">
        <v>2020</v>
      </c>
      <c r="AE124" s="144" t="s">
        <v>4556</v>
      </c>
      <c r="AF124" s="144" t="s">
        <v>4555</v>
      </c>
      <c r="AG124" s="148">
        <v>44315</v>
      </c>
      <c r="AH124" s="149" t="s">
        <v>4554</v>
      </c>
      <c r="AI124" s="149" t="s">
        <v>30</v>
      </c>
      <c r="AJ124" s="149" t="s">
        <v>756</v>
      </c>
      <c r="AK124" s="149" t="s">
        <v>52</v>
      </c>
      <c r="AL124" s="149" t="s">
        <v>53</v>
      </c>
      <c r="AM124" s="149" t="s">
        <v>2791</v>
      </c>
      <c r="AN124" s="149" t="s">
        <v>2505</v>
      </c>
      <c r="AO124" s="149" t="s">
        <v>896</v>
      </c>
      <c r="AP124" s="149" t="s">
        <v>1456</v>
      </c>
      <c r="AQ124" s="149" t="s">
        <v>739</v>
      </c>
      <c r="AR124" s="150" t="s">
        <v>4553</v>
      </c>
    </row>
    <row r="125" spans="1:44" s="144" customFormat="1" ht="14.45" customHeight="1" x14ac:dyDescent="0.25">
      <c r="A125" s="144" t="s">
        <v>1356</v>
      </c>
      <c r="B125" s="144" t="s">
        <v>2062</v>
      </c>
      <c r="C125" s="144" t="s">
        <v>4552</v>
      </c>
      <c r="D125" s="144" t="s">
        <v>4551</v>
      </c>
      <c r="E125" s="144" t="s">
        <v>18</v>
      </c>
      <c r="F125" s="144" t="s">
        <v>4550</v>
      </c>
      <c r="G125" s="144" t="s">
        <v>3798</v>
      </c>
      <c r="H125" s="144" t="s">
        <v>4269</v>
      </c>
      <c r="I125" s="145">
        <v>782905</v>
      </c>
      <c r="J125" s="146">
        <v>19.100000000000001</v>
      </c>
      <c r="K125" s="146">
        <v>18.78</v>
      </c>
      <c r="L125" s="146">
        <v>100.76</v>
      </c>
      <c r="M125" s="146">
        <v>28.32</v>
      </c>
      <c r="N125" s="146">
        <v>1.74</v>
      </c>
      <c r="O125" s="146">
        <v>130.36000000000001</v>
      </c>
      <c r="P125" s="146"/>
      <c r="R125" s="144" t="s">
        <v>13</v>
      </c>
      <c r="S125" s="144" t="s">
        <v>4549</v>
      </c>
      <c r="T125" s="144" t="s">
        <v>11</v>
      </c>
      <c r="U125" s="144">
        <v>30.182234999999999</v>
      </c>
      <c r="V125" s="144">
        <v>-90.995614000000003</v>
      </c>
      <c r="W125" s="147">
        <v>1136</v>
      </c>
      <c r="X125" s="144" t="s">
        <v>1350</v>
      </c>
      <c r="Z125" s="144" t="s">
        <v>4548</v>
      </c>
      <c r="AA125" s="144" t="s">
        <v>1448</v>
      </c>
      <c r="AB125" s="148">
        <v>44293</v>
      </c>
      <c r="AC125" s="144" t="s">
        <v>6</v>
      </c>
      <c r="AD125" s="147">
        <v>2023</v>
      </c>
      <c r="AE125" s="144" t="s">
        <v>4547</v>
      </c>
      <c r="AF125" s="144" t="s">
        <v>4546</v>
      </c>
      <c r="AG125" s="148">
        <v>44293</v>
      </c>
      <c r="AH125" s="149" t="s">
        <v>4545</v>
      </c>
      <c r="AI125" s="149" t="s">
        <v>316</v>
      </c>
      <c r="AJ125" s="149" t="s">
        <v>197</v>
      </c>
      <c r="AK125" s="149" t="s">
        <v>52</v>
      </c>
      <c r="AL125" s="149" t="s">
        <v>69</v>
      </c>
      <c r="AM125" s="149" t="s">
        <v>4392</v>
      </c>
      <c r="AN125" s="149" t="s">
        <v>1342</v>
      </c>
      <c r="AO125" s="149" t="s">
        <v>976</v>
      </c>
      <c r="AP125" s="149" t="s">
        <v>4544</v>
      </c>
      <c r="AQ125" s="149" t="s">
        <v>4543</v>
      </c>
      <c r="AR125" s="150" t="s">
        <v>4542</v>
      </c>
    </row>
    <row r="126" spans="1:44" s="144" customFormat="1" ht="14.45" customHeight="1" x14ac:dyDescent="0.25">
      <c r="A126" s="144" t="s">
        <v>1356</v>
      </c>
      <c r="B126" s="144" t="s">
        <v>4183</v>
      </c>
      <c r="C126" s="144" t="s">
        <v>4182</v>
      </c>
      <c r="D126" s="144" t="s">
        <v>4181</v>
      </c>
      <c r="E126" s="144" t="s">
        <v>18</v>
      </c>
      <c r="F126" s="144" t="s">
        <v>4180</v>
      </c>
      <c r="G126" s="144" t="s">
        <v>3798</v>
      </c>
      <c r="H126" s="144" t="s">
        <v>4045</v>
      </c>
      <c r="I126" s="153" t="s">
        <v>2066</v>
      </c>
      <c r="J126" s="154" t="s">
        <v>2066</v>
      </c>
      <c r="K126" s="154" t="s">
        <v>2066</v>
      </c>
      <c r="L126" s="154" t="s">
        <v>2066</v>
      </c>
      <c r="M126" s="154" t="s">
        <v>2066</v>
      </c>
      <c r="N126" s="154" t="s">
        <v>2066</v>
      </c>
      <c r="O126" s="154" t="s">
        <v>2066</v>
      </c>
      <c r="P126" s="154" t="s">
        <v>2066</v>
      </c>
      <c r="R126" s="144" t="s">
        <v>2065</v>
      </c>
      <c r="S126" s="155" t="s">
        <v>2066</v>
      </c>
      <c r="T126" s="144" t="s">
        <v>11</v>
      </c>
      <c r="U126" s="144">
        <v>30.272767999999999</v>
      </c>
      <c r="V126" s="144">
        <v>-91.167310999999998</v>
      </c>
      <c r="W126" s="147">
        <v>126578</v>
      </c>
      <c r="AB126" s="148">
        <v>44305</v>
      </c>
      <c r="AC126" s="144" t="s">
        <v>6</v>
      </c>
      <c r="AD126" s="147">
        <v>2023</v>
      </c>
      <c r="AE126" s="144" t="s">
        <v>2064</v>
      </c>
      <c r="AF126" s="144" t="s">
        <v>4179</v>
      </c>
      <c r="AG126" s="148">
        <v>44305</v>
      </c>
      <c r="AH126" s="149" t="s">
        <v>4178</v>
      </c>
      <c r="AI126" s="149" t="s">
        <v>2653</v>
      </c>
      <c r="AJ126" s="149" t="s">
        <v>131</v>
      </c>
      <c r="AK126" s="149" t="s">
        <v>67</v>
      </c>
      <c r="AL126" s="149" t="s">
        <v>130</v>
      </c>
      <c r="AM126" s="149" t="s">
        <v>1272</v>
      </c>
      <c r="AN126" s="149" t="s">
        <v>3672</v>
      </c>
      <c r="AO126" s="149" t="s">
        <v>4177</v>
      </c>
      <c r="AP126" s="149" t="s">
        <v>1479</v>
      </c>
      <c r="AQ126" s="149" t="s">
        <v>331</v>
      </c>
      <c r="AR126" s="150" t="s">
        <v>4176</v>
      </c>
    </row>
    <row r="127" spans="1:44" s="144" customFormat="1" ht="14.45" customHeight="1" x14ac:dyDescent="0.25">
      <c r="A127" s="144" t="s">
        <v>1356</v>
      </c>
      <c r="B127" s="144" t="s">
        <v>3170</v>
      </c>
      <c r="C127" s="144" t="s">
        <v>4533</v>
      </c>
      <c r="D127" s="144" t="s">
        <v>4532</v>
      </c>
      <c r="E127" s="144" t="s">
        <v>18</v>
      </c>
      <c r="F127" s="144" t="s">
        <v>4531</v>
      </c>
      <c r="G127" s="144" t="s">
        <v>3798</v>
      </c>
      <c r="H127" s="144" t="s">
        <v>4269</v>
      </c>
      <c r="I127" s="145">
        <v>717338</v>
      </c>
      <c r="J127" s="146">
        <v>107.4</v>
      </c>
      <c r="K127" s="146">
        <v>85.93</v>
      </c>
      <c r="L127" s="146">
        <v>70</v>
      </c>
      <c r="M127" s="146">
        <v>132.54</v>
      </c>
      <c r="N127" s="146">
        <v>12.07</v>
      </c>
      <c r="O127" s="146">
        <v>276.44</v>
      </c>
      <c r="P127" s="146"/>
      <c r="R127" s="144" t="s">
        <v>13</v>
      </c>
      <c r="S127" s="144" t="s">
        <v>4530</v>
      </c>
      <c r="T127" s="144" t="s">
        <v>11</v>
      </c>
      <c r="U127" s="144">
        <v>30.272767999999999</v>
      </c>
      <c r="V127" s="144">
        <v>-91.167310999999998</v>
      </c>
      <c r="W127" s="147">
        <v>126578</v>
      </c>
      <c r="X127" s="144" t="s">
        <v>1350</v>
      </c>
      <c r="Z127" s="144" t="s">
        <v>4529</v>
      </c>
      <c r="AA127" s="144" t="s">
        <v>1448</v>
      </c>
      <c r="AB127" s="148">
        <v>44242</v>
      </c>
      <c r="AC127" s="144" t="s">
        <v>154</v>
      </c>
      <c r="AD127" s="147" t="s">
        <v>4528</v>
      </c>
      <c r="AE127" s="144" t="s">
        <v>4527</v>
      </c>
      <c r="AF127" s="144" t="s">
        <v>4526</v>
      </c>
      <c r="AG127" s="148">
        <v>44132</v>
      </c>
      <c r="AH127" s="149" t="s">
        <v>4178</v>
      </c>
      <c r="AI127" s="149" t="s">
        <v>2653</v>
      </c>
      <c r="AJ127" s="149" t="s">
        <v>131</v>
      </c>
      <c r="AK127" s="149" t="s">
        <v>67</v>
      </c>
      <c r="AL127" s="149" t="s">
        <v>130</v>
      </c>
      <c r="AM127" s="149" t="s">
        <v>1272</v>
      </c>
      <c r="AN127" s="149" t="s">
        <v>3672</v>
      </c>
      <c r="AO127" s="149" t="s">
        <v>4177</v>
      </c>
      <c r="AP127" s="149" t="s">
        <v>1479</v>
      </c>
      <c r="AQ127" s="149" t="s">
        <v>331</v>
      </c>
      <c r="AR127" s="150" t="s">
        <v>4176</v>
      </c>
    </row>
    <row r="128" spans="1:44" s="144" customFormat="1" ht="14.45" customHeight="1" x14ac:dyDescent="0.25">
      <c r="A128" s="144" t="s">
        <v>1356</v>
      </c>
      <c r="B128" s="144" t="s">
        <v>3170</v>
      </c>
      <c r="C128" s="144" t="s">
        <v>4533</v>
      </c>
      <c r="D128" s="144" t="s">
        <v>4541</v>
      </c>
      <c r="E128" s="144" t="s">
        <v>18</v>
      </c>
      <c r="F128" s="144" t="s">
        <v>4540</v>
      </c>
      <c r="G128" s="144" t="s">
        <v>3798</v>
      </c>
      <c r="H128" s="144" t="s">
        <v>4269</v>
      </c>
      <c r="I128" s="145">
        <v>932238</v>
      </c>
      <c r="J128" s="146">
        <v>55.91</v>
      </c>
      <c r="K128" s="146">
        <v>43.21</v>
      </c>
      <c r="L128" s="146">
        <v>98.52</v>
      </c>
      <c r="M128" s="146">
        <v>119.36</v>
      </c>
      <c r="N128" s="146">
        <v>7.45</v>
      </c>
      <c r="O128" s="146">
        <v>374.19</v>
      </c>
      <c r="P128" s="146"/>
      <c r="R128" s="144" t="s">
        <v>13</v>
      </c>
      <c r="S128" s="144" t="s">
        <v>4539</v>
      </c>
      <c r="T128" s="144" t="s">
        <v>11</v>
      </c>
      <c r="U128" s="144">
        <v>30.272767999999999</v>
      </c>
      <c r="V128" s="144">
        <v>-91.167310999999998</v>
      </c>
      <c r="W128" s="147">
        <v>126578</v>
      </c>
      <c r="X128" s="144" t="s">
        <v>1350</v>
      </c>
      <c r="Z128" s="144" t="s">
        <v>4529</v>
      </c>
      <c r="AA128" s="144" t="s">
        <v>1448</v>
      </c>
      <c r="AB128" s="148">
        <v>44242</v>
      </c>
      <c r="AC128" s="144" t="s">
        <v>37</v>
      </c>
      <c r="AD128" s="147">
        <v>2020</v>
      </c>
      <c r="AE128" s="144" t="s">
        <v>1904</v>
      </c>
      <c r="AF128" s="144" t="s">
        <v>4538</v>
      </c>
      <c r="AG128" s="148">
        <v>43880</v>
      </c>
      <c r="AH128" s="149" t="s">
        <v>4178</v>
      </c>
      <c r="AI128" s="149" t="s">
        <v>2653</v>
      </c>
      <c r="AJ128" s="149" t="s">
        <v>131</v>
      </c>
      <c r="AK128" s="149" t="s">
        <v>67</v>
      </c>
      <c r="AL128" s="149" t="s">
        <v>130</v>
      </c>
      <c r="AM128" s="149" t="s">
        <v>1272</v>
      </c>
      <c r="AN128" s="149" t="s">
        <v>3672</v>
      </c>
      <c r="AO128" s="149" t="s">
        <v>4177</v>
      </c>
      <c r="AP128" s="149" t="s">
        <v>1479</v>
      </c>
      <c r="AQ128" s="149" t="s">
        <v>331</v>
      </c>
      <c r="AR128" s="150" t="s">
        <v>4176</v>
      </c>
    </row>
    <row r="129" spans="1:61" s="144" customFormat="1" ht="14.45" customHeight="1" x14ac:dyDescent="0.25">
      <c r="A129" s="144" t="s">
        <v>1356</v>
      </c>
      <c r="B129" s="144" t="s">
        <v>3170</v>
      </c>
      <c r="C129" s="144" t="s">
        <v>4533</v>
      </c>
      <c r="D129" s="144" t="s">
        <v>4537</v>
      </c>
      <c r="E129" s="144" t="s">
        <v>18</v>
      </c>
      <c r="F129" s="144" t="s">
        <v>4536</v>
      </c>
      <c r="G129" s="144" t="s">
        <v>3798</v>
      </c>
      <c r="H129" s="144" t="s">
        <v>4269</v>
      </c>
      <c r="I129" s="145">
        <v>118383</v>
      </c>
      <c r="J129" s="146">
        <v>10.199999999999999</v>
      </c>
      <c r="K129" s="146">
        <v>9.64</v>
      </c>
      <c r="L129" s="146">
        <v>10.4</v>
      </c>
      <c r="M129" s="146">
        <v>12.78</v>
      </c>
      <c r="N129" s="146">
        <v>0.47</v>
      </c>
      <c r="O129" s="146">
        <v>57.2</v>
      </c>
      <c r="P129" s="146"/>
      <c r="R129" s="144" t="s">
        <v>13</v>
      </c>
      <c r="S129" s="144" t="s">
        <v>4535</v>
      </c>
      <c r="T129" s="144" t="s">
        <v>11</v>
      </c>
      <c r="U129" s="144">
        <v>30.272767999999999</v>
      </c>
      <c r="V129" s="144">
        <v>-91.167310999999998</v>
      </c>
      <c r="W129" s="147">
        <v>126578</v>
      </c>
      <c r="X129" s="144" t="s">
        <v>1350</v>
      </c>
      <c r="Z129" s="144" t="s">
        <v>4529</v>
      </c>
      <c r="AA129" s="144" t="s">
        <v>1448</v>
      </c>
      <c r="AB129" s="148">
        <v>44242</v>
      </c>
      <c r="AC129" s="144" t="s">
        <v>37</v>
      </c>
      <c r="AD129" s="147">
        <v>2015</v>
      </c>
      <c r="AE129" s="144" t="s">
        <v>817</v>
      </c>
      <c r="AF129" s="144" t="s">
        <v>4534</v>
      </c>
      <c r="AG129" s="148">
        <v>43775</v>
      </c>
      <c r="AH129" s="149" t="s">
        <v>4178</v>
      </c>
      <c r="AI129" s="149" t="s">
        <v>2653</v>
      </c>
      <c r="AJ129" s="149" t="s">
        <v>131</v>
      </c>
      <c r="AK129" s="149" t="s">
        <v>67</v>
      </c>
      <c r="AL129" s="149" t="s">
        <v>130</v>
      </c>
      <c r="AM129" s="149" t="s">
        <v>1272</v>
      </c>
      <c r="AN129" s="149" t="s">
        <v>3672</v>
      </c>
      <c r="AO129" s="149" t="s">
        <v>4177</v>
      </c>
      <c r="AP129" s="149" t="s">
        <v>1479</v>
      </c>
      <c r="AQ129" s="149" t="s">
        <v>331</v>
      </c>
      <c r="AR129" s="150" t="s">
        <v>4176</v>
      </c>
    </row>
    <row r="130" spans="1:61" s="144" customFormat="1" ht="14.45" customHeight="1" x14ac:dyDescent="0.25">
      <c r="A130" s="144" t="s">
        <v>1356</v>
      </c>
      <c r="B130" s="144" t="s">
        <v>2027</v>
      </c>
      <c r="C130" s="144" t="s">
        <v>3994</v>
      </c>
      <c r="D130" s="144" t="s">
        <v>3993</v>
      </c>
      <c r="E130" s="144" t="s">
        <v>18</v>
      </c>
      <c r="F130" s="144" t="s">
        <v>3992</v>
      </c>
      <c r="G130" s="144" t="s">
        <v>3798</v>
      </c>
      <c r="H130" s="144" t="s">
        <v>3895</v>
      </c>
      <c r="I130" s="145">
        <v>2023770</v>
      </c>
      <c r="J130" s="146">
        <v>124.66</v>
      </c>
      <c r="K130" s="146">
        <v>121.18</v>
      </c>
      <c r="L130" s="146">
        <v>222.6</v>
      </c>
      <c r="M130" s="146">
        <v>146.06</v>
      </c>
      <c r="N130" s="146">
        <v>10.16</v>
      </c>
      <c r="O130" s="146">
        <v>272.14</v>
      </c>
      <c r="P130" s="146"/>
      <c r="R130" s="144" t="s">
        <v>13</v>
      </c>
      <c r="S130" s="144" t="s">
        <v>3991</v>
      </c>
      <c r="T130" s="144" t="s">
        <v>11</v>
      </c>
      <c r="U130" s="144">
        <v>30.039887</v>
      </c>
      <c r="V130" s="144">
        <v>-90.866581999999994</v>
      </c>
      <c r="W130" s="147">
        <v>188074</v>
      </c>
      <c r="X130" s="144" t="s">
        <v>1350</v>
      </c>
      <c r="Z130" s="144" t="s">
        <v>3990</v>
      </c>
      <c r="AA130" s="144" t="s">
        <v>1448</v>
      </c>
      <c r="AB130" s="148">
        <v>44306</v>
      </c>
      <c r="AC130" s="144" t="s">
        <v>154</v>
      </c>
      <c r="AD130" s="147">
        <v>2022</v>
      </c>
      <c r="AE130" s="144" t="s">
        <v>3989</v>
      </c>
      <c r="AF130" s="144" t="s">
        <v>3988</v>
      </c>
      <c r="AG130" s="148">
        <v>44308</v>
      </c>
      <c r="AH130" s="149" t="s">
        <v>3987</v>
      </c>
      <c r="AI130" s="149" t="s">
        <v>3986</v>
      </c>
      <c r="AJ130" s="149" t="s">
        <v>843</v>
      </c>
      <c r="AK130" s="149" t="s">
        <v>31</v>
      </c>
      <c r="AL130" s="149" t="s">
        <v>228</v>
      </c>
      <c r="AM130" s="149" t="s">
        <v>814</v>
      </c>
      <c r="AN130" s="149" t="s">
        <v>2005</v>
      </c>
      <c r="AO130" s="149" t="s">
        <v>3985</v>
      </c>
      <c r="AP130" s="149" t="s">
        <v>1358</v>
      </c>
      <c r="AQ130" s="149" t="s">
        <v>573</v>
      </c>
      <c r="AR130" s="150" t="s">
        <v>3984</v>
      </c>
    </row>
    <row r="131" spans="1:61" s="144" customFormat="1" ht="14.45" customHeight="1" x14ac:dyDescent="0.25">
      <c r="A131" s="144" t="s">
        <v>1356</v>
      </c>
      <c r="B131" s="144" t="s">
        <v>1392</v>
      </c>
      <c r="C131" s="144" t="s">
        <v>141</v>
      </c>
      <c r="D131" s="144" t="s">
        <v>1391</v>
      </c>
      <c r="E131" s="144" t="s">
        <v>42</v>
      </c>
      <c r="F131" s="144" t="s">
        <v>1390</v>
      </c>
      <c r="G131" s="144" t="s">
        <v>16</v>
      </c>
      <c r="H131" s="144" t="s">
        <v>15</v>
      </c>
      <c r="I131" s="145"/>
      <c r="J131" s="146">
        <v>4.5199999999999996</v>
      </c>
      <c r="K131" s="146">
        <v>4.5199999999999996</v>
      </c>
      <c r="L131" s="146">
        <v>23.35</v>
      </c>
      <c r="M131" s="146">
        <v>23.19</v>
      </c>
      <c r="N131" s="146">
        <v>2.2999999999999998</v>
      </c>
      <c r="O131" s="146">
        <v>26.09</v>
      </c>
      <c r="P131" s="146"/>
      <c r="Q131" s="144" t="s">
        <v>14</v>
      </c>
      <c r="R131" s="144" t="s">
        <v>13</v>
      </c>
      <c r="S131" s="144" t="s">
        <v>1389</v>
      </c>
      <c r="T131" s="144" t="s">
        <v>11</v>
      </c>
      <c r="U131" s="144">
        <v>29.848610000000001</v>
      </c>
      <c r="V131" s="144">
        <v>-89.700829999999996</v>
      </c>
      <c r="W131" s="147">
        <v>221121</v>
      </c>
      <c r="X131" s="144" t="s">
        <v>1350</v>
      </c>
      <c r="Z131" s="144" t="s">
        <v>1388</v>
      </c>
      <c r="AA131" s="144" t="s">
        <v>1387</v>
      </c>
      <c r="AB131" s="148">
        <v>44237</v>
      </c>
      <c r="AC131" s="144" t="s">
        <v>6</v>
      </c>
      <c r="AD131" s="147">
        <v>2022</v>
      </c>
      <c r="AE131" s="144" t="s">
        <v>1386</v>
      </c>
      <c r="AF131" s="144" t="s">
        <v>1385</v>
      </c>
      <c r="AG131" s="148">
        <v>44237</v>
      </c>
      <c r="AH131" s="149" t="s">
        <v>1384</v>
      </c>
      <c r="AI131" s="149" t="s">
        <v>519</v>
      </c>
      <c r="AJ131" s="149" t="s">
        <v>453</v>
      </c>
      <c r="AK131" s="149" t="s">
        <v>114</v>
      </c>
      <c r="AL131" s="149" t="s">
        <v>33</v>
      </c>
      <c r="AM131" s="149" t="s">
        <v>1021</v>
      </c>
      <c r="AN131" s="149" t="s">
        <v>208</v>
      </c>
      <c r="AO131" s="149" t="s">
        <v>1383</v>
      </c>
      <c r="AP131" s="149" t="s">
        <v>1382</v>
      </c>
      <c r="AQ131" s="149" t="s">
        <v>1381</v>
      </c>
      <c r="AR131" s="150" t="s">
        <v>1380</v>
      </c>
    </row>
    <row r="132" spans="1:61" s="144" customFormat="1" ht="14.45" customHeight="1" x14ac:dyDescent="0.25">
      <c r="A132" s="144" t="s">
        <v>1356</v>
      </c>
      <c r="B132" s="144" t="s">
        <v>1370</v>
      </c>
      <c r="C132" s="144" t="s">
        <v>1379</v>
      </c>
      <c r="D132" s="144" t="s">
        <v>1378</v>
      </c>
      <c r="E132" s="144" t="s">
        <v>42</v>
      </c>
      <c r="F132" s="144" t="s">
        <v>1377</v>
      </c>
      <c r="G132" s="144" t="s">
        <v>16</v>
      </c>
      <c r="H132" s="144" t="s">
        <v>15</v>
      </c>
      <c r="I132" s="145">
        <v>124091</v>
      </c>
      <c r="J132" s="146">
        <v>5.94</v>
      </c>
      <c r="K132" s="146">
        <v>5.94</v>
      </c>
      <c r="L132" s="146">
        <v>30.8</v>
      </c>
      <c r="M132" s="146">
        <v>34.950000000000003</v>
      </c>
      <c r="N132" s="146">
        <v>12.58</v>
      </c>
      <c r="O132" s="146">
        <v>8.76</v>
      </c>
      <c r="P132" s="146"/>
      <c r="Q132" s="144" t="s">
        <v>14</v>
      </c>
      <c r="R132" s="144" t="s">
        <v>13</v>
      </c>
      <c r="S132" s="144" t="s">
        <v>1376</v>
      </c>
      <c r="T132" s="144" t="s">
        <v>11</v>
      </c>
      <c r="U132" s="144">
        <v>30.154409999999999</v>
      </c>
      <c r="V132" s="144">
        <v>-93.034120000000001</v>
      </c>
      <c r="W132" s="144">
        <v>221629</v>
      </c>
      <c r="X132" s="144" t="s">
        <v>1350</v>
      </c>
      <c r="Z132" s="144" t="s">
        <v>38</v>
      </c>
      <c r="AA132" s="144" t="s">
        <v>1365</v>
      </c>
      <c r="AB132" s="148">
        <v>44200</v>
      </c>
      <c r="AC132" s="144" t="s">
        <v>154</v>
      </c>
      <c r="AD132" s="144">
        <v>2021</v>
      </c>
      <c r="AE132" s="144" t="s">
        <v>1375</v>
      </c>
      <c r="AF132" s="144" t="s">
        <v>1374</v>
      </c>
      <c r="AG132" s="148">
        <v>44251</v>
      </c>
      <c r="AH132" s="149" t="s">
        <v>1373</v>
      </c>
      <c r="AI132" s="149" t="s">
        <v>553</v>
      </c>
      <c r="AJ132" s="149" t="s">
        <v>244</v>
      </c>
      <c r="AK132" s="149" t="s">
        <v>519</v>
      </c>
      <c r="AL132" s="149" t="s">
        <v>230</v>
      </c>
      <c r="AM132" s="149" t="s">
        <v>1361</v>
      </c>
      <c r="AN132" s="149" t="s">
        <v>813</v>
      </c>
      <c r="AO132" s="149" t="s">
        <v>1359</v>
      </c>
      <c r="AP132" s="149" t="s">
        <v>1021</v>
      </c>
      <c r="AQ132" s="149" t="s">
        <v>1372</v>
      </c>
      <c r="AR132" s="150" t="s">
        <v>1371</v>
      </c>
    </row>
    <row r="133" spans="1:61" s="144" customFormat="1" ht="14.45" customHeight="1" x14ac:dyDescent="0.25">
      <c r="A133" s="144" t="s">
        <v>1356</v>
      </c>
      <c r="B133" s="144" t="s">
        <v>1105</v>
      </c>
      <c r="C133" s="144" t="s">
        <v>2013</v>
      </c>
      <c r="D133" s="144" t="s">
        <v>2012</v>
      </c>
      <c r="E133" s="144" t="s">
        <v>42</v>
      </c>
      <c r="F133" s="144" t="s">
        <v>2011</v>
      </c>
      <c r="G133" s="144" t="s">
        <v>1895</v>
      </c>
      <c r="H133" s="144" t="s">
        <v>1894</v>
      </c>
      <c r="I133" s="145">
        <v>550839</v>
      </c>
      <c r="J133" s="146">
        <v>12.36</v>
      </c>
      <c r="K133" s="146">
        <v>12.35</v>
      </c>
      <c r="L133" s="146">
        <v>34.96</v>
      </c>
      <c r="M133" s="146">
        <v>9.0299999999999994</v>
      </c>
      <c r="N133" s="146">
        <v>1.0900000000000001</v>
      </c>
      <c r="O133" s="146">
        <v>178.4</v>
      </c>
      <c r="P133" s="146"/>
      <c r="R133" s="144" t="s">
        <v>13</v>
      </c>
      <c r="S133" s="144" t="s">
        <v>2010</v>
      </c>
      <c r="T133" s="144" t="s">
        <v>11</v>
      </c>
      <c r="U133" s="144">
        <v>31.558481</v>
      </c>
      <c r="V133" s="144">
        <v>-92.396867999999998</v>
      </c>
      <c r="W133" s="147">
        <v>3133</v>
      </c>
      <c r="X133" s="144" t="s">
        <v>1350</v>
      </c>
      <c r="Z133" s="144" t="s">
        <v>2009</v>
      </c>
      <c r="AA133" s="144" t="s">
        <v>1434</v>
      </c>
      <c r="AB133" s="148">
        <v>44293</v>
      </c>
      <c r="AC133" s="144" t="s">
        <v>6</v>
      </c>
      <c r="AD133" s="147" t="s">
        <v>5</v>
      </c>
      <c r="AE133" s="144" t="s">
        <v>2008</v>
      </c>
      <c r="AF133" s="144" t="s">
        <v>2007</v>
      </c>
      <c r="AG133" s="148">
        <v>44293</v>
      </c>
      <c r="AH133" s="149" t="s">
        <v>2006</v>
      </c>
      <c r="AI133" s="149" t="s">
        <v>31</v>
      </c>
      <c r="AJ133" s="149" t="s">
        <v>333</v>
      </c>
      <c r="AK133" s="149" t="s">
        <v>31</v>
      </c>
      <c r="AL133" s="149" t="s">
        <v>315</v>
      </c>
      <c r="AM133" s="149" t="s">
        <v>1361</v>
      </c>
      <c r="AN133" s="149" t="s">
        <v>2005</v>
      </c>
      <c r="AO133" s="149" t="s">
        <v>1009</v>
      </c>
      <c r="AP133" s="149" t="s">
        <v>1414</v>
      </c>
      <c r="AQ133" s="149" t="s">
        <v>2004</v>
      </c>
      <c r="AR133" s="150" t="s">
        <v>2003</v>
      </c>
    </row>
    <row r="134" spans="1:61" s="144" customFormat="1" ht="14.45" customHeight="1" x14ac:dyDescent="0.25">
      <c r="A134" s="144" t="s">
        <v>1356</v>
      </c>
      <c r="B134" s="144" t="s">
        <v>1370</v>
      </c>
      <c r="C134" s="144" t="s">
        <v>1354</v>
      </c>
      <c r="D134" s="144" t="s">
        <v>1369</v>
      </c>
      <c r="E134" s="144" t="s">
        <v>42</v>
      </c>
      <c r="F134" s="144" t="s">
        <v>1368</v>
      </c>
      <c r="G134" s="144" t="s">
        <v>16</v>
      </c>
      <c r="H134" s="144" t="s">
        <v>15</v>
      </c>
      <c r="I134" s="145">
        <v>391235</v>
      </c>
      <c r="J134" s="146">
        <v>25.17</v>
      </c>
      <c r="K134" s="146">
        <v>25.17</v>
      </c>
      <c r="L134" s="146">
        <v>226.94</v>
      </c>
      <c r="M134" s="146">
        <v>136.03</v>
      </c>
      <c r="N134" s="146">
        <v>2.02</v>
      </c>
      <c r="O134" s="146">
        <v>217.75</v>
      </c>
      <c r="P134" s="146">
        <v>15.45</v>
      </c>
      <c r="R134" s="144" t="s">
        <v>13</v>
      </c>
      <c r="S134" s="144" t="s">
        <v>1367</v>
      </c>
      <c r="T134" s="144" t="s">
        <v>11</v>
      </c>
      <c r="U134" s="144">
        <v>30.299250000000001</v>
      </c>
      <c r="V134" s="144">
        <v>-93.04853</v>
      </c>
      <c r="W134" s="147">
        <v>191783</v>
      </c>
      <c r="X134" s="144" t="s">
        <v>1350</v>
      </c>
      <c r="Z134" s="144" t="s">
        <v>1366</v>
      </c>
      <c r="AA134" s="144" t="s">
        <v>1365</v>
      </c>
      <c r="AB134" s="148">
        <v>44307</v>
      </c>
      <c r="AC134" s="144" t="s">
        <v>6</v>
      </c>
      <c r="AD134" s="147">
        <v>2024</v>
      </c>
      <c r="AE134" s="144" t="s">
        <v>1364</v>
      </c>
      <c r="AF134" s="144" t="s">
        <v>1363</v>
      </c>
      <c r="AG134" s="148">
        <v>44307</v>
      </c>
      <c r="AH134" s="149" t="s">
        <v>1362</v>
      </c>
      <c r="AI134" s="149" t="s">
        <v>30</v>
      </c>
      <c r="AJ134" s="149" t="s">
        <v>756</v>
      </c>
      <c r="AK134" s="149" t="s">
        <v>51</v>
      </c>
      <c r="AL134" s="149" t="s">
        <v>519</v>
      </c>
      <c r="AM134" s="149" t="s">
        <v>1361</v>
      </c>
      <c r="AN134" s="149" t="s">
        <v>1360</v>
      </c>
      <c r="AO134" s="149" t="s">
        <v>1359</v>
      </c>
      <c r="AP134" s="149" t="s">
        <v>1358</v>
      </c>
      <c r="AQ134" s="149" t="s">
        <v>867</v>
      </c>
      <c r="AR134" s="150" t="s">
        <v>1357</v>
      </c>
    </row>
    <row r="135" spans="1:61" s="144" customFormat="1" ht="14.45" customHeight="1" x14ac:dyDescent="0.25">
      <c r="A135" s="144" t="s">
        <v>1356</v>
      </c>
      <c r="B135" s="144" t="s">
        <v>1355</v>
      </c>
      <c r="C135" s="144" t="s">
        <v>1354</v>
      </c>
      <c r="D135" s="144" t="s">
        <v>1353</v>
      </c>
      <c r="E135" s="144" t="s">
        <v>18</v>
      </c>
      <c r="F135" s="144" t="s">
        <v>1352</v>
      </c>
      <c r="G135" s="144" t="s">
        <v>16</v>
      </c>
      <c r="H135" s="144" t="s">
        <v>15</v>
      </c>
      <c r="I135" s="145">
        <v>40901</v>
      </c>
      <c r="J135" s="146">
        <v>4.71</v>
      </c>
      <c r="K135" s="146">
        <v>24.94</v>
      </c>
      <c r="L135" s="146">
        <v>-47.42</v>
      </c>
      <c r="M135" s="146">
        <v>3.69</v>
      </c>
      <c r="N135" s="146">
        <v>-2.3199999999999998</v>
      </c>
      <c r="O135" s="146">
        <v>14.44</v>
      </c>
      <c r="P135" s="146"/>
      <c r="Q135" s="144" t="s">
        <v>14</v>
      </c>
      <c r="R135" s="144" t="s">
        <v>13</v>
      </c>
      <c r="S135" s="144" t="s">
        <v>1351</v>
      </c>
      <c r="T135" s="144" t="s">
        <v>11</v>
      </c>
      <c r="U135" s="144">
        <v>30.597570000000001</v>
      </c>
      <c r="V135" s="144">
        <v>-93.228030000000004</v>
      </c>
      <c r="W135" s="147">
        <v>13028</v>
      </c>
      <c r="X135" s="144" t="s">
        <v>1350</v>
      </c>
      <c r="Z135" s="144" t="s">
        <v>1349</v>
      </c>
      <c r="AA135" s="144" t="s">
        <v>1348</v>
      </c>
      <c r="AB135" s="148">
        <v>44307</v>
      </c>
      <c r="AC135" s="144" t="s">
        <v>6</v>
      </c>
      <c r="AD135" s="147">
        <v>2022</v>
      </c>
      <c r="AE135" s="144" t="s">
        <v>1346</v>
      </c>
      <c r="AF135" s="144" t="s">
        <v>1345</v>
      </c>
      <c r="AG135" s="148">
        <v>44200</v>
      </c>
      <c r="AH135" s="149" t="s">
        <v>1344</v>
      </c>
      <c r="AI135" s="149" t="s">
        <v>171</v>
      </c>
      <c r="AJ135" s="149" t="s">
        <v>93</v>
      </c>
      <c r="AK135" s="149" t="s">
        <v>69</v>
      </c>
      <c r="AL135" s="149" t="s">
        <v>480</v>
      </c>
      <c r="AM135" s="149" t="s">
        <v>1343</v>
      </c>
      <c r="AN135" s="149" t="s">
        <v>1342</v>
      </c>
      <c r="AO135" s="149" t="s">
        <v>1341</v>
      </c>
      <c r="AP135" s="149" t="s">
        <v>856</v>
      </c>
      <c r="AQ135" s="149" t="s">
        <v>1340</v>
      </c>
      <c r="AR135" s="150" t="s">
        <v>1339</v>
      </c>
    </row>
    <row r="136" spans="1:61" s="144" customFormat="1" ht="14.45" customHeight="1" x14ac:dyDescent="0.25">
      <c r="A136" s="144" t="s">
        <v>1356</v>
      </c>
      <c r="B136" s="144" t="s">
        <v>1453</v>
      </c>
      <c r="C136" s="144" t="s">
        <v>2789</v>
      </c>
      <c r="D136" s="144" t="s">
        <v>2788</v>
      </c>
      <c r="E136" s="144" t="s">
        <v>18</v>
      </c>
      <c r="F136" s="144" t="s">
        <v>2787</v>
      </c>
      <c r="G136" s="144" t="s">
        <v>2183</v>
      </c>
      <c r="H136" s="144" t="s">
        <v>2455</v>
      </c>
      <c r="I136" s="145">
        <v>321304</v>
      </c>
      <c r="J136" s="146">
        <v>12.75</v>
      </c>
      <c r="K136" s="146">
        <v>9.7799999999999994</v>
      </c>
      <c r="L136" s="146">
        <v>89.26</v>
      </c>
      <c r="M136" s="146">
        <v>136.94999999999999</v>
      </c>
      <c r="N136" s="146">
        <v>39.54</v>
      </c>
      <c r="O136" s="146">
        <v>45.16</v>
      </c>
      <c r="P136" s="146"/>
      <c r="R136" s="144" t="s">
        <v>13</v>
      </c>
      <c r="S136" s="144" t="s">
        <v>2786</v>
      </c>
      <c r="T136" s="144" t="s">
        <v>11</v>
      </c>
      <c r="U136" s="144">
        <v>29.985745999999999</v>
      </c>
      <c r="V136" s="144">
        <v>-90.392501999999993</v>
      </c>
      <c r="W136" s="147">
        <v>26003</v>
      </c>
      <c r="X136" s="144" t="s">
        <v>1350</v>
      </c>
      <c r="Z136" s="144" t="s">
        <v>2785</v>
      </c>
      <c r="AA136" s="144" t="s">
        <v>2391</v>
      </c>
      <c r="AB136" s="148">
        <v>44274</v>
      </c>
      <c r="AC136" s="144" t="s">
        <v>37</v>
      </c>
      <c r="AD136" s="147">
        <v>2020</v>
      </c>
      <c r="AE136" s="144" t="s">
        <v>2784</v>
      </c>
      <c r="AF136" s="144" t="s">
        <v>2783</v>
      </c>
      <c r="AG136" s="148">
        <v>44274</v>
      </c>
      <c r="AH136" s="149" t="s">
        <v>2782</v>
      </c>
      <c r="AI136" s="149" t="s">
        <v>929</v>
      </c>
      <c r="AJ136" s="149" t="s">
        <v>33</v>
      </c>
      <c r="AK136" s="149" t="s">
        <v>31</v>
      </c>
      <c r="AL136" s="149" t="s">
        <v>480</v>
      </c>
      <c r="AM136" s="149" t="s">
        <v>828</v>
      </c>
      <c r="AN136" s="149" t="s">
        <v>2781</v>
      </c>
      <c r="AO136" s="149" t="s">
        <v>1429</v>
      </c>
      <c r="AP136" s="149" t="s">
        <v>2780</v>
      </c>
      <c r="AQ136" s="149" t="s">
        <v>193</v>
      </c>
      <c r="AR136" s="150" t="s">
        <v>2779</v>
      </c>
    </row>
    <row r="137" spans="1:61" s="144" customFormat="1" ht="14.45" customHeight="1" x14ac:dyDescent="0.25">
      <c r="A137" s="144" t="s">
        <v>1356</v>
      </c>
      <c r="B137" s="144" t="s">
        <v>1412</v>
      </c>
      <c r="C137" s="144" t="s">
        <v>3680</v>
      </c>
      <c r="D137" s="144" t="s">
        <v>3679</v>
      </c>
      <c r="E137" s="144" t="s">
        <v>42</v>
      </c>
      <c r="F137" s="144" t="s">
        <v>3678</v>
      </c>
      <c r="G137" s="144" t="s">
        <v>16</v>
      </c>
      <c r="H137" s="144" t="s">
        <v>3522</v>
      </c>
      <c r="I137" s="145">
        <v>3970601</v>
      </c>
      <c r="J137" s="146">
        <v>236</v>
      </c>
      <c r="K137" s="146">
        <v>236</v>
      </c>
      <c r="L137" s="146">
        <v>707.93</v>
      </c>
      <c r="M137" s="146">
        <v>87.28</v>
      </c>
      <c r="N137" s="146">
        <v>96.33</v>
      </c>
      <c r="O137" s="146">
        <v>1139.52</v>
      </c>
      <c r="P137" s="146"/>
      <c r="R137" s="144" t="s">
        <v>13</v>
      </c>
      <c r="S137" s="144" t="s">
        <v>3677</v>
      </c>
      <c r="T137" s="144" t="s">
        <v>11</v>
      </c>
      <c r="U137" s="144">
        <v>29.774025999999999</v>
      </c>
      <c r="V137" s="144">
        <v>-93.332487</v>
      </c>
      <c r="W137" s="147">
        <v>194203</v>
      </c>
      <c r="X137" s="144" t="s">
        <v>1350</v>
      </c>
      <c r="Z137" s="144" t="s">
        <v>3676</v>
      </c>
      <c r="AA137" s="144" t="s">
        <v>1365</v>
      </c>
      <c r="AB137" s="148">
        <v>44295</v>
      </c>
      <c r="AC137" s="144" t="s">
        <v>154</v>
      </c>
      <c r="AD137" s="147">
        <v>2022</v>
      </c>
      <c r="AE137" s="144" t="s">
        <v>3675</v>
      </c>
      <c r="AF137" s="144" t="s">
        <v>3674</v>
      </c>
      <c r="AG137" s="148">
        <v>44307</v>
      </c>
      <c r="AH137" s="149" t="s">
        <v>3673</v>
      </c>
      <c r="AI137" s="149" t="s">
        <v>114</v>
      </c>
      <c r="AJ137" s="149" t="s">
        <v>1775</v>
      </c>
      <c r="AK137" s="149" t="s">
        <v>31</v>
      </c>
      <c r="AL137" s="149" t="s">
        <v>68</v>
      </c>
      <c r="AM137" s="149" t="s">
        <v>1343</v>
      </c>
      <c r="AN137" s="149" t="s">
        <v>3672</v>
      </c>
      <c r="AO137" s="149" t="s">
        <v>2115</v>
      </c>
      <c r="AP137" s="149" t="s">
        <v>1403</v>
      </c>
      <c r="AQ137" s="149" t="s">
        <v>2569</v>
      </c>
      <c r="AR137" s="150" t="s">
        <v>3671</v>
      </c>
    </row>
    <row r="138" spans="1:61" s="144" customFormat="1" ht="14.45" customHeight="1" x14ac:dyDescent="0.25">
      <c r="A138" s="144" t="s">
        <v>1356</v>
      </c>
      <c r="B138" s="144" t="s">
        <v>2384</v>
      </c>
      <c r="C138" s="144" t="s">
        <v>3670</v>
      </c>
      <c r="D138" s="144" t="s">
        <v>3669</v>
      </c>
      <c r="E138" s="144" t="s">
        <v>42</v>
      </c>
      <c r="F138" s="144" t="s">
        <v>3668</v>
      </c>
      <c r="G138" s="144" t="s">
        <v>16</v>
      </c>
      <c r="H138" s="144" t="s">
        <v>3522</v>
      </c>
      <c r="I138" s="145">
        <v>7771098</v>
      </c>
      <c r="J138" s="146">
        <v>355.72</v>
      </c>
      <c r="K138" s="146">
        <v>355.72</v>
      </c>
      <c r="L138" s="146">
        <v>863.85</v>
      </c>
      <c r="M138" s="146">
        <v>215.24</v>
      </c>
      <c r="N138" s="146">
        <v>174.32</v>
      </c>
      <c r="O138" s="146">
        <v>1282.4100000000001</v>
      </c>
      <c r="P138" s="146">
        <v>32.17</v>
      </c>
      <c r="R138" s="144" t="s">
        <v>580</v>
      </c>
      <c r="S138" s="144" t="s">
        <v>3667</v>
      </c>
      <c r="T138" s="144" t="s">
        <v>11</v>
      </c>
      <c r="U138" s="144">
        <v>29.600916999999999</v>
      </c>
      <c r="V138" s="144">
        <v>-89.892403000000002</v>
      </c>
      <c r="W138" s="147">
        <v>218335</v>
      </c>
      <c r="X138" s="144" t="s">
        <v>1350</v>
      </c>
      <c r="Z138" s="144" t="s">
        <v>3659</v>
      </c>
      <c r="AA138" s="144" t="s">
        <v>1387</v>
      </c>
      <c r="AB138" s="148">
        <v>44307</v>
      </c>
      <c r="AC138" s="144" t="s">
        <v>6</v>
      </c>
      <c r="AD138" s="147">
        <v>2024</v>
      </c>
      <c r="AE138" s="144" t="s">
        <v>817</v>
      </c>
      <c r="AF138" s="144" t="s">
        <v>3666</v>
      </c>
      <c r="AG138" s="148">
        <v>44273</v>
      </c>
      <c r="AH138" s="149" t="s">
        <v>3665</v>
      </c>
      <c r="AI138" s="149" t="s">
        <v>2993</v>
      </c>
      <c r="AJ138" s="149" t="s">
        <v>2653</v>
      </c>
      <c r="AK138" s="149" t="s">
        <v>52</v>
      </c>
      <c r="AL138" s="149" t="s">
        <v>53</v>
      </c>
      <c r="AM138" s="149" t="s">
        <v>259</v>
      </c>
      <c r="AN138" s="149" t="s">
        <v>1067</v>
      </c>
      <c r="AO138" s="149" t="s">
        <v>2168</v>
      </c>
      <c r="AP138" s="149" t="s">
        <v>3656</v>
      </c>
      <c r="AQ138" s="149" t="s">
        <v>998</v>
      </c>
      <c r="AR138" s="150" t="s">
        <v>3664</v>
      </c>
    </row>
    <row r="139" spans="1:61" s="144" customFormat="1" ht="14.45" customHeight="1" x14ac:dyDescent="0.25">
      <c r="A139" s="144" t="s">
        <v>1356</v>
      </c>
      <c r="B139" s="144" t="s">
        <v>2384</v>
      </c>
      <c r="C139" s="144" t="s">
        <v>3663</v>
      </c>
      <c r="D139" s="144" t="s">
        <v>3662</v>
      </c>
      <c r="E139" s="144" t="s">
        <v>42</v>
      </c>
      <c r="F139" s="144" t="s">
        <v>3661</v>
      </c>
      <c r="G139" s="144" t="s">
        <v>16</v>
      </c>
      <c r="H139" s="144" t="s">
        <v>3522</v>
      </c>
      <c r="I139" s="145">
        <v>8144463</v>
      </c>
      <c r="J139" s="146">
        <v>371.86</v>
      </c>
      <c r="K139" s="146">
        <v>371.86</v>
      </c>
      <c r="L139" s="146">
        <v>1103.47</v>
      </c>
      <c r="M139" s="146">
        <v>133.88</v>
      </c>
      <c r="N139" s="146">
        <v>114.86</v>
      </c>
      <c r="O139" s="146">
        <v>1821.47</v>
      </c>
      <c r="P139" s="146"/>
      <c r="R139" s="144" t="s">
        <v>13</v>
      </c>
      <c r="S139" s="144" t="s">
        <v>3660</v>
      </c>
      <c r="T139" s="144" t="s">
        <v>11</v>
      </c>
      <c r="U139" s="144">
        <v>29.594391999999999</v>
      </c>
      <c r="V139" s="144">
        <v>-89.897199999999998</v>
      </c>
      <c r="W139" s="147">
        <v>197379</v>
      </c>
      <c r="X139" s="144" t="s">
        <v>1350</v>
      </c>
      <c r="Z139" s="144" t="s">
        <v>3659</v>
      </c>
      <c r="AA139" s="144" t="s">
        <v>1387</v>
      </c>
      <c r="AB139" s="148">
        <v>44308</v>
      </c>
      <c r="AC139" s="144" t="s">
        <v>6</v>
      </c>
      <c r="AD139" s="147">
        <v>2023</v>
      </c>
      <c r="AE139" s="144" t="s">
        <v>817</v>
      </c>
      <c r="AF139" s="144" t="s">
        <v>3658</v>
      </c>
      <c r="AG139" s="148">
        <v>44251</v>
      </c>
      <c r="AH139" s="149" t="s">
        <v>3657</v>
      </c>
      <c r="AI139" s="149" t="s">
        <v>2993</v>
      </c>
      <c r="AJ139" s="149" t="s">
        <v>2653</v>
      </c>
      <c r="AK139" s="149" t="s">
        <v>52</v>
      </c>
      <c r="AL139" s="149" t="s">
        <v>53</v>
      </c>
      <c r="AM139" s="149" t="s">
        <v>259</v>
      </c>
      <c r="AN139" s="149" t="s">
        <v>1067</v>
      </c>
      <c r="AO139" s="149" t="s">
        <v>2168</v>
      </c>
      <c r="AP139" s="149" t="s">
        <v>3656</v>
      </c>
      <c r="AQ139" s="149" t="s">
        <v>998</v>
      </c>
      <c r="AR139" s="150" t="s">
        <v>3655</v>
      </c>
    </row>
    <row r="140" spans="1:61" s="144" customFormat="1" ht="14.45" customHeight="1" x14ac:dyDescent="0.25">
      <c r="A140" s="144" t="s">
        <v>1356</v>
      </c>
      <c r="B140" s="144" t="s">
        <v>2384</v>
      </c>
      <c r="C140" s="144" t="s">
        <v>3654</v>
      </c>
      <c r="D140" s="144" t="s">
        <v>3653</v>
      </c>
      <c r="E140" s="144" t="s">
        <v>42</v>
      </c>
      <c r="F140" s="144" t="s">
        <v>3652</v>
      </c>
      <c r="G140" s="144" t="s">
        <v>16</v>
      </c>
      <c r="H140" s="144" t="s">
        <v>3522</v>
      </c>
      <c r="I140" s="145">
        <v>1041670</v>
      </c>
      <c r="J140" s="146">
        <v>61.99</v>
      </c>
      <c r="K140" s="146">
        <v>61.99</v>
      </c>
      <c r="L140" s="146">
        <v>924.71</v>
      </c>
      <c r="M140" s="146">
        <v>21.49</v>
      </c>
      <c r="N140" s="146">
        <v>0.04</v>
      </c>
      <c r="O140" s="146">
        <v>601.75</v>
      </c>
      <c r="P140" s="146">
        <v>9.44</v>
      </c>
      <c r="R140" s="144" t="s">
        <v>2181</v>
      </c>
      <c r="S140" s="144" t="s">
        <v>3651</v>
      </c>
      <c r="T140" s="144" t="s">
        <v>11</v>
      </c>
      <c r="U140" s="144">
        <v>29.081994999999999</v>
      </c>
      <c r="V140" s="144">
        <v>-89.655653000000001</v>
      </c>
      <c r="W140" s="147">
        <v>219599</v>
      </c>
      <c r="X140" s="144" t="s">
        <v>1350</v>
      </c>
      <c r="Z140" s="144" t="s">
        <v>38</v>
      </c>
      <c r="AA140" s="144" t="s">
        <v>1387</v>
      </c>
      <c r="AB140" s="148">
        <v>44314</v>
      </c>
      <c r="AC140" s="144" t="s">
        <v>6</v>
      </c>
      <c r="AD140" s="147">
        <v>2024</v>
      </c>
      <c r="AE140" s="144" t="s">
        <v>3650</v>
      </c>
      <c r="AF140" s="144" t="s">
        <v>3649</v>
      </c>
      <c r="AG140" s="148">
        <v>44102</v>
      </c>
      <c r="AH140" s="149" t="e">
        <v>#N/A</v>
      </c>
      <c r="AI140" s="149" t="e">
        <v>#N/A</v>
      </c>
      <c r="AJ140" s="149" t="e">
        <v>#N/A</v>
      </c>
      <c r="AK140" s="149" t="e">
        <v>#N/A</v>
      </c>
      <c r="AL140" s="149" t="e">
        <v>#N/A</v>
      </c>
      <c r="AM140" s="149" t="e">
        <v>#N/A</v>
      </c>
      <c r="AN140" s="149" t="e">
        <v>#N/A</v>
      </c>
      <c r="AO140" s="149" t="e">
        <v>#N/A</v>
      </c>
      <c r="AP140" s="149" t="e">
        <v>#N/A</v>
      </c>
      <c r="AQ140" s="149" t="e">
        <v>#N/A</v>
      </c>
      <c r="AR140" s="150" t="e">
        <v>#N/A</v>
      </c>
    </row>
    <row r="141" spans="1:61" s="144" customFormat="1" ht="14.45" customHeight="1" x14ac:dyDescent="0.25">
      <c r="A141" s="144" t="s">
        <v>1356</v>
      </c>
      <c r="B141" s="144" t="s">
        <v>1370</v>
      </c>
      <c r="C141" s="144" t="s">
        <v>4525</v>
      </c>
      <c r="D141" s="144" t="s">
        <v>4524</v>
      </c>
      <c r="E141" s="144" t="s">
        <v>18</v>
      </c>
      <c r="F141" s="144" t="s">
        <v>4523</v>
      </c>
      <c r="G141" s="144" t="s">
        <v>3798</v>
      </c>
      <c r="H141" s="144" t="s">
        <v>4269</v>
      </c>
      <c r="I141" s="145">
        <v>377043</v>
      </c>
      <c r="J141" s="146">
        <v>17.170000000000002</v>
      </c>
      <c r="K141" s="146">
        <v>14.66</v>
      </c>
      <c r="L141" s="146">
        <v>171.8</v>
      </c>
      <c r="M141" s="146">
        <v>126.14</v>
      </c>
      <c r="N141" s="146">
        <v>2.2200000000000002</v>
      </c>
      <c r="O141" s="146">
        <v>335.1</v>
      </c>
      <c r="P141" s="146"/>
      <c r="R141" s="144" t="s">
        <v>13</v>
      </c>
      <c r="S141" s="144" t="s">
        <v>4522</v>
      </c>
      <c r="T141" s="144" t="s">
        <v>11</v>
      </c>
      <c r="U141" s="144">
        <v>30.202496</v>
      </c>
      <c r="V141" s="144">
        <v>-93.325658000000004</v>
      </c>
      <c r="W141" s="147">
        <v>6164</v>
      </c>
      <c r="X141" s="144" t="s">
        <v>1350</v>
      </c>
      <c r="Z141" s="144" t="s">
        <v>4521</v>
      </c>
      <c r="AA141" s="144" t="s">
        <v>1365</v>
      </c>
      <c r="AB141" s="148">
        <v>44132</v>
      </c>
      <c r="AC141" s="144" t="s">
        <v>37</v>
      </c>
      <c r="AD141" s="147">
        <v>2013</v>
      </c>
      <c r="AE141" s="144" t="s">
        <v>4520</v>
      </c>
      <c r="AF141" s="144" t="s">
        <v>4519</v>
      </c>
      <c r="AG141" s="148">
        <v>44132</v>
      </c>
      <c r="AH141" s="149" t="s">
        <v>4518</v>
      </c>
      <c r="AI141" s="149" t="s">
        <v>519</v>
      </c>
      <c r="AJ141" s="149" t="s">
        <v>131</v>
      </c>
      <c r="AK141" s="149" t="s">
        <v>52</v>
      </c>
      <c r="AL141" s="149" t="s">
        <v>54</v>
      </c>
      <c r="AM141" s="149" t="s">
        <v>4517</v>
      </c>
      <c r="AN141" s="149" t="s">
        <v>4165</v>
      </c>
      <c r="AO141" s="149" t="s">
        <v>2016</v>
      </c>
      <c r="AP141" s="149" t="s">
        <v>1456</v>
      </c>
      <c r="AQ141" s="149" t="s">
        <v>255</v>
      </c>
      <c r="AR141" s="150" t="s">
        <v>4516</v>
      </c>
    </row>
    <row r="142" spans="1:61" s="144" customFormat="1" ht="14.45" customHeight="1" x14ac:dyDescent="0.25">
      <c r="A142" s="144" t="s">
        <v>1356</v>
      </c>
      <c r="B142" s="144" t="s">
        <v>2027</v>
      </c>
      <c r="C142" s="144" t="s">
        <v>3983</v>
      </c>
      <c r="D142" s="144" t="s">
        <v>3982</v>
      </c>
      <c r="E142" s="144" t="s">
        <v>42</v>
      </c>
      <c r="F142" s="144" t="s">
        <v>3981</v>
      </c>
      <c r="G142" s="144" t="s">
        <v>3798</v>
      </c>
      <c r="H142" s="144" t="s">
        <v>3895</v>
      </c>
      <c r="I142" s="145">
        <v>1621079</v>
      </c>
      <c r="J142" s="146">
        <v>50.18</v>
      </c>
      <c r="K142" s="146">
        <v>48.72</v>
      </c>
      <c r="L142" s="146">
        <v>85.15</v>
      </c>
      <c r="M142" s="146">
        <v>75.88</v>
      </c>
      <c r="N142" s="146">
        <v>4.6399999999999997</v>
      </c>
      <c r="O142" s="146">
        <v>90.67</v>
      </c>
      <c r="P142" s="146">
        <v>81.03</v>
      </c>
      <c r="R142" s="144" t="s">
        <v>13</v>
      </c>
      <c r="S142" s="144" t="s">
        <v>3980</v>
      </c>
      <c r="T142" s="144" t="s">
        <v>11</v>
      </c>
      <c r="U142" s="144">
        <v>29.983315000000001</v>
      </c>
      <c r="V142" s="144">
        <v>-90.854388</v>
      </c>
      <c r="W142" s="147">
        <v>194165</v>
      </c>
      <c r="X142" s="144" t="s">
        <v>1350</v>
      </c>
      <c r="Z142" s="144" t="s">
        <v>3979</v>
      </c>
      <c r="AA142" s="144" t="s">
        <v>1448</v>
      </c>
      <c r="AB142" s="148">
        <v>44294</v>
      </c>
      <c r="AC142" s="144" t="s">
        <v>154</v>
      </c>
      <c r="AD142" s="147">
        <v>2021</v>
      </c>
      <c r="AE142" s="144" t="s">
        <v>3978</v>
      </c>
      <c r="AF142" s="144" t="s">
        <v>3977</v>
      </c>
      <c r="AG142" s="148">
        <v>44294</v>
      </c>
      <c r="AH142" s="149" t="s">
        <v>3976</v>
      </c>
      <c r="AI142" s="149" t="s">
        <v>3386</v>
      </c>
      <c r="AJ142" s="149" t="s">
        <v>1845</v>
      </c>
      <c r="AK142" s="149" t="s">
        <v>69</v>
      </c>
      <c r="AL142" s="149" t="s">
        <v>169</v>
      </c>
      <c r="AM142" s="149" t="s">
        <v>1789</v>
      </c>
      <c r="AN142" s="149" t="s">
        <v>2005</v>
      </c>
      <c r="AO142" s="149" t="s">
        <v>3975</v>
      </c>
      <c r="AP142" s="149" t="s">
        <v>3974</v>
      </c>
      <c r="AQ142" s="149" t="s">
        <v>3973</v>
      </c>
      <c r="AR142" s="150" t="s">
        <v>3972</v>
      </c>
      <c r="AS142" s="159"/>
      <c r="AT142" s="159"/>
      <c r="AU142" s="159"/>
      <c r="AV142" s="159"/>
      <c r="AW142" s="159"/>
      <c r="AX142" s="159"/>
      <c r="AY142" s="159"/>
      <c r="AZ142" s="159"/>
      <c r="BA142" s="159"/>
      <c r="BB142" s="159"/>
      <c r="BC142" s="159"/>
      <c r="BD142" s="159"/>
      <c r="BE142" s="159"/>
      <c r="BF142" s="159"/>
      <c r="BG142" s="159"/>
      <c r="BH142" s="159"/>
      <c r="BI142" s="159"/>
    </row>
    <row r="143" spans="1:61" ht="14.45" customHeight="1" x14ac:dyDescent="0.25">
      <c r="A143" s="3" t="s">
        <v>1327</v>
      </c>
      <c r="B143" s="3" t="s">
        <v>1338</v>
      </c>
      <c r="C143" s="3" t="s">
        <v>1337</v>
      </c>
      <c r="D143" s="3" t="s">
        <v>1336</v>
      </c>
      <c r="E143" s="3" t="s">
        <v>42</v>
      </c>
      <c r="F143" s="3" t="s">
        <v>1335</v>
      </c>
      <c r="G143" s="3" t="s">
        <v>16</v>
      </c>
      <c r="H143" s="3" t="s">
        <v>15</v>
      </c>
      <c r="I143" s="18">
        <v>61340</v>
      </c>
      <c r="J143" s="19">
        <v>2.73</v>
      </c>
      <c r="K143" s="19">
        <v>2.73</v>
      </c>
      <c r="L143" s="19">
        <v>18.38</v>
      </c>
      <c r="M143" s="19">
        <v>27.13</v>
      </c>
      <c r="N143" s="19">
        <v>5.6</v>
      </c>
      <c r="O143" s="19">
        <v>29.69</v>
      </c>
      <c r="P143" s="19">
        <v>2.3199999999999998</v>
      </c>
      <c r="Q143" s="3" t="s">
        <v>14</v>
      </c>
      <c r="R143" s="3" t="s">
        <v>13</v>
      </c>
      <c r="S143" s="3" t="s">
        <v>1334</v>
      </c>
      <c r="T143" s="3" t="s">
        <v>11</v>
      </c>
      <c r="U143" s="3">
        <v>42.244686000000002</v>
      </c>
      <c r="V143" s="3">
        <v>-70.963312000000002</v>
      </c>
      <c r="W143" s="21">
        <v>582063</v>
      </c>
      <c r="X143" s="22" t="s">
        <v>1333</v>
      </c>
      <c r="Y143" s="3" t="s">
        <v>38</v>
      </c>
      <c r="Z143" s="3" t="s">
        <v>1332</v>
      </c>
      <c r="AA143" s="3" t="s">
        <v>1331</v>
      </c>
      <c r="AB143" s="23">
        <v>44183</v>
      </c>
      <c r="AC143" s="3" t="s">
        <v>37</v>
      </c>
      <c r="AD143" s="21">
        <v>2021</v>
      </c>
      <c r="AE143" s="3" t="s">
        <v>1183</v>
      </c>
      <c r="AF143" s="3" t="s">
        <v>1182</v>
      </c>
      <c r="AG143" s="23">
        <v>44250</v>
      </c>
      <c r="AH143" s="17" t="s">
        <v>1330</v>
      </c>
      <c r="AI143" s="17" t="s">
        <v>149</v>
      </c>
      <c r="AJ143" s="17" t="s">
        <v>66</v>
      </c>
      <c r="AK143" s="17" t="s">
        <v>52</v>
      </c>
      <c r="AL143" s="17" t="s">
        <v>54</v>
      </c>
      <c r="AM143" s="17" t="s">
        <v>183</v>
      </c>
      <c r="AN143" s="17" t="s">
        <v>1031</v>
      </c>
      <c r="AO143" s="17" t="s">
        <v>1329</v>
      </c>
      <c r="AP143" s="17" t="s">
        <v>224</v>
      </c>
      <c r="AQ143" s="17" t="s">
        <v>65</v>
      </c>
      <c r="AR143" s="24" t="s">
        <v>1328</v>
      </c>
    </row>
    <row r="144" spans="1:61" ht="14.45" customHeight="1" x14ac:dyDescent="0.25">
      <c r="A144" s="3" t="s">
        <v>1327</v>
      </c>
      <c r="B144" s="3" t="s">
        <v>1326</v>
      </c>
      <c r="C144" s="3" t="s">
        <v>1325</v>
      </c>
      <c r="D144" s="3" t="s">
        <v>1324</v>
      </c>
      <c r="E144" s="3" t="s">
        <v>18</v>
      </c>
      <c r="F144" s="3" t="s">
        <v>1323</v>
      </c>
      <c r="G144" s="3" t="s">
        <v>16</v>
      </c>
      <c r="H144" s="3" t="s">
        <v>15</v>
      </c>
      <c r="I144" s="18">
        <v>11685</v>
      </c>
      <c r="J144" s="19">
        <v>2.64</v>
      </c>
      <c r="K144" s="19">
        <v>2.64</v>
      </c>
      <c r="L144" s="19">
        <v>14.64</v>
      </c>
      <c r="M144" s="19">
        <v>3.41</v>
      </c>
      <c r="N144" s="19">
        <v>5.6</v>
      </c>
      <c r="O144" s="19">
        <v>4.99</v>
      </c>
      <c r="P144" s="19">
        <v>0.28000000000000003</v>
      </c>
      <c r="Q144" s="3" t="s">
        <v>14</v>
      </c>
      <c r="R144" s="3" t="s">
        <v>13</v>
      </c>
      <c r="S144" s="3" t="s">
        <v>1322</v>
      </c>
      <c r="T144" s="3" t="s">
        <v>11</v>
      </c>
      <c r="U144" s="3">
        <v>42.035057999999999</v>
      </c>
      <c r="V144" s="3">
        <v>-72.633314999999996</v>
      </c>
      <c r="W144" s="21">
        <v>133246</v>
      </c>
      <c r="X144" s="22" t="s">
        <v>1321</v>
      </c>
      <c r="Y144" s="3" t="s">
        <v>38</v>
      </c>
      <c r="Z144" s="3" t="s">
        <v>1320</v>
      </c>
      <c r="AA144" s="3" t="s">
        <v>1319</v>
      </c>
      <c r="AB144" s="23">
        <v>44119</v>
      </c>
      <c r="AC144" s="3" t="s">
        <v>154</v>
      </c>
      <c r="AD144" s="21">
        <v>2021</v>
      </c>
      <c r="AE144" s="3" t="s">
        <v>1317</v>
      </c>
      <c r="AF144" s="3" t="s">
        <v>1316</v>
      </c>
      <c r="AG144" s="23">
        <v>44292</v>
      </c>
      <c r="AH144" s="17" t="s">
        <v>1315</v>
      </c>
      <c r="AI144" s="17" t="s">
        <v>53</v>
      </c>
      <c r="AJ144" s="17" t="s">
        <v>130</v>
      </c>
      <c r="AK144" s="17" t="s">
        <v>31</v>
      </c>
      <c r="AL144" s="17" t="s">
        <v>130</v>
      </c>
      <c r="AM144" s="17" t="s">
        <v>183</v>
      </c>
      <c r="AN144" s="17" t="s">
        <v>258</v>
      </c>
      <c r="AO144" s="17" t="s">
        <v>1314</v>
      </c>
      <c r="AP144" s="17" t="s">
        <v>449</v>
      </c>
      <c r="AQ144" s="17" t="s">
        <v>1313</v>
      </c>
      <c r="AR144" s="24" t="s">
        <v>1312</v>
      </c>
    </row>
    <row r="145" spans="1:61" ht="14.45" customHeight="1" x14ac:dyDescent="0.25">
      <c r="A145" s="3" t="s">
        <v>3648</v>
      </c>
      <c r="B145" s="3" t="s">
        <v>3647</v>
      </c>
      <c r="C145" s="3" t="s">
        <v>3646</v>
      </c>
      <c r="D145" s="3" t="s">
        <v>3645</v>
      </c>
      <c r="E145" s="3" t="s">
        <v>18</v>
      </c>
      <c r="F145" s="3" t="s">
        <v>3644</v>
      </c>
      <c r="G145" s="3" t="s">
        <v>16</v>
      </c>
      <c r="H145" s="3" t="s">
        <v>3522</v>
      </c>
      <c r="I145" s="18">
        <v>2030998</v>
      </c>
      <c r="K145" s="19">
        <v>124.2</v>
      </c>
      <c r="L145" s="19">
        <v>279.3</v>
      </c>
      <c r="M145" s="19">
        <v>33.299999999999997</v>
      </c>
      <c r="O145" s="19">
        <v>146.6</v>
      </c>
      <c r="R145" s="3" t="s">
        <v>13</v>
      </c>
      <c r="S145" s="3" t="s">
        <v>3643</v>
      </c>
      <c r="T145" s="3" t="s">
        <v>11</v>
      </c>
      <c r="U145" s="3">
        <v>38.387860000000003</v>
      </c>
      <c r="V145" s="3">
        <v>-76.409403999999995</v>
      </c>
      <c r="Z145" s="3" t="s">
        <v>3642</v>
      </c>
      <c r="AA145" s="3" t="s">
        <v>3641</v>
      </c>
      <c r="AB145" s="23">
        <v>44102</v>
      </c>
      <c r="AC145" s="3" t="s">
        <v>37</v>
      </c>
      <c r="AD145" s="21">
        <v>2018</v>
      </c>
      <c r="AE145" s="3" t="s">
        <v>817</v>
      </c>
      <c r="AF145" s="3" t="s">
        <v>3640</v>
      </c>
      <c r="AG145" s="23">
        <v>44102</v>
      </c>
      <c r="AH145" s="17" t="s">
        <v>3639</v>
      </c>
      <c r="AI145" s="17" t="s">
        <v>130</v>
      </c>
      <c r="AJ145" s="17" t="s">
        <v>53</v>
      </c>
      <c r="AK145" s="17" t="s">
        <v>51</v>
      </c>
      <c r="AL145" s="17" t="s">
        <v>69</v>
      </c>
      <c r="AM145" s="17" t="s">
        <v>300</v>
      </c>
      <c r="AN145" s="17" t="s">
        <v>389</v>
      </c>
      <c r="AO145" s="17" t="s">
        <v>3638</v>
      </c>
      <c r="AP145" s="17" t="s">
        <v>1813</v>
      </c>
      <c r="AQ145" s="17" t="s">
        <v>3637</v>
      </c>
      <c r="AR145" s="24" t="s">
        <v>3636</v>
      </c>
      <c r="AS145" s="37"/>
      <c r="AT145" s="37"/>
      <c r="AU145" s="37"/>
      <c r="AV145" s="37"/>
      <c r="AW145" s="37"/>
      <c r="AX145" s="37"/>
      <c r="AY145" s="37"/>
      <c r="AZ145" s="37"/>
      <c r="BA145" s="37"/>
      <c r="BB145" s="37"/>
      <c r="BC145" s="37"/>
      <c r="BD145" s="37"/>
      <c r="BE145" s="37"/>
      <c r="BF145" s="37"/>
      <c r="BG145" s="37"/>
      <c r="BH145" s="37"/>
      <c r="BI145" s="37"/>
    </row>
    <row r="146" spans="1:61" ht="14.45" customHeight="1" x14ac:dyDescent="0.25">
      <c r="A146" s="3" t="s">
        <v>1311</v>
      </c>
      <c r="B146" s="3" t="s">
        <v>1310</v>
      </c>
      <c r="C146" s="3" t="s">
        <v>1309</v>
      </c>
      <c r="D146" s="3" t="s">
        <v>1308</v>
      </c>
      <c r="E146" s="3" t="s">
        <v>18</v>
      </c>
      <c r="F146" s="3" t="s">
        <v>1307</v>
      </c>
      <c r="G146" s="3" t="s">
        <v>16</v>
      </c>
      <c r="H146" s="3" t="s">
        <v>15</v>
      </c>
      <c r="I146" s="18">
        <v>204569</v>
      </c>
      <c r="J146" s="19">
        <v>25.7</v>
      </c>
      <c r="K146" s="19">
        <v>25.7</v>
      </c>
      <c r="L146" s="19">
        <v>103.8</v>
      </c>
      <c r="M146" s="19">
        <v>16.3</v>
      </c>
      <c r="N146" s="19">
        <v>5.8</v>
      </c>
      <c r="O146" s="19">
        <v>165.2</v>
      </c>
      <c r="R146" s="3" t="s">
        <v>13</v>
      </c>
      <c r="S146" s="3" t="s">
        <v>1306</v>
      </c>
      <c r="T146" s="3" t="s">
        <v>11</v>
      </c>
      <c r="U146" s="3">
        <v>42.543602</v>
      </c>
      <c r="V146" s="3">
        <v>-83.564683000000002</v>
      </c>
      <c r="W146" s="21" t="s">
        <v>1305</v>
      </c>
      <c r="X146" s="22" t="s">
        <v>1304</v>
      </c>
      <c r="Y146" s="3" t="s">
        <v>1303</v>
      </c>
      <c r="Z146" s="3" t="s">
        <v>1302</v>
      </c>
      <c r="AA146" s="3" t="s">
        <v>1301</v>
      </c>
      <c r="AB146" s="23">
        <v>44011</v>
      </c>
      <c r="AC146" s="3" t="s">
        <v>37</v>
      </c>
      <c r="AD146" s="21">
        <v>2018</v>
      </c>
      <c r="AE146" s="3" t="s">
        <v>1300</v>
      </c>
      <c r="AF146" s="3" t="s">
        <v>1299</v>
      </c>
      <c r="AG146" s="23">
        <v>43986</v>
      </c>
      <c r="AH146" s="17" t="s">
        <v>1298</v>
      </c>
      <c r="AI146" s="17" t="s">
        <v>66</v>
      </c>
      <c r="AJ146" s="17" t="s">
        <v>66</v>
      </c>
      <c r="AK146" s="17" t="s">
        <v>51</v>
      </c>
      <c r="AL146" s="17" t="s">
        <v>553</v>
      </c>
      <c r="AM146" s="17" t="s">
        <v>196</v>
      </c>
      <c r="AN146" s="17" t="s">
        <v>167</v>
      </c>
      <c r="AO146" s="17" t="s">
        <v>1297</v>
      </c>
      <c r="AP146" s="17" t="s">
        <v>400</v>
      </c>
      <c r="AQ146" s="17" t="s">
        <v>1296</v>
      </c>
      <c r="AR146" s="24" t="s">
        <v>1295</v>
      </c>
    </row>
    <row r="147" spans="1:61" ht="14.45" customHeight="1" x14ac:dyDescent="0.25">
      <c r="A147" s="3" t="s">
        <v>1294</v>
      </c>
      <c r="B147" s="3" t="s">
        <v>2765</v>
      </c>
      <c r="C147" s="3" t="s">
        <v>2764</v>
      </c>
      <c r="D147" s="3" t="s">
        <v>2778</v>
      </c>
      <c r="E147" s="3" t="s">
        <v>18</v>
      </c>
      <c r="F147" s="3" t="s">
        <v>2777</v>
      </c>
      <c r="G147" s="3" t="s">
        <v>2183</v>
      </c>
      <c r="H147" s="3" t="s">
        <v>2455</v>
      </c>
      <c r="I147" s="18">
        <v>152817</v>
      </c>
      <c r="J147" s="19">
        <v>11.88</v>
      </c>
      <c r="K147" s="19">
        <v>8.92</v>
      </c>
      <c r="L147" s="19">
        <v>37.1</v>
      </c>
      <c r="M147" s="19">
        <v>7.76</v>
      </c>
      <c r="N147" s="19">
        <v>35.130000000000003</v>
      </c>
      <c r="O147" s="19">
        <v>69.41</v>
      </c>
      <c r="R147" s="3" t="s">
        <v>13</v>
      </c>
      <c r="S147" s="3" t="s">
        <v>2776</v>
      </c>
      <c r="T147" s="3" t="s">
        <v>11</v>
      </c>
      <c r="U147" s="3">
        <v>44.753207000000003</v>
      </c>
      <c r="V147" s="3">
        <v>-93.038026000000002</v>
      </c>
      <c r="W147" s="21">
        <v>13700011</v>
      </c>
      <c r="X147" s="22" t="s">
        <v>1288</v>
      </c>
      <c r="Z147" s="3" t="s">
        <v>2760</v>
      </c>
      <c r="AA147" s="3" t="s">
        <v>2759</v>
      </c>
      <c r="AB147" s="23">
        <v>43915</v>
      </c>
      <c r="AC147" s="3" t="s">
        <v>37</v>
      </c>
      <c r="AD147" s="21">
        <v>2019</v>
      </c>
      <c r="AE147" s="3" t="s">
        <v>2441</v>
      </c>
      <c r="AF147" s="3" t="s">
        <v>2775</v>
      </c>
      <c r="AG147" s="23">
        <v>44288</v>
      </c>
      <c r="AH147" s="17" t="s">
        <v>2757</v>
      </c>
      <c r="AI147" s="17" t="s">
        <v>30</v>
      </c>
      <c r="AJ147" s="17" t="s">
        <v>69</v>
      </c>
      <c r="AK147" s="17" t="s">
        <v>260</v>
      </c>
      <c r="AL147" s="17" t="s">
        <v>230</v>
      </c>
      <c r="AM147" s="17" t="s">
        <v>112</v>
      </c>
      <c r="AN147" s="17" t="s">
        <v>182</v>
      </c>
      <c r="AO147" s="17" t="s">
        <v>2756</v>
      </c>
      <c r="AP147" s="17" t="s">
        <v>2755</v>
      </c>
      <c r="AQ147" s="17" t="s">
        <v>1726</v>
      </c>
      <c r="AR147" s="24" t="s">
        <v>2754</v>
      </c>
    </row>
    <row r="148" spans="1:61" ht="14.45" customHeight="1" x14ac:dyDescent="0.25">
      <c r="A148" s="3" t="s">
        <v>1294</v>
      </c>
      <c r="B148" s="3" t="s">
        <v>2765</v>
      </c>
      <c r="C148" s="3" t="s">
        <v>2764</v>
      </c>
      <c r="D148" s="3" t="s">
        <v>2774</v>
      </c>
      <c r="E148" s="3" t="s">
        <v>18</v>
      </c>
      <c r="F148" s="3" t="s">
        <v>2773</v>
      </c>
      <c r="G148" s="3" t="s">
        <v>2183</v>
      </c>
      <c r="H148" s="3" t="s">
        <v>2146</v>
      </c>
      <c r="I148" s="18">
        <v>345263</v>
      </c>
      <c r="J148" s="19">
        <v>16.8</v>
      </c>
      <c r="K148" s="19">
        <v>16.8</v>
      </c>
      <c r="L148" s="19">
        <v>27.7</v>
      </c>
      <c r="M148" s="19">
        <v>28</v>
      </c>
      <c r="N148" s="19">
        <v>4.0999999999999996</v>
      </c>
      <c r="O148" s="19">
        <v>66.900000000000006</v>
      </c>
      <c r="R148" s="3" t="s">
        <v>13</v>
      </c>
      <c r="S148" s="3" t="s">
        <v>2772</v>
      </c>
      <c r="T148" s="3" t="s">
        <v>11</v>
      </c>
      <c r="U148" s="3">
        <v>44.753207000000003</v>
      </c>
      <c r="V148" s="3">
        <v>-93.038026000000002</v>
      </c>
      <c r="W148" s="21">
        <v>13700011</v>
      </c>
      <c r="X148" s="22" t="s">
        <v>1288</v>
      </c>
      <c r="Z148" s="3" t="s">
        <v>2760</v>
      </c>
      <c r="AA148" s="3" t="s">
        <v>2759</v>
      </c>
      <c r="AB148" s="23">
        <v>43915</v>
      </c>
      <c r="AC148" s="3" t="s">
        <v>37</v>
      </c>
      <c r="AD148" s="21">
        <v>2018</v>
      </c>
      <c r="AE148" s="3" t="s">
        <v>817</v>
      </c>
      <c r="AF148" s="3" t="s">
        <v>2771</v>
      </c>
      <c r="AG148" s="23">
        <v>43775</v>
      </c>
      <c r="AH148" s="17" t="s">
        <v>2757</v>
      </c>
      <c r="AI148" s="17" t="s">
        <v>30</v>
      </c>
      <c r="AJ148" s="17" t="s">
        <v>69</v>
      </c>
      <c r="AK148" s="17" t="s">
        <v>260</v>
      </c>
      <c r="AL148" s="17" t="s">
        <v>230</v>
      </c>
      <c r="AM148" s="17" t="s">
        <v>112</v>
      </c>
      <c r="AN148" s="17" t="s">
        <v>182</v>
      </c>
      <c r="AO148" s="17" t="s">
        <v>2756</v>
      </c>
      <c r="AP148" s="17" t="s">
        <v>2755</v>
      </c>
      <c r="AQ148" s="17" t="s">
        <v>1726</v>
      </c>
      <c r="AR148" s="24" t="s">
        <v>2754</v>
      </c>
    </row>
    <row r="149" spans="1:61" ht="14.45" customHeight="1" x14ac:dyDescent="0.25">
      <c r="A149" s="3" t="s">
        <v>1294</v>
      </c>
      <c r="B149" s="3" t="s">
        <v>2765</v>
      </c>
      <c r="C149" s="3" t="s">
        <v>2764</v>
      </c>
      <c r="D149" s="3" t="s">
        <v>2770</v>
      </c>
      <c r="E149" s="3" t="s">
        <v>18</v>
      </c>
      <c r="F149" s="3" t="s">
        <v>2769</v>
      </c>
      <c r="G149" s="3" t="s">
        <v>2183</v>
      </c>
      <c r="H149" s="3" t="s">
        <v>2455</v>
      </c>
      <c r="I149" s="18">
        <v>283758</v>
      </c>
      <c r="J149" s="19">
        <v>31.35</v>
      </c>
      <c r="K149" s="19">
        <v>28.01</v>
      </c>
      <c r="L149" s="19">
        <v>35.78</v>
      </c>
      <c r="M149" s="19">
        <v>34.74</v>
      </c>
      <c r="N149" s="19">
        <v>31.69</v>
      </c>
      <c r="O149" s="19">
        <v>80.06</v>
      </c>
      <c r="R149" s="3" t="s">
        <v>13</v>
      </c>
      <c r="S149" s="3" t="s">
        <v>2768</v>
      </c>
      <c r="T149" s="3" t="s">
        <v>11</v>
      </c>
      <c r="U149" s="3">
        <v>44.753207000000003</v>
      </c>
      <c r="V149" s="3">
        <v>-93.038026000000002</v>
      </c>
      <c r="W149" s="21">
        <v>13700011</v>
      </c>
      <c r="X149" s="22" t="s">
        <v>1288</v>
      </c>
      <c r="Z149" s="3" t="s">
        <v>2760</v>
      </c>
      <c r="AA149" s="3" t="s">
        <v>2759</v>
      </c>
      <c r="AB149" s="23">
        <v>43915</v>
      </c>
      <c r="AC149" s="3" t="s">
        <v>37</v>
      </c>
      <c r="AD149" s="21">
        <v>2016</v>
      </c>
      <c r="AE149" s="3" t="s">
        <v>2767</v>
      </c>
      <c r="AF149" s="3" t="s">
        <v>2766</v>
      </c>
      <c r="AG149" s="23">
        <v>44050</v>
      </c>
      <c r="AH149" s="17" t="s">
        <v>2757</v>
      </c>
      <c r="AI149" s="17" t="s">
        <v>30</v>
      </c>
      <c r="AJ149" s="17" t="s">
        <v>69</v>
      </c>
      <c r="AK149" s="17" t="s">
        <v>260</v>
      </c>
      <c r="AL149" s="17" t="s">
        <v>230</v>
      </c>
      <c r="AM149" s="17" t="s">
        <v>112</v>
      </c>
      <c r="AN149" s="17" t="s">
        <v>182</v>
      </c>
      <c r="AO149" s="17" t="s">
        <v>2756</v>
      </c>
      <c r="AP149" s="17" t="s">
        <v>2755</v>
      </c>
      <c r="AQ149" s="17" t="s">
        <v>1726</v>
      </c>
      <c r="AR149" s="24" t="s">
        <v>2754</v>
      </c>
    </row>
    <row r="150" spans="1:61" ht="14.45" customHeight="1" x14ac:dyDescent="0.25">
      <c r="A150" s="3" t="s">
        <v>1294</v>
      </c>
      <c r="B150" s="3" t="s">
        <v>2765</v>
      </c>
      <c r="C150" s="3" t="s">
        <v>2764</v>
      </c>
      <c r="D150" s="3" t="s">
        <v>2763</v>
      </c>
      <c r="E150" s="3" t="s">
        <v>18</v>
      </c>
      <c r="F150" s="3" t="s">
        <v>2762</v>
      </c>
      <c r="G150" s="3" t="s">
        <v>2183</v>
      </c>
      <c r="H150" s="3" t="s">
        <v>2455</v>
      </c>
      <c r="I150" s="18">
        <v>576011</v>
      </c>
      <c r="J150" s="19">
        <v>34.54</v>
      </c>
      <c r="K150" s="19">
        <v>33.64</v>
      </c>
      <c r="L150" s="19">
        <v>59.34</v>
      </c>
      <c r="M150" s="19">
        <v>36.71</v>
      </c>
      <c r="N150" s="19">
        <v>36.76</v>
      </c>
      <c r="O150" s="19">
        <v>59.1</v>
      </c>
      <c r="R150" s="3" t="s">
        <v>13</v>
      </c>
      <c r="S150" s="3" t="s">
        <v>2761</v>
      </c>
      <c r="T150" s="3" t="s">
        <v>11</v>
      </c>
      <c r="U150" s="3">
        <v>44.753207000000003</v>
      </c>
      <c r="V150" s="3">
        <v>-93.038026000000002</v>
      </c>
      <c r="W150" s="21">
        <v>13700011</v>
      </c>
      <c r="X150" s="22" t="s">
        <v>1288</v>
      </c>
      <c r="Z150" s="3" t="s">
        <v>2760</v>
      </c>
      <c r="AA150" s="3" t="s">
        <v>2759</v>
      </c>
      <c r="AB150" s="23">
        <v>43915</v>
      </c>
      <c r="AC150" s="3" t="s">
        <v>37</v>
      </c>
      <c r="AD150" s="21">
        <v>2019</v>
      </c>
      <c r="AE150" s="3" t="s">
        <v>817</v>
      </c>
      <c r="AF150" s="3" t="s">
        <v>2758</v>
      </c>
      <c r="AG150" s="23">
        <v>43775</v>
      </c>
      <c r="AH150" s="17" t="s">
        <v>2757</v>
      </c>
      <c r="AI150" s="17" t="s">
        <v>30</v>
      </c>
      <c r="AJ150" s="17" t="s">
        <v>69</v>
      </c>
      <c r="AK150" s="17" t="s">
        <v>260</v>
      </c>
      <c r="AL150" s="17" t="s">
        <v>230</v>
      </c>
      <c r="AM150" s="17" t="s">
        <v>112</v>
      </c>
      <c r="AN150" s="17" t="s">
        <v>182</v>
      </c>
      <c r="AO150" s="17" t="s">
        <v>2756</v>
      </c>
      <c r="AP150" s="17" t="s">
        <v>2755</v>
      </c>
      <c r="AQ150" s="17" t="s">
        <v>1726</v>
      </c>
      <c r="AR150" s="24" t="s">
        <v>2754</v>
      </c>
    </row>
    <row r="151" spans="1:61" ht="14.45" customHeight="1" x14ac:dyDescent="0.25">
      <c r="A151" s="3" t="s">
        <v>1294</v>
      </c>
      <c r="B151" s="3" t="s">
        <v>1293</v>
      </c>
      <c r="C151" s="3" t="s">
        <v>1292</v>
      </c>
      <c r="D151" s="3" t="s">
        <v>1291</v>
      </c>
      <c r="E151" s="3" t="s">
        <v>42</v>
      </c>
      <c r="F151" s="30" t="s">
        <v>1290</v>
      </c>
      <c r="G151" s="3" t="s">
        <v>16</v>
      </c>
      <c r="H151" s="3" t="s">
        <v>15</v>
      </c>
      <c r="I151" s="18">
        <v>42541</v>
      </c>
      <c r="J151" s="19">
        <v>5.01</v>
      </c>
      <c r="K151" s="19">
        <v>5.01</v>
      </c>
      <c r="L151" s="19">
        <v>25.9</v>
      </c>
      <c r="M151" s="19">
        <v>15.3</v>
      </c>
      <c r="N151" s="19">
        <v>0.5</v>
      </c>
      <c r="O151" s="19">
        <v>29.4</v>
      </c>
      <c r="P151" s="19">
        <v>0.39</v>
      </c>
      <c r="Q151" s="3" t="s">
        <v>14</v>
      </c>
      <c r="R151" s="3" t="s">
        <v>13</v>
      </c>
      <c r="S151" s="3" t="s">
        <v>1289</v>
      </c>
      <c r="T151" s="3" t="s">
        <v>11</v>
      </c>
      <c r="U151" s="3">
        <v>45.979132860752898</v>
      </c>
      <c r="V151" s="3">
        <v>-92.928547945765501</v>
      </c>
      <c r="W151" s="21">
        <v>11500038</v>
      </c>
      <c r="X151" s="22" t="s">
        <v>1288</v>
      </c>
      <c r="AA151" s="3" t="s">
        <v>1287</v>
      </c>
      <c r="AB151" s="23">
        <v>44252</v>
      </c>
      <c r="AC151" s="3" t="s">
        <v>6</v>
      </c>
      <c r="AD151" s="21" t="s">
        <v>5</v>
      </c>
      <c r="AE151" s="3" t="s">
        <v>1286</v>
      </c>
      <c r="AF151" s="3" t="s">
        <v>1285</v>
      </c>
      <c r="AG151" s="23">
        <v>44252</v>
      </c>
      <c r="AH151" s="17" t="s">
        <v>1284</v>
      </c>
      <c r="AI151" s="17" t="s">
        <v>66</v>
      </c>
      <c r="AJ151" s="17" t="s">
        <v>333</v>
      </c>
      <c r="AK151" s="17" t="s">
        <v>51</v>
      </c>
      <c r="AL151" s="17" t="s">
        <v>30</v>
      </c>
      <c r="AM151" s="17" t="s">
        <v>314</v>
      </c>
      <c r="AN151" s="17" t="s">
        <v>313</v>
      </c>
      <c r="AO151" s="17" t="s">
        <v>1283</v>
      </c>
      <c r="AP151" s="17" t="s">
        <v>1282</v>
      </c>
      <c r="AQ151" s="17" t="s">
        <v>1281</v>
      </c>
      <c r="AR151" s="24" t="s">
        <v>1280</v>
      </c>
    </row>
    <row r="152" spans="1:61" ht="14.45" customHeight="1" x14ac:dyDescent="0.25">
      <c r="A152" s="3" t="s">
        <v>3635</v>
      </c>
      <c r="B152" s="3" t="s">
        <v>397</v>
      </c>
      <c r="C152" s="3" t="s">
        <v>3634</v>
      </c>
      <c r="D152" s="3" t="s">
        <v>3633</v>
      </c>
      <c r="E152" s="3" t="s">
        <v>18</v>
      </c>
      <c r="F152" s="3" t="s">
        <v>3632</v>
      </c>
      <c r="G152" s="3" t="s">
        <v>16</v>
      </c>
      <c r="H152" s="3" t="s">
        <v>3522</v>
      </c>
      <c r="I152" s="18">
        <v>2885787</v>
      </c>
      <c r="J152" s="19">
        <v>70.099999999999994</v>
      </c>
      <c r="K152" s="19">
        <v>69.88</v>
      </c>
      <c r="L152" s="19">
        <v>288.8</v>
      </c>
      <c r="M152" s="19">
        <v>101</v>
      </c>
      <c r="N152" s="19">
        <v>164.9</v>
      </c>
      <c r="O152" s="19">
        <v>690.6</v>
      </c>
      <c r="P152" s="19">
        <v>20.9</v>
      </c>
      <c r="R152" s="3" t="s">
        <v>1075</v>
      </c>
      <c r="S152" s="3" t="s">
        <v>3631</v>
      </c>
      <c r="T152" s="3" t="s">
        <v>11</v>
      </c>
      <c r="U152" s="3">
        <v>30.324369999999998</v>
      </c>
      <c r="V152" s="3">
        <v>-88.49982</v>
      </c>
      <c r="W152" s="21">
        <v>23844</v>
      </c>
      <c r="X152" s="22" t="s">
        <v>3630</v>
      </c>
      <c r="Y152" s="3" t="s">
        <v>3629</v>
      </c>
      <c r="Z152" s="3" t="s">
        <v>38</v>
      </c>
      <c r="AA152" s="3" t="s">
        <v>3628</v>
      </c>
      <c r="AB152" s="23">
        <v>44314</v>
      </c>
      <c r="AC152" s="3" t="s">
        <v>6</v>
      </c>
      <c r="AD152" s="21">
        <v>2024</v>
      </c>
      <c r="AE152" s="3" t="s">
        <v>3627</v>
      </c>
      <c r="AF152" s="3" t="s">
        <v>11</v>
      </c>
      <c r="AG152" s="23">
        <v>44131</v>
      </c>
      <c r="AH152" s="17" t="s">
        <v>3626</v>
      </c>
      <c r="AI152" s="17" t="s">
        <v>717</v>
      </c>
      <c r="AJ152" s="17" t="s">
        <v>652</v>
      </c>
      <c r="AK152" s="17" t="s">
        <v>67</v>
      </c>
      <c r="AL152" s="17" t="s">
        <v>30</v>
      </c>
      <c r="AM152" s="17" t="s">
        <v>1021</v>
      </c>
      <c r="AN152" s="17" t="s">
        <v>1131</v>
      </c>
      <c r="AO152" s="17" t="s">
        <v>479</v>
      </c>
      <c r="AP152" s="17" t="s">
        <v>1361</v>
      </c>
      <c r="AQ152" s="17" t="s">
        <v>1455</v>
      </c>
      <c r="AR152" s="24" t="s">
        <v>3625</v>
      </c>
    </row>
    <row r="153" spans="1:61" ht="14.45" customHeight="1" x14ac:dyDescent="0.25">
      <c r="A153" s="3" t="s">
        <v>2753</v>
      </c>
      <c r="B153" s="3" t="s">
        <v>2752</v>
      </c>
      <c r="C153" s="26" t="s">
        <v>2602</v>
      </c>
      <c r="D153" s="3" t="s">
        <v>2751</v>
      </c>
      <c r="E153" s="3" t="s">
        <v>18</v>
      </c>
      <c r="F153" s="3" t="s">
        <v>2750</v>
      </c>
      <c r="G153" s="3" t="s">
        <v>2183</v>
      </c>
      <c r="H153" s="3" t="s">
        <v>2455</v>
      </c>
      <c r="I153" s="18">
        <v>243780</v>
      </c>
      <c r="J153" s="19">
        <v>34.11</v>
      </c>
      <c r="K153" s="19">
        <v>33.44</v>
      </c>
      <c r="L153" s="19">
        <v>59.99</v>
      </c>
      <c r="M153" s="19">
        <v>22.77</v>
      </c>
      <c r="N153" s="19">
        <v>36.82</v>
      </c>
      <c r="O153" s="19">
        <v>94.01</v>
      </c>
      <c r="R153" s="3" t="s">
        <v>13</v>
      </c>
      <c r="S153" s="3" t="s">
        <v>2749</v>
      </c>
      <c r="T153" s="3" t="s">
        <v>11</v>
      </c>
      <c r="U153" s="3">
        <v>45.779832601792599</v>
      </c>
      <c r="V153" s="3">
        <v>-108.49396224477501</v>
      </c>
      <c r="W153" s="21" t="s">
        <v>2748</v>
      </c>
      <c r="X153" s="22" t="s">
        <v>2747</v>
      </c>
      <c r="Z153" s="3" t="s">
        <v>2746</v>
      </c>
      <c r="AA153" s="3" t="s">
        <v>2745</v>
      </c>
      <c r="AB153" s="23">
        <v>44224</v>
      </c>
      <c r="AC153" s="3" t="s">
        <v>6</v>
      </c>
      <c r="AD153" s="21">
        <v>2022</v>
      </c>
      <c r="AE153" s="3" t="s">
        <v>2744</v>
      </c>
      <c r="AF153" s="3" t="s">
        <v>2743</v>
      </c>
      <c r="AG153" s="23">
        <v>44200</v>
      </c>
      <c r="AH153" s="17" t="s">
        <v>2742</v>
      </c>
      <c r="AI153" s="17" t="s">
        <v>130</v>
      </c>
      <c r="AJ153" s="17" t="s">
        <v>287</v>
      </c>
      <c r="AK153" s="17" t="s">
        <v>51</v>
      </c>
      <c r="AL153" s="17" t="s">
        <v>519</v>
      </c>
      <c r="AM153" s="17" t="s">
        <v>332</v>
      </c>
      <c r="AN153" s="17" t="s">
        <v>167</v>
      </c>
      <c r="AO153" s="17" t="s">
        <v>2741</v>
      </c>
      <c r="AP153" s="17" t="s">
        <v>2740</v>
      </c>
      <c r="AQ153" s="17" t="s">
        <v>1123</v>
      </c>
      <c r="AR153" s="24" t="s">
        <v>2739</v>
      </c>
    </row>
    <row r="154" spans="1:61" ht="14.45" customHeight="1" x14ac:dyDescent="0.25">
      <c r="A154" s="3" t="s">
        <v>2952</v>
      </c>
      <c r="B154" s="3" t="s">
        <v>2951</v>
      </c>
      <c r="C154" s="3" t="s">
        <v>2950</v>
      </c>
      <c r="D154" s="3" t="s">
        <v>2949</v>
      </c>
      <c r="E154" s="3" t="s">
        <v>18</v>
      </c>
      <c r="F154" s="3" t="s">
        <v>2948</v>
      </c>
      <c r="G154" s="3" t="s">
        <v>16</v>
      </c>
      <c r="H154" s="3" t="s">
        <v>2934</v>
      </c>
      <c r="J154" s="19">
        <v>7.15</v>
      </c>
      <c r="K154" s="19">
        <v>7.15</v>
      </c>
      <c r="L154" s="19">
        <v>55.3</v>
      </c>
      <c r="M154" s="19">
        <v>49.5</v>
      </c>
      <c r="N154" s="19">
        <v>0.8</v>
      </c>
      <c r="O154" s="19">
        <v>98.8</v>
      </c>
      <c r="Q154" s="3" t="s">
        <v>948</v>
      </c>
      <c r="R154" s="3" t="s">
        <v>13</v>
      </c>
      <c r="S154" s="3" t="s">
        <v>2947</v>
      </c>
      <c r="T154" s="3" t="s">
        <v>11</v>
      </c>
      <c r="U154" s="3">
        <v>35.330696850000002</v>
      </c>
      <c r="V154" s="3">
        <v>-78.263661819999996</v>
      </c>
      <c r="W154" s="21">
        <v>5100172</v>
      </c>
      <c r="X154" s="22" t="s">
        <v>2946</v>
      </c>
      <c r="Y154" s="3" t="s">
        <v>2946</v>
      </c>
      <c r="Z154" s="3" t="s">
        <v>2945</v>
      </c>
      <c r="AA154" s="3" t="s">
        <v>2944</v>
      </c>
      <c r="AB154" s="23">
        <v>44147</v>
      </c>
      <c r="AC154" s="3" t="s">
        <v>154</v>
      </c>
      <c r="AD154" s="21">
        <v>2021</v>
      </c>
      <c r="AE154" s="3" t="s">
        <v>2943</v>
      </c>
      <c r="AF154" s="3" t="s">
        <v>2942</v>
      </c>
      <c r="AG154" s="23">
        <v>44147</v>
      </c>
      <c r="AH154" s="17" t="s">
        <v>2941</v>
      </c>
      <c r="AI154" s="17" t="s">
        <v>169</v>
      </c>
      <c r="AJ154" s="17" t="s">
        <v>333</v>
      </c>
      <c r="AK154" s="17" t="s">
        <v>31</v>
      </c>
      <c r="AL154" s="17" t="s">
        <v>53</v>
      </c>
      <c r="AM154" s="17" t="s">
        <v>259</v>
      </c>
      <c r="AN154" s="17" t="s">
        <v>389</v>
      </c>
      <c r="AO154" s="17" t="s">
        <v>1083</v>
      </c>
      <c r="AP154" s="17" t="s">
        <v>895</v>
      </c>
      <c r="AQ154" s="17" t="s">
        <v>2940</v>
      </c>
      <c r="AR154" s="24" t="s">
        <v>2939</v>
      </c>
    </row>
    <row r="155" spans="1:61" ht="14.45" customHeight="1" x14ac:dyDescent="0.25">
      <c r="A155" s="3" t="s">
        <v>1238</v>
      </c>
      <c r="B155" s="3" t="s">
        <v>1245</v>
      </c>
      <c r="C155" s="3" t="s">
        <v>2373</v>
      </c>
      <c r="D155" s="3" t="s">
        <v>2372</v>
      </c>
      <c r="E155" s="3" t="s">
        <v>18</v>
      </c>
      <c r="F155" s="3" t="s">
        <v>2371</v>
      </c>
      <c r="G155" s="3" t="s">
        <v>2183</v>
      </c>
      <c r="H155" s="3" t="s">
        <v>2206</v>
      </c>
      <c r="I155" s="18">
        <v>2700</v>
      </c>
      <c r="J155" s="19">
        <v>0.27</v>
      </c>
      <c r="K155" s="19">
        <v>0.27</v>
      </c>
      <c r="L155" s="19">
        <v>7.91</v>
      </c>
      <c r="M155" s="19">
        <v>64.02</v>
      </c>
      <c r="N155" s="19">
        <v>0.08</v>
      </c>
      <c r="O155" s="19">
        <v>10.01</v>
      </c>
      <c r="P155" s="19">
        <v>1.59</v>
      </c>
      <c r="Q155" s="3" t="s">
        <v>948</v>
      </c>
      <c r="R155" s="3" t="s">
        <v>13</v>
      </c>
      <c r="S155" s="3" t="s">
        <v>2370</v>
      </c>
      <c r="T155" s="3" t="s">
        <v>11</v>
      </c>
      <c r="U155" s="3">
        <v>47.803168999999997</v>
      </c>
      <c r="V155" s="3">
        <v>-102.87526</v>
      </c>
      <c r="X155" s="22" t="s">
        <v>1232</v>
      </c>
      <c r="Y155" s="3" t="s">
        <v>1232</v>
      </c>
      <c r="Z155" s="3" t="s">
        <v>2369</v>
      </c>
      <c r="AA155" s="3" t="s">
        <v>1230</v>
      </c>
      <c r="AB155" s="23">
        <v>44125</v>
      </c>
      <c r="AC155" s="3" t="s">
        <v>37</v>
      </c>
      <c r="AD155" s="21" t="s">
        <v>5</v>
      </c>
      <c r="AE155" s="3" t="s">
        <v>2368</v>
      </c>
      <c r="AF155" s="3" t="s">
        <v>2367</v>
      </c>
      <c r="AG155" s="23">
        <v>44125</v>
      </c>
      <c r="AH155" s="17" t="s">
        <v>776</v>
      </c>
      <c r="AI155" s="17" t="s">
        <v>67</v>
      </c>
      <c r="AJ155" s="17" t="s">
        <v>30</v>
      </c>
      <c r="AK155" s="17" t="s">
        <v>260</v>
      </c>
      <c r="AL155" s="17" t="s">
        <v>31</v>
      </c>
      <c r="AM155" s="17" t="s">
        <v>196</v>
      </c>
      <c r="AN155" s="17" t="s">
        <v>49</v>
      </c>
      <c r="AO155" s="17" t="s">
        <v>1255</v>
      </c>
      <c r="AP155" s="17" t="s">
        <v>1254</v>
      </c>
      <c r="AQ155" s="17" t="s">
        <v>1253</v>
      </c>
      <c r="AR155" s="24" t="s">
        <v>2366</v>
      </c>
    </row>
    <row r="156" spans="1:61" ht="14.45" customHeight="1" x14ac:dyDescent="0.25">
      <c r="A156" s="3" t="s">
        <v>1238</v>
      </c>
      <c r="B156" s="3" t="s">
        <v>1237</v>
      </c>
      <c r="C156" s="3" t="s">
        <v>2197</v>
      </c>
      <c r="D156" s="3" t="s">
        <v>2196</v>
      </c>
      <c r="E156" s="3" t="s">
        <v>42</v>
      </c>
      <c r="F156" s="3" t="s">
        <v>2195</v>
      </c>
      <c r="G156" s="3" t="s">
        <v>2183</v>
      </c>
      <c r="H156" s="3" t="s">
        <v>2194</v>
      </c>
      <c r="I156" s="18">
        <v>305578</v>
      </c>
      <c r="J156" s="19">
        <v>0.98</v>
      </c>
      <c r="K156" s="19">
        <v>0.98</v>
      </c>
      <c r="L156" s="19">
        <v>7.47</v>
      </c>
      <c r="M156" s="19">
        <v>95.57</v>
      </c>
      <c r="N156" s="19">
        <v>0.08</v>
      </c>
      <c r="O156" s="19">
        <v>40.450000000000003</v>
      </c>
      <c r="P156" s="19">
        <v>4.7</v>
      </c>
      <c r="R156" s="3" t="s">
        <v>13</v>
      </c>
      <c r="S156" s="3" t="s">
        <v>2193</v>
      </c>
      <c r="T156" s="3" t="s">
        <v>11</v>
      </c>
      <c r="U156" s="3">
        <v>48.126739999999998</v>
      </c>
      <c r="V156" s="3">
        <v>-103.849771</v>
      </c>
      <c r="W156" s="21">
        <v>3624</v>
      </c>
      <c r="X156" s="22" t="s">
        <v>1232</v>
      </c>
      <c r="Y156" s="3" t="s">
        <v>1232</v>
      </c>
      <c r="Z156" s="3" t="s">
        <v>2192</v>
      </c>
      <c r="AA156" s="3" t="s">
        <v>1230</v>
      </c>
      <c r="AB156" s="23">
        <v>44260</v>
      </c>
      <c r="AC156" s="3" t="s">
        <v>37</v>
      </c>
      <c r="AD156" s="21" t="s">
        <v>5</v>
      </c>
      <c r="AE156" s="35" t="s">
        <v>1247</v>
      </c>
      <c r="AF156" s="3" t="s">
        <v>1246</v>
      </c>
      <c r="AG156" s="23">
        <v>44260</v>
      </c>
      <c r="AH156" s="17" t="s">
        <v>2191</v>
      </c>
      <c r="AI156" s="17" t="s">
        <v>401</v>
      </c>
      <c r="AJ156" s="17" t="s">
        <v>32</v>
      </c>
      <c r="AK156" s="17" t="s">
        <v>228</v>
      </c>
      <c r="AL156" s="17" t="s">
        <v>553</v>
      </c>
      <c r="AM156" s="17" t="s">
        <v>774</v>
      </c>
      <c r="AN156" s="17" t="s">
        <v>1226</v>
      </c>
      <c r="AO156" s="17" t="s">
        <v>2190</v>
      </c>
      <c r="AP156" s="17" t="s">
        <v>1008</v>
      </c>
      <c r="AQ156" s="17" t="s">
        <v>2189</v>
      </c>
      <c r="AR156" s="24" t="s">
        <v>2188</v>
      </c>
    </row>
    <row r="157" spans="1:61" ht="14.45" customHeight="1" x14ac:dyDescent="0.25">
      <c r="A157" s="3" t="s">
        <v>1238</v>
      </c>
      <c r="B157" s="3" t="s">
        <v>1245</v>
      </c>
      <c r="C157" s="3" t="s">
        <v>1279</v>
      </c>
      <c r="D157" s="3" t="s">
        <v>1278</v>
      </c>
      <c r="E157" s="3" t="s">
        <v>18</v>
      </c>
      <c r="F157" s="3" t="s">
        <v>1277</v>
      </c>
      <c r="G157" s="3" t="s">
        <v>16</v>
      </c>
      <c r="H157" s="3" t="s">
        <v>15</v>
      </c>
      <c r="I157" s="18">
        <v>114316</v>
      </c>
      <c r="L157" s="19">
        <v>113.49</v>
      </c>
      <c r="M157" s="19">
        <v>124.67</v>
      </c>
      <c r="N157" s="19">
        <v>137.96</v>
      </c>
      <c r="O157" s="19">
        <v>112.7</v>
      </c>
      <c r="R157" s="3" t="s">
        <v>13</v>
      </c>
      <c r="S157" s="3" t="s">
        <v>1276</v>
      </c>
      <c r="T157" s="3" t="s">
        <v>11</v>
      </c>
      <c r="U157" s="3">
        <v>48.037623000000004</v>
      </c>
      <c r="V157" s="3">
        <v>-102.867992</v>
      </c>
      <c r="X157" s="22" t="s">
        <v>1232</v>
      </c>
      <c r="Y157" s="3" t="s">
        <v>1232</v>
      </c>
      <c r="Z157" s="3" t="s">
        <v>1275</v>
      </c>
      <c r="AA157" s="3" t="s">
        <v>1230</v>
      </c>
      <c r="AB157" s="23">
        <v>44200</v>
      </c>
      <c r="AC157" s="3" t="s">
        <v>37</v>
      </c>
      <c r="AD157" s="21">
        <v>2017</v>
      </c>
      <c r="AE157" s="3" t="s">
        <v>1274</v>
      </c>
      <c r="AF157" s="3" t="s">
        <v>1273</v>
      </c>
      <c r="AG157" s="23">
        <v>44200</v>
      </c>
      <c r="AH157" s="17" t="s">
        <v>1272</v>
      </c>
      <c r="AI157" s="17" t="s">
        <v>67</v>
      </c>
      <c r="AJ157" s="17" t="s">
        <v>30</v>
      </c>
      <c r="AK157" s="17" t="s">
        <v>260</v>
      </c>
      <c r="AL157" s="17" t="s">
        <v>31</v>
      </c>
      <c r="AM157" s="17" t="s">
        <v>196</v>
      </c>
      <c r="AN157" s="17" t="s">
        <v>49</v>
      </c>
      <c r="AO157" s="17" t="s">
        <v>1255</v>
      </c>
      <c r="AP157" s="17" t="s">
        <v>1254</v>
      </c>
      <c r="AQ157" s="17" t="s">
        <v>1253</v>
      </c>
      <c r="AR157" s="24" t="s">
        <v>1271</v>
      </c>
    </row>
    <row r="158" spans="1:61" ht="14.45" customHeight="1" x14ac:dyDescent="0.25">
      <c r="A158" s="3" t="s">
        <v>1238</v>
      </c>
      <c r="B158" s="3" t="s">
        <v>2365</v>
      </c>
      <c r="C158" s="3" t="s">
        <v>2364</v>
      </c>
      <c r="D158" s="3" t="s">
        <v>2363</v>
      </c>
      <c r="E158" s="3" t="s">
        <v>18</v>
      </c>
      <c r="F158" s="3" t="s">
        <v>2362</v>
      </c>
      <c r="G158" s="3" t="s">
        <v>2183</v>
      </c>
      <c r="H158" s="3" t="s">
        <v>2206</v>
      </c>
      <c r="I158" s="18">
        <v>15441.55</v>
      </c>
      <c r="J158" s="19">
        <v>12.16</v>
      </c>
      <c r="K158" s="19">
        <v>2.98</v>
      </c>
      <c r="L158" s="19">
        <v>18.91</v>
      </c>
      <c r="M158" s="19">
        <v>71.33</v>
      </c>
      <c r="N158" s="19">
        <v>0.16</v>
      </c>
      <c r="O158" s="19">
        <v>42.65</v>
      </c>
      <c r="P158" s="19">
        <v>3.9</v>
      </c>
      <c r="Q158" s="3" t="s">
        <v>948</v>
      </c>
      <c r="R158" s="3" t="s">
        <v>13</v>
      </c>
      <c r="S158" s="3" t="s">
        <v>2361</v>
      </c>
      <c r="T158" s="3" t="s">
        <v>11</v>
      </c>
      <c r="U158" s="3">
        <v>48.322575000000001</v>
      </c>
      <c r="V158" s="3">
        <v>-101.7522</v>
      </c>
      <c r="X158" s="22" t="s">
        <v>1232</v>
      </c>
      <c r="Y158" s="3" t="s">
        <v>1232</v>
      </c>
      <c r="Z158" s="3" t="s">
        <v>2360</v>
      </c>
      <c r="AA158" s="3" t="s">
        <v>1230</v>
      </c>
      <c r="AB158" s="23">
        <v>44274</v>
      </c>
      <c r="AC158" s="3" t="s">
        <v>37</v>
      </c>
      <c r="AD158" s="21">
        <v>2020</v>
      </c>
      <c r="AE158" s="3" t="s">
        <v>2359</v>
      </c>
      <c r="AF158" s="3" t="s">
        <v>2358</v>
      </c>
      <c r="AG158" s="23">
        <v>44260</v>
      </c>
      <c r="AH158" s="17" t="s">
        <v>2357</v>
      </c>
      <c r="AI158" s="17" t="s">
        <v>31</v>
      </c>
      <c r="AJ158" s="17" t="s">
        <v>519</v>
      </c>
      <c r="AK158" s="17" t="s">
        <v>94</v>
      </c>
      <c r="AL158" s="17" t="s">
        <v>54</v>
      </c>
      <c r="AM158" s="17" t="s">
        <v>50</v>
      </c>
      <c r="AN158" s="17" t="s">
        <v>144</v>
      </c>
      <c r="AO158" s="17" t="s">
        <v>2356</v>
      </c>
      <c r="AP158" s="17" t="s">
        <v>224</v>
      </c>
      <c r="AQ158" s="17" t="s">
        <v>1</v>
      </c>
      <c r="AR158" s="24" t="s">
        <v>2355</v>
      </c>
    </row>
    <row r="159" spans="1:61" ht="14.45" customHeight="1" x14ac:dyDescent="0.25">
      <c r="A159" s="3" t="s">
        <v>1238</v>
      </c>
      <c r="B159" s="3" t="s">
        <v>1237</v>
      </c>
      <c r="C159" s="3" t="s">
        <v>1268</v>
      </c>
      <c r="D159" s="3" t="s">
        <v>1267</v>
      </c>
      <c r="E159" s="3" t="s">
        <v>42</v>
      </c>
      <c r="F159" s="3" t="s">
        <v>1266</v>
      </c>
      <c r="G159" s="3" t="s">
        <v>16</v>
      </c>
      <c r="H159" s="3" t="s">
        <v>15</v>
      </c>
      <c r="I159" s="18">
        <v>96586</v>
      </c>
      <c r="J159" s="19">
        <v>7.1</v>
      </c>
      <c r="K159" s="19">
        <v>7.1</v>
      </c>
      <c r="L159" s="19">
        <v>95.3</v>
      </c>
      <c r="M159" s="19">
        <v>95.94</v>
      </c>
      <c r="N159" s="19">
        <v>0.44</v>
      </c>
      <c r="O159" s="19">
        <v>91.54</v>
      </c>
      <c r="P159" s="19">
        <v>16.36</v>
      </c>
      <c r="R159" s="3" t="s">
        <v>580</v>
      </c>
      <c r="S159" s="3" t="s">
        <v>1265</v>
      </c>
      <c r="T159" s="3" t="s">
        <v>11</v>
      </c>
      <c r="U159" s="3">
        <v>48.198743999999998</v>
      </c>
      <c r="V159" s="3">
        <v>-102.878902</v>
      </c>
      <c r="X159" s="22" t="s">
        <v>1232</v>
      </c>
      <c r="Y159" s="3" t="s">
        <v>1232</v>
      </c>
      <c r="Z159" s="3" t="s">
        <v>38</v>
      </c>
      <c r="AA159" s="3" t="s">
        <v>1230</v>
      </c>
      <c r="AB159" s="23">
        <v>44314</v>
      </c>
      <c r="AC159" s="3" t="s">
        <v>6</v>
      </c>
      <c r="AD159" s="21" t="s">
        <v>5</v>
      </c>
      <c r="AE159" s="3" t="s">
        <v>1264</v>
      </c>
      <c r="AF159" s="3" t="s">
        <v>1263</v>
      </c>
      <c r="AG159" s="23">
        <v>44314</v>
      </c>
      <c r="AH159" s="17" t="s">
        <v>300</v>
      </c>
      <c r="AI159" s="17" t="s">
        <v>67</v>
      </c>
      <c r="AJ159" s="17" t="s">
        <v>53</v>
      </c>
      <c r="AK159" s="17" t="s">
        <v>228</v>
      </c>
      <c r="AL159" s="17" t="s">
        <v>228</v>
      </c>
      <c r="AM159" s="17" t="s">
        <v>148</v>
      </c>
      <c r="AN159" s="17" t="s">
        <v>28</v>
      </c>
      <c r="AO159" s="17" t="s">
        <v>1262</v>
      </c>
      <c r="AP159" s="17" t="s">
        <v>400</v>
      </c>
      <c r="AQ159" s="17" t="s">
        <v>1261</v>
      </c>
      <c r="AR159" s="24" t="s">
        <v>1260</v>
      </c>
    </row>
    <row r="160" spans="1:61" ht="14.45" customHeight="1" x14ac:dyDescent="0.25">
      <c r="A160" s="3" t="s">
        <v>1238</v>
      </c>
      <c r="B160" s="3" t="s">
        <v>1237</v>
      </c>
      <c r="C160" s="3" t="s">
        <v>1268</v>
      </c>
      <c r="D160" s="3" t="s">
        <v>1270</v>
      </c>
      <c r="E160" s="3" t="s">
        <v>42</v>
      </c>
      <c r="F160" s="3" t="s">
        <v>1266</v>
      </c>
      <c r="G160" s="3" t="s">
        <v>16</v>
      </c>
      <c r="H160" s="3" t="s">
        <v>15</v>
      </c>
      <c r="I160" s="18">
        <v>96586</v>
      </c>
      <c r="J160" s="19">
        <v>7.1</v>
      </c>
      <c r="K160" s="19">
        <v>7.1</v>
      </c>
      <c r="L160" s="19">
        <v>95.3</v>
      </c>
      <c r="M160" s="19">
        <v>95.94</v>
      </c>
      <c r="N160" s="19">
        <v>0.44</v>
      </c>
      <c r="O160" s="19">
        <v>91.54</v>
      </c>
      <c r="P160" s="19">
        <v>16.36</v>
      </c>
      <c r="R160" s="3" t="s">
        <v>580</v>
      </c>
      <c r="S160" s="3" t="s">
        <v>1265</v>
      </c>
      <c r="T160" s="3" t="s">
        <v>11</v>
      </c>
      <c r="U160" s="3">
        <v>48.195743</v>
      </c>
      <c r="V160" s="3">
        <v>-103.013595</v>
      </c>
      <c r="X160" s="22" t="s">
        <v>1232</v>
      </c>
      <c r="Y160" s="3" t="s">
        <v>1232</v>
      </c>
      <c r="Z160" s="3" t="s">
        <v>38</v>
      </c>
      <c r="AA160" s="3" t="s">
        <v>1230</v>
      </c>
      <c r="AB160" s="23">
        <v>44314</v>
      </c>
      <c r="AC160" s="3" t="s">
        <v>6</v>
      </c>
      <c r="AD160" s="21" t="s">
        <v>5</v>
      </c>
      <c r="AE160" s="3" t="s">
        <v>1264</v>
      </c>
      <c r="AF160" s="3" t="s">
        <v>1263</v>
      </c>
      <c r="AG160" s="23">
        <v>44314</v>
      </c>
      <c r="AH160" s="17" t="s">
        <v>706</v>
      </c>
      <c r="AI160" s="17" t="s">
        <v>67</v>
      </c>
      <c r="AJ160" s="17" t="s">
        <v>53</v>
      </c>
      <c r="AK160" s="17" t="s">
        <v>228</v>
      </c>
      <c r="AL160" s="17" t="s">
        <v>228</v>
      </c>
      <c r="AM160" s="17" t="s">
        <v>148</v>
      </c>
      <c r="AN160" s="17" t="s">
        <v>28</v>
      </c>
      <c r="AO160" s="17" t="s">
        <v>1262</v>
      </c>
      <c r="AP160" s="17" t="s">
        <v>400</v>
      </c>
      <c r="AQ160" s="17" t="s">
        <v>1261</v>
      </c>
      <c r="AR160" s="24" t="s">
        <v>1269</v>
      </c>
    </row>
    <row r="161" spans="1:44" ht="14.45" customHeight="1" x14ac:dyDescent="0.25">
      <c r="A161" s="3" t="s">
        <v>1238</v>
      </c>
      <c r="B161" s="3" t="s">
        <v>2002</v>
      </c>
      <c r="C161" s="3" t="s">
        <v>2001</v>
      </c>
      <c r="D161" s="3" t="s">
        <v>2000</v>
      </c>
      <c r="E161" s="3" t="s">
        <v>42</v>
      </c>
      <c r="F161" s="3" t="s">
        <v>1999</v>
      </c>
      <c r="G161" s="3" t="s">
        <v>1895</v>
      </c>
      <c r="H161" s="3" t="s">
        <v>1894</v>
      </c>
      <c r="I161" s="18">
        <v>1146226</v>
      </c>
      <c r="J161" s="19">
        <v>144.54</v>
      </c>
      <c r="K161" s="19">
        <v>122.12</v>
      </c>
      <c r="L161" s="19">
        <v>354.94</v>
      </c>
      <c r="M161" s="19">
        <v>45.21</v>
      </c>
      <c r="N161" s="19">
        <v>30.09</v>
      </c>
      <c r="O161" s="19">
        <v>170.09</v>
      </c>
      <c r="P161" s="19">
        <v>10.39</v>
      </c>
      <c r="R161" s="3" t="s">
        <v>13</v>
      </c>
      <c r="S161" s="3" t="s">
        <v>1998</v>
      </c>
      <c r="T161" s="3" t="s">
        <v>11</v>
      </c>
      <c r="U161" s="3">
        <v>47.971670000000003</v>
      </c>
      <c r="V161" s="3">
        <v>-97.124421999999996</v>
      </c>
      <c r="W161" s="30">
        <v>2465</v>
      </c>
      <c r="X161" s="22" t="s">
        <v>1232</v>
      </c>
      <c r="Y161" s="3" t="s">
        <v>1232</v>
      </c>
      <c r="Z161" s="3" t="s">
        <v>38</v>
      </c>
      <c r="AA161" s="3" t="s">
        <v>1230</v>
      </c>
      <c r="AB161" s="23">
        <v>44257</v>
      </c>
      <c r="AC161" s="3" t="s">
        <v>6</v>
      </c>
      <c r="AD161" s="21" t="s">
        <v>5</v>
      </c>
      <c r="AE161" s="3" t="s">
        <v>1997</v>
      </c>
      <c r="AF161" s="3" t="s">
        <v>1996</v>
      </c>
      <c r="AG161" s="23">
        <v>44257</v>
      </c>
      <c r="AH161" s="17" t="s">
        <v>1995</v>
      </c>
      <c r="AI161" s="17" t="s">
        <v>149</v>
      </c>
      <c r="AJ161" s="17" t="s">
        <v>273</v>
      </c>
      <c r="AK161" s="17" t="s">
        <v>519</v>
      </c>
      <c r="AL161" s="17" t="s">
        <v>51</v>
      </c>
      <c r="AM161" s="17" t="s">
        <v>774</v>
      </c>
      <c r="AN161" s="17" t="s">
        <v>284</v>
      </c>
      <c r="AO161" s="17" t="s">
        <v>1994</v>
      </c>
      <c r="AP161" s="17" t="s">
        <v>1993</v>
      </c>
      <c r="AQ161" s="17" t="s">
        <v>259</v>
      </c>
      <c r="AR161" s="24" t="s">
        <v>1992</v>
      </c>
    </row>
    <row r="162" spans="1:44" ht="14.45" customHeight="1" x14ac:dyDescent="0.25">
      <c r="A162" s="3" t="s">
        <v>1238</v>
      </c>
      <c r="B162" s="3" t="s">
        <v>1245</v>
      </c>
      <c r="C162" s="3" t="s">
        <v>1259</v>
      </c>
      <c r="D162" s="3" t="s">
        <v>3474</v>
      </c>
      <c r="E162" s="3" t="s">
        <v>42</v>
      </c>
      <c r="F162" s="3" t="s">
        <v>3473</v>
      </c>
      <c r="G162" s="3" t="s">
        <v>16</v>
      </c>
      <c r="H162" s="3" t="s">
        <v>3186</v>
      </c>
      <c r="I162" s="18">
        <v>329153</v>
      </c>
      <c r="J162" s="19">
        <v>24.05</v>
      </c>
      <c r="K162" s="19">
        <v>24.05</v>
      </c>
      <c r="L162" s="19">
        <v>242.38</v>
      </c>
      <c r="M162" s="19">
        <v>241.95</v>
      </c>
      <c r="N162" s="19">
        <v>2.0299999999999998</v>
      </c>
      <c r="O162" s="19">
        <v>169.08</v>
      </c>
      <c r="P162" s="19">
        <v>43.69</v>
      </c>
      <c r="R162" s="3" t="s">
        <v>13</v>
      </c>
      <c r="S162" s="3" t="s">
        <v>3472</v>
      </c>
      <c r="T162" s="3" t="s">
        <v>11</v>
      </c>
      <c r="U162" s="3">
        <v>47.858702999999998</v>
      </c>
      <c r="V162" s="3">
        <v>-103.192392</v>
      </c>
      <c r="W162" s="21">
        <v>2380</v>
      </c>
      <c r="X162" s="22" t="s">
        <v>1232</v>
      </c>
      <c r="Y162" s="3" t="s">
        <v>1232</v>
      </c>
      <c r="Z162" s="3" t="s">
        <v>38</v>
      </c>
      <c r="AA162" s="3" t="s">
        <v>1230</v>
      </c>
      <c r="AB162" s="23">
        <v>44260</v>
      </c>
      <c r="AC162" s="3" t="s">
        <v>37</v>
      </c>
      <c r="AD162" s="21" t="s">
        <v>3471</v>
      </c>
      <c r="AE162" s="3" t="s">
        <v>3470</v>
      </c>
      <c r="AF162" s="38" t="s">
        <v>3469</v>
      </c>
      <c r="AG162" s="23">
        <v>44260</v>
      </c>
      <c r="AH162" s="17" t="s">
        <v>3468</v>
      </c>
      <c r="AI162" s="17" t="s">
        <v>67</v>
      </c>
      <c r="AJ162" s="17" t="s">
        <v>30</v>
      </c>
      <c r="AK162" s="17" t="s">
        <v>260</v>
      </c>
      <c r="AL162" s="17" t="s">
        <v>31</v>
      </c>
      <c r="AM162" s="17" t="s">
        <v>196</v>
      </c>
      <c r="AN162" s="17" t="s">
        <v>49</v>
      </c>
      <c r="AO162" s="17" t="s">
        <v>1255</v>
      </c>
      <c r="AP162" s="17" t="s">
        <v>1254</v>
      </c>
      <c r="AQ162" s="17" t="s">
        <v>1253</v>
      </c>
      <c r="AR162" s="24" t="s">
        <v>3467</v>
      </c>
    </row>
    <row r="163" spans="1:44" ht="14.45" customHeight="1" x14ac:dyDescent="0.25">
      <c r="A163" s="3" t="s">
        <v>1238</v>
      </c>
      <c r="B163" s="3" t="s">
        <v>1245</v>
      </c>
      <c r="C163" s="3" t="s">
        <v>1259</v>
      </c>
      <c r="D163" s="3" t="s">
        <v>1258</v>
      </c>
      <c r="E163" s="3" t="s">
        <v>42</v>
      </c>
      <c r="F163" s="3" t="s">
        <v>1257</v>
      </c>
      <c r="G163" s="3" t="s">
        <v>16</v>
      </c>
      <c r="H163" s="3" t="s">
        <v>15</v>
      </c>
      <c r="I163" s="18">
        <v>78138</v>
      </c>
      <c r="J163" s="19">
        <v>6.05</v>
      </c>
      <c r="K163" s="19">
        <v>6.05</v>
      </c>
      <c r="L163" s="19">
        <v>79.13</v>
      </c>
      <c r="M163" s="19">
        <v>95.49</v>
      </c>
      <c r="N163" s="19">
        <v>0.01</v>
      </c>
      <c r="O163" s="19">
        <v>29.31</v>
      </c>
      <c r="P163" s="19">
        <v>9.18</v>
      </c>
      <c r="R163" s="3" t="s">
        <v>13</v>
      </c>
      <c r="S163" s="3" t="s">
        <v>1256</v>
      </c>
      <c r="T163" s="3" t="s">
        <v>11</v>
      </c>
      <c r="U163" s="3">
        <v>47.972008000000002</v>
      </c>
      <c r="V163" s="3">
        <v>-103.20125400000001</v>
      </c>
      <c r="W163" s="21">
        <v>3176</v>
      </c>
      <c r="X163" s="22" t="s">
        <v>1232</v>
      </c>
      <c r="Y163" s="3" t="s">
        <v>1232</v>
      </c>
      <c r="Z163" s="3" t="s">
        <v>38</v>
      </c>
      <c r="AA163" s="3" t="s">
        <v>1230</v>
      </c>
      <c r="AB163" s="23">
        <v>44260</v>
      </c>
      <c r="AC163" s="3" t="s">
        <v>37</v>
      </c>
      <c r="AD163" s="21">
        <v>2020</v>
      </c>
      <c r="AE163" s="35" t="s">
        <v>1247</v>
      </c>
      <c r="AF163" s="3" t="s">
        <v>1246</v>
      </c>
      <c r="AG163" s="23">
        <v>44260</v>
      </c>
      <c r="AH163" s="17" t="s">
        <v>776</v>
      </c>
      <c r="AI163" s="17" t="s">
        <v>67</v>
      </c>
      <c r="AJ163" s="17" t="s">
        <v>30</v>
      </c>
      <c r="AK163" s="17" t="s">
        <v>260</v>
      </c>
      <c r="AL163" s="17" t="s">
        <v>31</v>
      </c>
      <c r="AM163" s="17" t="s">
        <v>196</v>
      </c>
      <c r="AN163" s="17" t="s">
        <v>49</v>
      </c>
      <c r="AO163" s="17" t="s">
        <v>1255</v>
      </c>
      <c r="AP163" s="17" t="s">
        <v>1254</v>
      </c>
      <c r="AQ163" s="17" t="s">
        <v>1253</v>
      </c>
      <c r="AR163" s="24" t="s">
        <v>1252</v>
      </c>
    </row>
    <row r="164" spans="1:44" ht="14.45" customHeight="1" x14ac:dyDescent="0.25">
      <c r="A164" s="3" t="s">
        <v>1238</v>
      </c>
      <c r="B164" s="3" t="s">
        <v>1237</v>
      </c>
      <c r="C164" s="3" t="s">
        <v>3466</v>
      </c>
      <c r="D164" s="3" t="s">
        <v>3465</v>
      </c>
      <c r="E164" s="3" t="s">
        <v>42</v>
      </c>
      <c r="F164" s="3" t="s">
        <v>3464</v>
      </c>
      <c r="G164" s="3" t="s">
        <v>16</v>
      </c>
      <c r="H164" s="3" t="s">
        <v>3186</v>
      </c>
      <c r="I164" s="18">
        <v>137328</v>
      </c>
      <c r="J164" s="19">
        <v>0.69</v>
      </c>
      <c r="K164" s="19">
        <v>0.69</v>
      </c>
      <c r="L164" s="19">
        <v>91.71</v>
      </c>
      <c r="M164" s="19">
        <v>41.3</v>
      </c>
      <c r="N164" s="19">
        <v>0.52</v>
      </c>
      <c r="O164" s="19">
        <v>90.46</v>
      </c>
      <c r="P164" s="19">
        <v>9.48</v>
      </c>
      <c r="R164" s="3" t="s">
        <v>13</v>
      </c>
      <c r="S164" s="3" t="s">
        <v>3463</v>
      </c>
      <c r="T164" s="3" t="s">
        <v>11</v>
      </c>
      <c r="U164" s="3">
        <v>48.127456000000002</v>
      </c>
      <c r="V164" s="3">
        <v>-104.04131099999999</v>
      </c>
      <c r="W164" s="21">
        <v>3641</v>
      </c>
      <c r="X164" s="22" t="s">
        <v>1232</v>
      </c>
      <c r="Y164" s="3" t="s">
        <v>1232</v>
      </c>
      <c r="Z164" s="3" t="s">
        <v>38</v>
      </c>
      <c r="AA164" s="3" t="s">
        <v>1230</v>
      </c>
      <c r="AB164" s="23">
        <v>44288</v>
      </c>
      <c r="AC164" s="3" t="s">
        <v>37</v>
      </c>
      <c r="AD164" s="21">
        <v>2021</v>
      </c>
      <c r="AE164" s="3" t="s">
        <v>2441</v>
      </c>
      <c r="AF164" s="3" t="s">
        <v>3462</v>
      </c>
      <c r="AG164" s="23">
        <v>44288</v>
      </c>
      <c r="AH164" s="17" t="s">
        <v>314</v>
      </c>
      <c r="AI164" s="17" t="s">
        <v>68</v>
      </c>
      <c r="AJ164" s="17" t="s">
        <v>68</v>
      </c>
      <c r="AK164" s="17" t="s">
        <v>69</v>
      </c>
      <c r="AL164" s="17" t="s">
        <v>228</v>
      </c>
      <c r="AM164" s="17" t="s">
        <v>314</v>
      </c>
      <c r="AN164" s="17" t="s">
        <v>1226</v>
      </c>
      <c r="AO164" s="17" t="s">
        <v>3461</v>
      </c>
      <c r="AP164" s="17" t="s">
        <v>3460</v>
      </c>
      <c r="AQ164" s="17" t="s">
        <v>3459</v>
      </c>
      <c r="AR164" s="24" t="s">
        <v>3458</v>
      </c>
    </row>
    <row r="165" spans="1:44" ht="14.45" customHeight="1" x14ac:dyDescent="0.25">
      <c r="A165" s="3" t="s">
        <v>1238</v>
      </c>
      <c r="B165" s="3" t="s">
        <v>1245</v>
      </c>
      <c r="C165" s="3" t="s">
        <v>1251</v>
      </c>
      <c r="D165" s="3" t="s">
        <v>1250</v>
      </c>
      <c r="E165" s="3" t="s">
        <v>42</v>
      </c>
      <c r="F165" s="3" t="s">
        <v>1249</v>
      </c>
      <c r="G165" s="3" t="s">
        <v>16</v>
      </c>
      <c r="H165" s="3" t="s">
        <v>15</v>
      </c>
      <c r="I165" s="18">
        <v>57041.7</v>
      </c>
      <c r="J165" s="19">
        <v>7.4</v>
      </c>
      <c r="K165" s="19">
        <v>7.4</v>
      </c>
      <c r="L165" s="19">
        <v>90.9</v>
      </c>
      <c r="M165" s="19">
        <v>56.9</v>
      </c>
      <c r="N165" s="19">
        <v>0.2</v>
      </c>
      <c r="O165" s="19">
        <v>92.4</v>
      </c>
      <c r="P165" s="19">
        <v>12</v>
      </c>
      <c r="Q165" s="3" t="s">
        <v>14</v>
      </c>
      <c r="R165" s="3" t="s">
        <v>13</v>
      </c>
      <c r="S165" s="3" t="s">
        <v>1248</v>
      </c>
      <c r="T165" s="3" t="s">
        <v>11</v>
      </c>
      <c r="U165" s="3">
        <v>48.0541836560867</v>
      </c>
      <c r="V165" s="3">
        <v>-102.827073269162</v>
      </c>
      <c r="W165" s="21">
        <v>3626</v>
      </c>
      <c r="X165" s="3" t="s">
        <v>1232</v>
      </c>
      <c r="Y165" s="3" t="s">
        <v>1232</v>
      </c>
      <c r="Z165" s="3" t="s">
        <v>38</v>
      </c>
      <c r="AA165" s="3" t="s">
        <v>1230</v>
      </c>
      <c r="AB165" s="23">
        <v>44260</v>
      </c>
      <c r="AC165" s="3" t="s">
        <v>154</v>
      </c>
      <c r="AD165" s="21">
        <v>2021</v>
      </c>
      <c r="AE165" s="35" t="s">
        <v>1247</v>
      </c>
      <c r="AF165" s="3" t="s">
        <v>1246</v>
      </c>
      <c r="AG165" s="23">
        <v>44260</v>
      </c>
      <c r="AH165" s="17" t="s">
        <v>1095</v>
      </c>
      <c r="AI165" s="17" t="s">
        <v>67</v>
      </c>
      <c r="AJ165" s="17" t="s">
        <v>30</v>
      </c>
      <c r="AK165" s="17" t="s">
        <v>260</v>
      </c>
      <c r="AL165" s="17" t="s">
        <v>31</v>
      </c>
      <c r="AM165" s="17" t="s">
        <v>196</v>
      </c>
      <c r="AN165" s="17" t="s">
        <v>49</v>
      </c>
      <c r="AO165" s="17" t="s">
        <v>1255</v>
      </c>
      <c r="AP165" s="17" t="s">
        <v>1254</v>
      </c>
      <c r="AQ165" s="17" t="s">
        <v>1253</v>
      </c>
      <c r="AR165" s="24" t="s">
        <v>5624</v>
      </c>
    </row>
    <row r="166" spans="1:44" ht="14.45" customHeight="1" x14ac:dyDescent="0.25">
      <c r="A166" s="3" t="s">
        <v>1238</v>
      </c>
      <c r="B166" s="3" t="s">
        <v>1245</v>
      </c>
      <c r="C166" s="3" t="s">
        <v>1251</v>
      </c>
      <c r="D166" s="3" t="s">
        <v>3457</v>
      </c>
      <c r="E166" s="3" t="s">
        <v>42</v>
      </c>
      <c r="F166" s="3" t="s">
        <v>3456</v>
      </c>
      <c r="G166" s="3" t="s">
        <v>16</v>
      </c>
      <c r="H166" s="3" t="s">
        <v>3186</v>
      </c>
      <c r="I166" s="18">
        <v>189564</v>
      </c>
      <c r="J166" s="19">
        <v>9.69</v>
      </c>
      <c r="K166" s="19">
        <v>9.69</v>
      </c>
      <c r="L166" s="19">
        <v>86.83</v>
      </c>
      <c r="M166" s="19">
        <v>168.55</v>
      </c>
      <c r="N166" s="19">
        <v>1.01</v>
      </c>
      <c r="O166" s="19">
        <v>195.57</v>
      </c>
      <c r="P166" s="19">
        <v>6.91</v>
      </c>
      <c r="R166" s="3" t="s">
        <v>13</v>
      </c>
      <c r="S166" s="3" t="s">
        <v>3455</v>
      </c>
      <c r="T166" s="3" t="s">
        <v>11</v>
      </c>
      <c r="U166" s="3">
        <v>47.887504999999997</v>
      </c>
      <c r="V166" s="3">
        <v>-102.98951099999999</v>
      </c>
      <c r="W166" s="21">
        <v>3164</v>
      </c>
      <c r="X166" s="22" t="s">
        <v>1232</v>
      </c>
      <c r="Y166" s="3" t="s">
        <v>1232</v>
      </c>
      <c r="Z166" s="3" t="s">
        <v>38</v>
      </c>
      <c r="AA166" s="3" t="s">
        <v>1230</v>
      </c>
      <c r="AB166" s="23">
        <v>44260</v>
      </c>
      <c r="AC166" s="3" t="s">
        <v>634</v>
      </c>
      <c r="AD166" s="21" t="s">
        <v>677</v>
      </c>
      <c r="AE166" s="3" t="s">
        <v>3454</v>
      </c>
      <c r="AF166" s="3" t="s">
        <v>3453</v>
      </c>
      <c r="AG166" s="23">
        <v>44260</v>
      </c>
      <c r="AH166" s="17" t="s">
        <v>3452</v>
      </c>
      <c r="AI166" s="17" t="s">
        <v>67</v>
      </c>
      <c r="AJ166" s="17" t="s">
        <v>30</v>
      </c>
      <c r="AK166" s="17" t="s">
        <v>260</v>
      </c>
      <c r="AL166" s="17" t="s">
        <v>31</v>
      </c>
      <c r="AM166" s="17" t="s">
        <v>196</v>
      </c>
      <c r="AN166" s="17" t="s">
        <v>49</v>
      </c>
      <c r="AO166" s="17" t="s">
        <v>1255</v>
      </c>
      <c r="AP166" s="17" t="s">
        <v>1254</v>
      </c>
      <c r="AQ166" s="17" t="s">
        <v>1253</v>
      </c>
      <c r="AR166" s="24" t="s">
        <v>3451</v>
      </c>
    </row>
    <row r="167" spans="1:44" ht="14.45" customHeight="1" x14ac:dyDescent="0.25">
      <c r="A167" s="3" t="s">
        <v>1238</v>
      </c>
      <c r="B167" s="3" t="s">
        <v>1245</v>
      </c>
      <c r="C167" s="3" t="s">
        <v>3450</v>
      </c>
      <c r="D167" s="3" t="s">
        <v>3449</v>
      </c>
      <c r="E167" s="3" t="s">
        <v>18</v>
      </c>
      <c r="F167" s="3" t="s">
        <v>3448</v>
      </c>
      <c r="G167" s="3" t="s">
        <v>16</v>
      </c>
      <c r="H167" s="3" t="s">
        <v>3186</v>
      </c>
      <c r="I167" s="18">
        <v>92836</v>
      </c>
      <c r="J167" s="19">
        <v>6.03</v>
      </c>
      <c r="K167" s="19">
        <v>6.03</v>
      </c>
      <c r="L167" s="19">
        <v>69.319999999999993</v>
      </c>
      <c r="M167" s="19">
        <v>165.54</v>
      </c>
      <c r="N167" s="19">
        <v>0.27</v>
      </c>
      <c r="O167" s="19">
        <v>100.39</v>
      </c>
      <c r="P167" s="19">
        <v>2.5</v>
      </c>
      <c r="R167" s="3" t="s">
        <v>13</v>
      </c>
      <c r="S167" s="3" t="s">
        <v>3447</v>
      </c>
      <c r="T167" s="3" t="s">
        <v>11</v>
      </c>
      <c r="U167" s="3">
        <v>47.696111109999997</v>
      </c>
      <c r="V167" s="3">
        <v>-103.2619444</v>
      </c>
      <c r="X167" s="22" t="s">
        <v>1232</v>
      </c>
      <c r="Y167" s="3" t="s">
        <v>1232</v>
      </c>
      <c r="Z167" s="3" t="s">
        <v>3446</v>
      </c>
      <c r="AA167" s="3" t="s">
        <v>1230</v>
      </c>
      <c r="AB167" s="23">
        <v>44292</v>
      </c>
      <c r="AC167" s="3" t="s">
        <v>6</v>
      </c>
      <c r="AD167" s="21">
        <v>2023</v>
      </c>
      <c r="AE167" s="3" t="s">
        <v>3445</v>
      </c>
      <c r="AF167" s="3" t="s">
        <v>3444</v>
      </c>
      <c r="AG167" s="23">
        <v>44292</v>
      </c>
      <c r="AH167" s="17" t="s">
        <v>2191</v>
      </c>
      <c r="AI167" s="17" t="s">
        <v>130</v>
      </c>
      <c r="AJ167" s="17" t="s">
        <v>150</v>
      </c>
      <c r="AK167" s="17" t="s">
        <v>51</v>
      </c>
      <c r="AL167" s="17" t="s">
        <v>553</v>
      </c>
      <c r="AM167" s="17" t="s">
        <v>196</v>
      </c>
      <c r="AN167" s="17" t="s">
        <v>49</v>
      </c>
      <c r="AO167" s="17" t="s">
        <v>1255</v>
      </c>
      <c r="AP167" s="17" t="s">
        <v>1254</v>
      </c>
      <c r="AQ167" s="17" t="s">
        <v>3443</v>
      </c>
      <c r="AR167" s="24" t="s">
        <v>3442</v>
      </c>
    </row>
    <row r="168" spans="1:44" ht="14.45" customHeight="1" x14ac:dyDescent="0.25">
      <c r="A168" s="3" t="s">
        <v>1238</v>
      </c>
      <c r="B168" s="3" t="s">
        <v>2734</v>
      </c>
      <c r="C168" s="3" t="s">
        <v>2733</v>
      </c>
      <c r="D168" s="3" t="s">
        <v>2732</v>
      </c>
      <c r="E168" s="3" t="s">
        <v>18</v>
      </c>
      <c r="F168" s="3" t="s">
        <v>2731</v>
      </c>
      <c r="G168" s="3" t="s">
        <v>2183</v>
      </c>
      <c r="H168" s="3" t="s">
        <v>2455</v>
      </c>
      <c r="I168" s="18">
        <v>441553</v>
      </c>
      <c r="J168" s="19">
        <v>10.54</v>
      </c>
      <c r="K168" s="19">
        <v>9.59</v>
      </c>
      <c r="L168" s="19">
        <v>74.430000000000007</v>
      </c>
      <c r="M168" s="19">
        <v>96.86</v>
      </c>
      <c r="N168" s="19">
        <v>15.79</v>
      </c>
      <c r="O168" s="19">
        <v>83.89</v>
      </c>
      <c r="P168" s="19">
        <v>11</v>
      </c>
      <c r="R168" s="3" t="s">
        <v>13</v>
      </c>
      <c r="S168" s="3" t="s">
        <v>2730</v>
      </c>
      <c r="T168" s="3" t="s">
        <v>11</v>
      </c>
      <c r="U168" s="3">
        <v>46.854857000000003</v>
      </c>
      <c r="V168" s="3">
        <v>-102.909823</v>
      </c>
      <c r="X168" s="22" t="s">
        <v>1232</v>
      </c>
      <c r="Y168" s="3" t="s">
        <v>1232</v>
      </c>
      <c r="Z168" s="3" t="s">
        <v>2729</v>
      </c>
      <c r="AA168" s="3" t="s">
        <v>1230</v>
      </c>
      <c r="AB168" s="23">
        <v>44103</v>
      </c>
      <c r="AC168" s="3" t="s">
        <v>154</v>
      </c>
      <c r="AD168" s="21">
        <v>2020</v>
      </c>
      <c r="AE168" s="3" t="s">
        <v>2728</v>
      </c>
      <c r="AF168" s="3" t="s">
        <v>2727</v>
      </c>
      <c r="AG168" s="23">
        <v>44103</v>
      </c>
      <c r="AH168" s="17" t="s">
        <v>2357</v>
      </c>
      <c r="AI168" s="17" t="s">
        <v>52</v>
      </c>
      <c r="AJ168" s="17" t="s">
        <v>51</v>
      </c>
      <c r="AK168" s="17" t="s">
        <v>53</v>
      </c>
      <c r="AL168" s="17" t="s">
        <v>230</v>
      </c>
      <c r="AM168" s="17" t="s">
        <v>50</v>
      </c>
      <c r="AN168" s="17" t="s">
        <v>144</v>
      </c>
      <c r="AO168" s="17" t="s">
        <v>1225</v>
      </c>
      <c r="AP168" s="17" t="s">
        <v>1008</v>
      </c>
      <c r="AQ168" s="17" t="s">
        <v>2726</v>
      </c>
      <c r="AR168" s="24" t="s">
        <v>2725</v>
      </c>
    </row>
    <row r="169" spans="1:44" ht="14.45" customHeight="1" x14ac:dyDescent="0.25">
      <c r="A169" s="3" t="s">
        <v>1238</v>
      </c>
      <c r="B169" s="3" t="s">
        <v>2734</v>
      </c>
      <c r="C169" s="3" t="s">
        <v>2733</v>
      </c>
      <c r="D169" s="3" t="s">
        <v>2738</v>
      </c>
      <c r="E169" s="3" t="s">
        <v>42</v>
      </c>
      <c r="F169" s="3" t="s">
        <v>2737</v>
      </c>
      <c r="G169" s="3" t="s">
        <v>2183</v>
      </c>
      <c r="H169" s="3" t="s">
        <v>2455</v>
      </c>
      <c r="I169" s="18">
        <v>123283</v>
      </c>
      <c r="J169" s="19">
        <v>7.4</v>
      </c>
      <c r="K169" s="19">
        <v>7.27</v>
      </c>
      <c r="L169" s="19">
        <v>40.25</v>
      </c>
      <c r="M169" s="19">
        <v>30.24</v>
      </c>
      <c r="N169" s="19">
        <v>39.72</v>
      </c>
      <c r="O169" s="19">
        <v>82.68</v>
      </c>
      <c r="P169" s="19">
        <v>4.96</v>
      </c>
      <c r="R169" s="3" t="s">
        <v>13</v>
      </c>
      <c r="S169" s="3" t="s">
        <v>2736</v>
      </c>
      <c r="T169" s="3" t="s">
        <v>11</v>
      </c>
      <c r="U169" s="3">
        <v>46.854857000000003</v>
      </c>
      <c r="V169" s="3">
        <v>-102.909823</v>
      </c>
      <c r="X169" s="22" t="s">
        <v>1232</v>
      </c>
      <c r="Y169" s="3" t="s">
        <v>1232</v>
      </c>
      <c r="Z169" s="3" t="s">
        <v>2729</v>
      </c>
      <c r="AA169" s="3" t="s">
        <v>1230</v>
      </c>
      <c r="AB169" s="23">
        <v>43914</v>
      </c>
      <c r="AC169" s="3" t="s">
        <v>37</v>
      </c>
      <c r="AD169" s="21">
        <v>2014</v>
      </c>
      <c r="AE169" s="3" t="s">
        <v>1904</v>
      </c>
      <c r="AF169" s="3" t="s">
        <v>2735</v>
      </c>
      <c r="AG169" s="23">
        <v>43756</v>
      </c>
      <c r="AH169" s="17" t="s">
        <v>2357</v>
      </c>
      <c r="AI169" s="17" t="s">
        <v>52</v>
      </c>
      <c r="AJ169" s="17" t="s">
        <v>51</v>
      </c>
      <c r="AK169" s="17" t="s">
        <v>53</v>
      </c>
      <c r="AL169" s="17" t="s">
        <v>230</v>
      </c>
      <c r="AM169" s="17" t="s">
        <v>50</v>
      </c>
      <c r="AN169" s="17" t="s">
        <v>144</v>
      </c>
      <c r="AO169" s="17" t="s">
        <v>1225</v>
      </c>
      <c r="AP169" s="17" t="s">
        <v>1008</v>
      </c>
      <c r="AQ169" s="17" t="s">
        <v>2726</v>
      </c>
      <c r="AR169" s="24" t="s">
        <v>2725</v>
      </c>
    </row>
    <row r="170" spans="1:44" ht="14.45" customHeight="1" x14ac:dyDescent="0.25">
      <c r="A170" s="20" t="s">
        <v>1238</v>
      </c>
      <c r="B170" s="20" t="s">
        <v>1237</v>
      </c>
      <c r="C170" s="20" t="s">
        <v>1236</v>
      </c>
      <c r="D170" s="20" t="s">
        <v>1235</v>
      </c>
      <c r="E170" s="20" t="s">
        <v>18</v>
      </c>
      <c r="F170" s="20" t="s">
        <v>1234</v>
      </c>
      <c r="G170" s="20" t="s">
        <v>16</v>
      </c>
      <c r="H170" s="20" t="s">
        <v>15</v>
      </c>
      <c r="I170" s="40">
        <v>52842</v>
      </c>
      <c r="J170" s="41">
        <v>4.22</v>
      </c>
      <c r="K170" s="41">
        <v>4.22</v>
      </c>
      <c r="L170" s="41">
        <v>65.48</v>
      </c>
      <c r="M170" s="41">
        <v>93.66</v>
      </c>
      <c r="N170" s="41">
        <v>0.24</v>
      </c>
      <c r="O170" s="41">
        <v>74.040000000000006</v>
      </c>
      <c r="P170" s="41"/>
      <c r="Q170" s="20" t="s">
        <v>948</v>
      </c>
      <c r="R170" s="20" t="s">
        <v>13</v>
      </c>
      <c r="S170" s="20" t="s">
        <v>1233</v>
      </c>
      <c r="T170" s="3" t="s">
        <v>11</v>
      </c>
      <c r="U170" s="3">
        <v>48.4026</v>
      </c>
      <c r="V170" s="3">
        <v>-102.9072</v>
      </c>
      <c r="W170" s="42">
        <v>3692</v>
      </c>
      <c r="X170" s="22" t="s">
        <v>1232</v>
      </c>
      <c r="Y170" s="3" t="s">
        <v>1232</v>
      </c>
      <c r="Z170" s="3" t="s">
        <v>1231</v>
      </c>
      <c r="AA170" s="3" t="s">
        <v>1230</v>
      </c>
      <c r="AB170" s="39">
        <v>44314</v>
      </c>
      <c r="AC170" s="3" t="s">
        <v>6</v>
      </c>
      <c r="AD170" s="42">
        <v>2021</v>
      </c>
      <c r="AE170" s="20" t="s">
        <v>1229</v>
      </c>
      <c r="AF170" s="3" t="s">
        <v>1228</v>
      </c>
      <c r="AG170" s="39">
        <v>44314</v>
      </c>
      <c r="AH170" s="17" t="s">
        <v>1227</v>
      </c>
      <c r="AI170" s="17" t="s">
        <v>31</v>
      </c>
      <c r="AJ170" s="17" t="s">
        <v>197</v>
      </c>
      <c r="AK170" s="17" t="s">
        <v>260</v>
      </c>
      <c r="AL170" s="17" t="s">
        <v>130</v>
      </c>
      <c r="AM170" s="17" t="s">
        <v>774</v>
      </c>
      <c r="AN170" s="17" t="s">
        <v>1226</v>
      </c>
      <c r="AO170" s="17" t="s">
        <v>1225</v>
      </c>
      <c r="AP170" s="17" t="s">
        <v>1150</v>
      </c>
      <c r="AQ170" s="17" t="s">
        <v>1224</v>
      </c>
      <c r="AR170" s="24" t="s">
        <v>1223</v>
      </c>
    </row>
    <row r="171" spans="1:44" ht="14.45" customHeight="1" x14ac:dyDescent="0.25">
      <c r="A171" s="3" t="s">
        <v>1238</v>
      </c>
      <c r="B171" s="3" t="s">
        <v>1245</v>
      </c>
      <c r="C171" s="3" t="s">
        <v>1236</v>
      </c>
      <c r="D171" s="3" t="s">
        <v>1244</v>
      </c>
      <c r="E171" s="3" t="s">
        <v>42</v>
      </c>
      <c r="F171" s="3" t="s">
        <v>1243</v>
      </c>
      <c r="G171" s="3" t="s">
        <v>16</v>
      </c>
      <c r="H171" s="3" t="s">
        <v>15</v>
      </c>
      <c r="I171" s="18">
        <v>34654</v>
      </c>
      <c r="J171" s="19">
        <v>1.23</v>
      </c>
      <c r="K171" s="19">
        <v>1.23</v>
      </c>
      <c r="L171" s="19">
        <v>36.21</v>
      </c>
      <c r="M171" s="19">
        <v>21.12</v>
      </c>
      <c r="N171" s="19">
        <v>7.0000000000000007E-2</v>
      </c>
      <c r="O171" s="19">
        <v>18.11</v>
      </c>
      <c r="Q171" s="3" t="s">
        <v>948</v>
      </c>
      <c r="R171" s="3" t="s">
        <v>13</v>
      </c>
      <c r="S171" s="3" t="s">
        <v>1242</v>
      </c>
      <c r="T171" s="3" t="s">
        <v>11</v>
      </c>
      <c r="U171" s="3">
        <v>47.4056</v>
      </c>
      <c r="V171" s="3">
        <v>-103.13200000000001</v>
      </c>
      <c r="X171" s="22" t="s">
        <v>1232</v>
      </c>
      <c r="Y171" s="3" t="s">
        <v>1232</v>
      </c>
      <c r="Z171" s="3" t="s">
        <v>38</v>
      </c>
      <c r="AA171" s="3" t="s">
        <v>1230</v>
      </c>
      <c r="AB171" s="23">
        <v>44125</v>
      </c>
      <c r="AC171" s="3" t="s">
        <v>6</v>
      </c>
      <c r="AD171" s="21">
        <v>2021</v>
      </c>
      <c r="AE171" s="20" t="s">
        <v>1229</v>
      </c>
      <c r="AF171" s="3" t="s">
        <v>1228</v>
      </c>
      <c r="AG171" s="39">
        <v>44314</v>
      </c>
      <c r="AH171" s="17" t="s">
        <v>1241</v>
      </c>
      <c r="AI171" s="17" t="s">
        <v>66</v>
      </c>
      <c r="AJ171" s="17" t="s">
        <v>66</v>
      </c>
      <c r="AK171" s="17" t="s">
        <v>260</v>
      </c>
      <c r="AL171" s="17" t="s">
        <v>519</v>
      </c>
      <c r="AM171" s="17" t="s">
        <v>774</v>
      </c>
      <c r="AN171" s="17" t="s">
        <v>1226</v>
      </c>
      <c r="AO171" s="17" t="s">
        <v>48</v>
      </c>
      <c r="AP171" s="17" t="s">
        <v>1140</v>
      </c>
      <c r="AQ171" s="17" t="s">
        <v>1240</v>
      </c>
      <c r="AR171" s="24" t="s">
        <v>1239</v>
      </c>
    </row>
    <row r="172" spans="1:44" ht="14.45" customHeight="1" x14ac:dyDescent="0.25">
      <c r="A172" s="3" t="s">
        <v>1991</v>
      </c>
      <c r="B172" s="3" t="s">
        <v>1990</v>
      </c>
      <c r="C172" s="3" t="s">
        <v>1989</v>
      </c>
      <c r="D172" s="3" t="s">
        <v>1988</v>
      </c>
      <c r="E172" s="3" t="s">
        <v>42</v>
      </c>
      <c r="F172" s="3" t="s">
        <v>1987</v>
      </c>
      <c r="G172" s="3" t="s">
        <v>1895</v>
      </c>
      <c r="H172" s="3" t="s">
        <v>1894</v>
      </c>
      <c r="I172" s="18">
        <v>100554</v>
      </c>
      <c r="J172" s="19">
        <v>10.210000000000001</v>
      </c>
      <c r="K172" s="19">
        <v>7.9</v>
      </c>
      <c r="L172" s="19">
        <v>92.66</v>
      </c>
      <c r="M172" s="19">
        <v>88.53</v>
      </c>
      <c r="N172" s="19">
        <v>0.28999999999999998</v>
      </c>
      <c r="O172" s="19">
        <v>87.73</v>
      </c>
      <c r="P172" s="19">
        <v>2.2200000000000002</v>
      </c>
      <c r="R172" s="3" t="s">
        <v>13</v>
      </c>
      <c r="S172" s="3" t="s">
        <v>1986</v>
      </c>
      <c r="T172" s="3" t="s">
        <v>11</v>
      </c>
      <c r="U172" s="3">
        <v>40.539239999999999</v>
      </c>
      <c r="V172" s="3">
        <v>-97.579730999999995</v>
      </c>
      <c r="Z172" s="3" t="s">
        <v>1985</v>
      </c>
      <c r="AA172" s="3" t="s">
        <v>1984</v>
      </c>
      <c r="AB172" s="23">
        <v>43570</v>
      </c>
      <c r="AC172" s="3" t="s">
        <v>37</v>
      </c>
      <c r="AD172" s="21">
        <v>2018</v>
      </c>
      <c r="AE172" s="3" t="s">
        <v>991</v>
      </c>
      <c r="AF172" s="3" t="s">
        <v>990</v>
      </c>
      <c r="AG172" s="23">
        <v>43756</v>
      </c>
      <c r="AH172" s="17" t="s">
        <v>1983</v>
      </c>
      <c r="AI172" s="17" t="s">
        <v>69</v>
      </c>
      <c r="AJ172" s="17" t="s">
        <v>401</v>
      </c>
      <c r="AK172" s="17" t="s">
        <v>67</v>
      </c>
      <c r="AL172" s="17" t="s">
        <v>149</v>
      </c>
      <c r="AM172" s="17" t="s">
        <v>774</v>
      </c>
      <c r="AN172" s="17" t="s">
        <v>284</v>
      </c>
      <c r="AO172" s="17" t="s">
        <v>1982</v>
      </c>
      <c r="AP172" s="17" t="s">
        <v>1981</v>
      </c>
      <c r="AQ172" s="17" t="s">
        <v>1980</v>
      </c>
      <c r="AR172" s="24" t="s">
        <v>1979</v>
      </c>
    </row>
    <row r="173" spans="1:44" ht="14.45" customHeight="1" x14ac:dyDescent="0.25">
      <c r="A173" s="3" t="s">
        <v>1202</v>
      </c>
      <c r="B173" s="3" t="s">
        <v>1211</v>
      </c>
      <c r="C173" s="3" t="s">
        <v>3441</v>
      </c>
      <c r="D173" s="3" t="s">
        <v>3440</v>
      </c>
      <c r="E173" s="3" t="s">
        <v>42</v>
      </c>
      <c r="F173" s="3" t="s">
        <v>3439</v>
      </c>
      <c r="G173" s="3" t="s">
        <v>16</v>
      </c>
      <c r="H173" s="3" t="s">
        <v>3186</v>
      </c>
      <c r="I173" s="18">
        <v>254861</v>
      </c>
      <c r="J173" s="19">
        <v>8.91</v>
      </c>
      <c r="K173" s="19">
        <v>8.86</v>
      </c>
      <c r="L173" s="19">
        <v>145.83000000000001</v>
      </c>
      <c r="M173" s="19">
        <v>182.77</v>
      </c>
      <c r="N173" s="19">
        <v>238.35</v>
      </c>
      <c r="O173" s="19">
        <v>241.74</v>
      </c>
      <c r="P173" s="19">
        <v>15.7</v>
      </c>
      <c r="R173" s="3" t="s">
        <v>13</v>
      </c>
      <c r="S173" s="3" t="s">
        <v>3438</v>
      </c>
      <c r="T173" s="3" t="s">
        <v>11</v>
      </c>
      <c r="U173" s="3">
        <v>32.542358</v>
      </c>
      <c r="V173" s="3">
        <v>-103.525728</v>
      </c>
      <c r="W173" s="21">
        <v>38067</v>
      </c>
      <c r="X173" s="22" t="s">
        <v>1196</v>
      </c>
      <c r="Z173" s="3" t="s">
        <v>3437</v>
      </c>
      <c r="AA173" s="3" t="s">
        <v>1194</v>
      </c>
      <c r="AB173" s="23">
        <v>44011</v>
      </c>
      <c r="AC173" s="3" t="s">
        <v>634</v>
      </c>
      <c r="AD173" s="21">
        <v>2020</v>
      </c>
      <c r="AE173" s="3" t="s">
        <v>3436</v>
      </c>
      <c r="AF173" s="3" t="s">
        <v>3435</v>
      </c>
      <c r="AG173" s="23">
        <v>44011</v>
      </c>
      <c r="AH173" s="17" t="s">
        <v>3434</v>
      </c>
      <c r="AI173" s="17" t="s">
        <v>2030</v>
      </c>
      <c r="AJ173" s="17" t="s">
        <v>149</v>
      </c>
      <c r="AK173" s="17" t="s">
        <v>52</v>
      </c>
      <c r="AL173" s="17" t="s">
        <v>553</v>
      </c>
      <c r="AM173" s="17" t="s">
        <v>92</v>
      </c>
      <c r="AN173" s="17" t="s">
        <v>167</v>
      </c>
      <c r="AO173" s="17" t="s">
        <v>3433</v>
      </c>
      <c r="AP173" s="17" t="s">
        <v>3432</v>
      </c>
      <c r="AQ173" s="17" t="s">
        <v>1</v>
      </c>
      <c r="AR173" s="24" t="s">
        <v>3431</v>
      </c>
    </row>
    <row r="174" spans="1:44" ht="14.45" customHeight="1" x14ac:dyDescent="0.25">
      <c r="A174" s="30" t="s">
        <v>1202</v>
      </c>
      <c r="B174" s="30" t="s">
        <v>1211</v>
      </c>
      <c r="C174" s="30" t="s">
        <v>2354</v>
      </c>
      <c r="D174" s="30" t="s">
        <v>2353</v>
      </c>
      <c r="E174" s="30" t="s">
        <v>18</v>
      </c>
      <c r="F174" s="30" t="s">
        <v>2352</v>
      </c>
      <c r="G174" s="3" t="s">
        <v>2183</v>
      </c>
      <c r="H174" s="3" t="s">
        <v>2206</v>
      </c>
      <c r="I174" s="18">
        <v>71417</v>
      </c>
      <c r="J174" s="19">
        <v>5.0599999999999996</v>
      </c>
      <c r="K174" s="19">
        <v>5.01</v>
      </c>
      <c r="L174" s="19">
        <v>48.81</v>
      </c>
      <c r="M174" s="19">
        <v>81.86</v>
      </c>
      <c r="N174" s="19">
        <v>5.1100000000000003</v>
      </c>
      <c r="O174" s="19">
        <v>35.94</v>
      </c>
      <c r="P174" s="19">
        <v>12.5</v>
      </c>
      <c r="Q174" s="30" t="s">
        <v>14</v>
      </c>
      <c r="R174" s="30" t="s">
        <v>765</v>
      </c>
      <c r="S174" s="30" t="s">
        <v>2351</v>
      </c>
      <c r="T174" s="3" t="s">
        <v>11</v>
      </c>
      <c r="U174" s="3">
        <v>32.022008</v>
      </c>
      <c r="V174" s="3">
        <v>-103.71235900000001</v>
      </c>
      <c r="W174" s="21">
        <v>38334</v>
      </c>
      <c r="X174" s="22" t="s">
        <v>1196</v>
      </c>
      <c r="AA174" s="3" t="s">
        <v>1194</v>
      </c>
      <c r="AB174" s="23">
        <v>44314</v>
      </c>
      <c r="AC174" s="3" t="s">
        <v>6</v>
      </c>
      <c r="AD174" s="21">
        <v>2021</v>
      </c>
      <c r="AE174" s="30" t="s">
        <v>2350</v>
      </c>
      <c r="AF174" s="30" t="s">
        <v>2349</v>
      </c>
      <c r="AG174" s="34">
        <v>44239</v>
      </c>
      <c r="AH174" s="17" t="s">
        <v>2</v>
      </c>
      <c r="AI174" s="17" t="s">
        <v>1</v>
      </c>
      <c r="AJ174" s="17" t="s">
        <v>1</v>
      </c>
      <c r="AK174" s="17" t="s">
        <v>1</v>
      </c>
      <c r="AL174" s="17" t="s">
        <v>1</v>
      </c>
      <c r="AM174" s="17" t="s">
        <v>1</v>
      </c>
      <c r="AN174" s="17" t="s">
        <v>1</v>
      </c>
      <c r="AO174" s="17" t="s">
        <v>1</v>
      </c>
      <c r="AP174" s="17" t="s">
        <v>1</v>
      </c>
      <c r="AQ174" s="17" t="s">
        <v>1</v>
      </c>
      <c r="AR174" s="24" t="s">
        <v>2348</v>
      </c>
    </row>
    <row r="175" spans="1:44" ht="14.45" customHeight="1" x14ac:dyDescent="0.25">
      <c r="A175" s="3" t="s">
        <v>1202</v>
      </c>
      <c r="B175" s="3" t="s">
        <v>1201</v>
      </c>
      <c r="C175" s="3" t="s">
        <v>3430</v>
      </c>
      <c r="D175" s="26" t="s">
        <v>3429</v>
      </c>
      <c r="E175" s="3" t="s">
        <v>18</v>
      </c>
      <c r="F175" s="3" t="s">
        <v>3428</v>
      </c>
      <c r="G175" s="3" t="s">
        <v>16</v>
      </c>
      <c r="H175" s="3" t="s">
        <v>3186</v>
      </c>
      <c r="I175" s="18">
        <v>106376.28</v>
      </c>
      <c r="J175" s="19">
        <v>10.4</v>
      </c>
      <c r="K175" s="19">
        <v>6.7</v>
      </c>
      <c r="L175" s="19">
        <v>118.2</v>
      </c>
      <c r="M175" s="19">
        <v>101.8</v>
      </c>
      <c r="N175" s="19">
        <v>7.9</v>
      </c>
      <c r="O175" s="19">
        <v>107.7</v>
      </c>
      <c r="P175" s="19">
        <v>10.7</v>
      </c>
      <c r="Q175" s="3" t="s">
        <v>948</v>
      </c>
      <c r="R175" s="3" t="s">
        <v>13</v>
      </c>
      <c r="S175" s="3" t="s">
        <v>3427</v>
      </c>
      <c r="T175" s="3" t="s">
        <v>11</v>
      </c>
      <c r="U175" s="3">
        <v>32.194986</v>
      </c>
      <c r="V175" s="3">
        <v>-104.103303</v>
      </c>
      <c r="W175" s="21">
        <v>32575</v>
      </c>
      <c r="X175" s="22" t="s">
        <v>1196</v>
      </c>
      <c r="AA175" s="3" t="s">
        <v>1194</v>
      </c>
      <c r="AB175" s="23">
        <v>44314</v>
      </c>
      <c r="AC175" s="3" t="s">
        <v>634</v>
      </c>
      <c r="AD175" s="21">
        <v>2021</v>
      </c>
      <c r="AE175" s="3" t="s">
        <v>3426</v>
      </c>
      <c r="AF175" s="3" t="s">
        <v>3425</v>
      </c>
      <c r="AG175" s="23">
        <v>44286</v>
      </c>
      <c r="AH175" s="17" t="s">
        <v>3424</v>
      </c>
      <c r="AI175" s="17" t="s">
        <v>229</v>
      </c>
      <c r="AJ175" s="17" t="s">
        <v>197</v>
      </c>
      <c r="AK175" s="17" t="s">
        <v>31</v>
      </c>
      <c r="AL175" s="17" t="s">
        <v>480</v>
      </c>
      <c r="AM175" s="17" t="s">
        <v>259</v>
      </c>
      <c r="AN175" s="17" t="s">
        <v>1031</v>
      </c>
      <c r="AO175" s="17" t="s">
        <v>3385</v>
      </c>
      <c r="AP175" s="17" t="s">
        <v>3384</v>
      </c>
      <c r="AQ175" s="17" t="s">
        <v>3409</v>
      </c>
      <c r="AR175" s="24" t="s">
        <v>3423</v>
      </c>
    </row>
    <row r="176" spans="1:44" ht="14.45" customHeight="1" x14ac:dyDescent="0.25">
      <c r="A176" s="3" t="s">
        <v>1202</v>
      </c>
      <c r="B176" s="3" t="s">
        <v>1211</v>
      </c>
      <c r="C176" s="3" t="s">
        <v>3422</v>
      </c>
      <c r="D176" s="3" t="s">
        <v>3421</v>
      </c>
      <c r="E176" s="3" t="s">
        <v>42</v>
      </c>
      <c r="F176" s="3" t="s">
        <v>3420</v>
      </c>
      <c r="G176" s="3" t="s">
        <v>16</v>
      </c>
      <c r="H176" s="3" t="s">
        <v>3186</v>
      </c>
      <c r="I176" s="18">
        <v>340532</v>
      </c>
      <c r="J176" s="19">
        <v>20.100000000000001</v>
      </c>
      <c r="K176" s="19">
        <v>20.100000000000001</v>
      </c>
      <c r="L176" s="19">
        <v>274.7</v>
      </c>
      <c r="M176" s="19">
        <v>155.5</v>
      </c>
      <c r="N176" s="19">
        <v>114.8</v>
      </c>
      <c r="O176" s="19">
        <v>117.9</v>
      </c>
      <c r="P176" s="19">
        <v>58.5</v>
      </c>
      <c r="R176" s="3" t="s">
        <v>13</v>
      </c>
      <c r="S176" s="3" t="s">
        <v>3419</v>
      </c>
      <c r="T176" s="3" t="s">
        <v>11</v>
      </c>
      <c r="U176" s="3">
        <v>32.643059999999998</v>
      </c>
      <c r="V176" s="3">
        <v>-103.80889999999999</v>
      </c>
      <c r="W176" s="21">
        <v>32800</v>
      </c>
      <c r="X176" s="22" t="s">
        <v>1196</v>
      </c>
      <c r="Z176" s="3" t="s">
        <v>3418</v>
      </c>
      <c r="AA176" s="3" t="s">
        <v>1194</v>
      </c>
      <c r="AB176" s="23">
        <v>43567</v>
      </c>
      <c r="AC176" s="3" t="s">
        <v>37</v>
      </c>
      <c r="AD176" s="21">
        <v>2015</v>
      </c>
      <c r="AE176" s="3" t="s">
        <v>991</v>
      </c>
      <c r="AF176" s="3" t="s">
        <v>990</v>
      </c>
      <c r="AG176" s="23">
        <v>43754</v>
      </c>
      <c r="AH176" s="17" t="s">
        <v>2</v>
      </c>
      <c r="AI176" s="17" t="s">
        <v>1</v>
      </c>
      <c r="AJ176" s="17" t="s">
        <v>1</v>
      </c>
      <c r="AK176" s="17" t="s">
        <v>1</v>
      </c>
      <c r="AL176" s="17" t="s">
        <v>1</v>
      </c>
      <c r="AM176" s="17" t="s">
        <v>1</v>
      </c>
      <c r="AN176" s="17" t="s">
        <v>1</v>
      </c>
      <c r="AO176" s="17" t="s">
        <v>1</v>
      </c>
      <c r="AP176" s="17" t="s">
        <v>1</v>
      </c>
      <c r="AQ176" s="17" t="s">
        <v>1</v>
      </c>
      <c r="AR176" s="24" t="s">
        <v>3417</v>
      </c>
    </row>
    <row r="177" spans="1:61" ht="14.45" customHeight="1" x14ac:dyDescent="0.25">
      <c r="A177" s="3" t="s">
        <v>1202</v>
      </c>
      <c r="B177" s="3" t="s">
        <v>1222</v>
      </c>
      <c r="C177" s="3" t="s">
        <v>1221</v>
      </c>
      <c r="D177" s="3" t="s">
        <v>1220</v>
      </c>
      <c r="E177" s="3" t="s">
        <v>42</v>
      </c>
      <c r="F177" s="3" t="s">
        <v>1219</v>
      </c>
      <c r="G177" s="3" t="s">
        <v>16</v>
      </c>
      <c r="H177" s="3" t="s">
        <v>15</v>
      </c>
      <c r="I177" s="18">
        <v>51651</v>
      </c>
      <c r="J177" s="19">
        <v>4.1900000000000004</v>
      </c>
      <c r="K177" s="19">
        <v>4.1900000000000004</v>
      </c>
      <c r="L177" s="19">
        <v>25.36</v>
      </c>
      <c r="M177" s="19">
        <v>15.32</v>
      </c>
      <c r="N177" s="19">
        <v>6.53</v>
      </c>
      <c r="O177" s="19">
        <v>25.75</v>
      </c>
      <c r="P177" s="19">
        <v>5.36</v>
      </c>
      <c r="Q177" s="3" t="s">
        <v>14</v>
      </c>
      <c r="R177" s="3" t="s">
        <v>13</v>
      </c>
      <c r="S177" s="3" t="s">
        <v>1218</v>
      </c>
      <c r="T177" s="3" t="s">
        <v>11</v>
      </c>
      <c r="U177" s="3">
        <v>32.256943999999997</v>
      </c>
      <c r="V177" s="3">
        <v>-107.99889</v>
      </c>
      <c r="W177" s="21">
        <v>38320</v>
      </c>
      <c r="X177" s="22" t="s">
        <v>1196</v>
      </c>
      <c r="Z177" s="3" t="s">
        <v>1217</v>
      </c>
      <c r="AA177" s="3" t="s">
        <v>1194</v>
      </c>
      <c r="AB177" s="23">
        <v>44147</v>
      </c>
      <c r="AC177" s="3" t="s">
        <v>37</v>
      </c>
      <c r="AD177" s="21">
        <v>2020</v>
      </c>
      <c r="AE177" s="3" t="s">
        <v>763</v>
      </c>
      <c r="AF177" s="3" t="s">
        <v>336</v>
      </c>
      <c r="AG177" s="23">
        <v>44147</v>
      </c>
      <c r="AH177" s="17" t="s">
        <v>1216</v>
      </c>
      <c r="AI177" s="17" t="s">
        <v>170</v>
      </c>
      <c r="AJ177" s="17" t="s">
        <v>1215</v>
      </c>
      <c r="AK177" s="17" t="s">
        <v>51</v>
      </c>
      <c r="AL177" s="17" t="s">
        <v>54</v>
      </c>
      <c r="AM177" s="17" t="s">
        <v>168</v>
      </c>
      <c r="AN177" s="17" t="s">
        <v>111</v>
      </c>
      <c r="AO177" s="17" t="s">
        <v>1214</v>
      </c>
      <c r="AP177" s="17" t="s">
        <v>26</v>
      </c>
      <c r="AQ177" s="17" t="s">
        <v>1213</v>
      </c>
      <c r="AR177" s="24" t="s">
        <v>1212</v>
      </c>
    </row>
    <row r="178" spans="1:61" ht="14.45" customHeight="1" x14ac:dyDescent="0.25">
      <c r="A178" s="3" t="s">
        <v>1202</v>
      </c>
      <c r="B178" s="3" t="s">
        <v>1201</v>
      </c>
      <c r="C178" s="3" t="s">
        <v>3416</v>
      </c>
      <c r="D178" s="3" t="s">
        <v>3415</v>
      </c>
      <c r="E178" s="3" t="s">
        <v>42</v>
      </c>
      <c r="F178" s="3" t="s">
        <v>3414</v>
      </c>
      <c r="G178" s="3" t="s">
        <v>16</v>
      </c>
      <c r="H178" s="3" t="s">
        <v>3186</v>
      </c>
      <c r="I178" s="18">
        <v>537690</v>
      </c>
      <c r="J178" s="19">
        <v>40</v>
      </c>
      <c r="K178" s="19">
        <v>40</v>
      </c>
      <c r="L178" s="19">
        <v>230</v>
      </c>
      <c r="M178" s="19">
        <v>215</v>
      </c>
      <c r="N178" s="19">
        <v>45</v>
      </c>
      <c r="O178" s="19">
        <v>225</v>
      </c>
      <c r="R178" s="3" t="s">
        <v>13</v>
      </c>
      <c r="S178" s="3" t="s">
        <v>3413</v>
      </c>
      <c r="T178" s="3" t="s">
        <v>11</v>
      </c>
      <c r="U178" s="3">
        <v>32.169083000000001</v>
      </c>
      <c r="V178" s="3">
        <v>-103.832375</v>
      </c>
      <c r="W178" s="21">
        <v>34514</v>
      </c>
      <c r="X178" s="22" t="s">
        <v>1196</v>
      </c>
      <c r="Z178" s="3" t="s">
        <v>3412</v>
      </c>
      <c r="AA178" s="3" t="s">
        <v>1194</v>
      </c>
      <c r="AB178" s="23">
        <v>43567</v>
      </c>
      <c r="AC178" s="3" t="s">
        <v>37</v>
      </c>
      <c r="AD178" s="21">
        <v>2016</v>
      </c>
      <c r="AE178" s="3" t="s">
        <v>1904</v>
      </c>
      <c r="AF178" s="3" t="s">
        <v>3411</v>
      </c>
      <c r="AG178" s="23">
        <v>43745</v>
      </c>
      <c r="AH178" s="17" t="s">
        <v>3410</v>
      </c>
      <c r="AI178" s="17" t="s">
        <v>229</v>
      </c>
      <c r="AJ178" s="17" t="s">
        <v>197</v>
      </c>
      <c r="AK178" s="17" t="s">
        <v>31</v>
      </c>
      <c r="AL178" s="17" t="s">
        <v>480</v>
      </c>
      <c r="AM178" s="17" t="s">
        <v>259</v>
      </c>
      <c r="AN178" s="17" t="s">
        <v>1031</v>
      </c>
      <c r="AO178" s="17" t="s">
        <v>3385</v>
      </c>
      <c r="AP178" s="17" t="s">
        <v>3384</v>
      </c>
      <c r="AQ178" s="17" t="s">
        <v>3409</v>
      </c>
      <c r="AR178" s="24" t="s">
        <v>3408</v>
      </c>
      <c r="AS178" s="20"/>
      <c r="AT178" s="20"/>
      <c r="AU178" s="20"/>
      <c r="AV178" s="20"/>
      <c r="AW178" s="20"/>
      <c r="AX178" s="20"/>
      <c r="AY178" s="20"/>
      <c r="AZ178" s="20"/>
      <c r="BA178" s="20"/>
      <c r="BB178" s="20"/>
      <c r="BC178" s="20"/>
      <c r="BD178" s="20"/>
      <c r="BE178" s="20"/>
      <c r="BF178" s="20"/>
      <c r="BG178" s="20"/>
      <c r="BH178" s="20"/>
      <c r="BI178" s="20"/>
    </row>
    <row r="179" spans="1:61" ht="14.45" customHeight="1" x14ac:dyDescent="0.25">
      <c r="A179" s="30" t="s">
        <v>1202</v>
      </c>
      <c r="B179" s="30" t="s">
        <v>1211</v>
      </c>
      <c r="C179" s="30" t="s">
        <v>1210</v>
      </c>
      <c r="D179" s="30" t="s">
        <v>3407</v>
      </c>
      <c r="E179" s="30" t="s">
        <v>18</v>
      </c>
      <c r="F179" s="30" t="s">
        <v>3406</v>
      </c>
      <c r="G179" s="30" t="s">
        <v>16</v>
      </c>
      <c r="H179" s="30" t="s">
        <v>3186</v>
      </c>
      <c r="I179" s="32">
        <v>333599.09999999998</v>
      </c>
      <c r="J179" s="33">
        <v>20.6</v>
      </c>
      <c r="K179" s="33">
        <v>18.5</v>
      </c>
      <c r="L179" s="33">
        <v>179</v>
      </c>
      <c r="M179" s="33">
        <v>147.5</v>
      </c>
      <c r="N179" s="33">
        <v>243.3</v>
      </c>
      <c r="O179" s="33">
        <v>231.8</v>
      </c>
      <c r="P179" s="19">
        <v>30.2</v>
      </c>
      <c r="Q179" s="30"/>
      <c r="R179" s="30" t="s">
        <v>13</v>
      </c>
      <c r="S179" s="30" t="s">
        <v>3405</v>
      </c>
      <c r="T179" s="3" t="s">
        <v>322</v>
      </c>
      <c r="U179" s="30">
        <v>32.210555999999997</v>
      </c>
      <c r="V179" s="30">
        <v>-103.523889</v>
      </c>
      <c r="W179" s="21">
        <v>29885</v>
      </c>
      <c r="X179" s="22" t="s">
        <v>1196</v>
      </c>
      <c r="Y179" s="30"/>
      <c r="Z179" s="30" t="s">
        <v>3404</v>
      </c>
      <c r="AA179" s="30" t="s">
        <v>1194</v>
      </c>
      <c r="AB179" s="34">
        <v>44288</v>
      </c>
      <c r="AC179" s="3" t="s">
        <v>634</v>
      </c>
      <c r="AD179" s="21">
        <v>2021</v>
      </c>
      <c r="AE179" s="30" t="s">
        <v>2441</v>
      </c>
      <c r="AF179" s="30" t="s">
        <v>3403</v>
      </c>
      <c r="AG179" s="34">
        <v>44288</v>
      </c>
      <c r="AH179" s="17" t="s">
        <v>2</v>
      </c>
      <c r="AI179" s="17" t="s">
        <v>1</v>
      </c>
      <c r="AJ179" s="17" t="s">
        <v>1</v>
      </c>
      <c r="AK179" s="17" t="s">
        <v>1</v>
      </c>
      <c r="AL179" s="17" t="s">
        <v>1</v>
      </c>
      <c r="AM179" s="17" t="s">
        <v>1</v>
      </c>
      <c r="AN179" s="17" t="s">
        <v>1</v>
      </c>
      <c r="AO179" s="17" t="s">
        <v>1</v>
      </c>
      <c r="AP179" s="17" t="s">
        <v>1</v>
      </c>
      <c r="AQ179" s="17" t="s">
        <v>1</v>
      </c>
      <c r="AR179" s="24" t="s">
        <v>3402</v>
      </c>
    </row>
    <row r="180" spans="1:61" ht="14.45" customHeight="1" x14ac:dyDescent="0.25">
      <c r="A180" s="3" t="s">
        <v>1202</v>
      </c>
      <c r="B180" s="3" t="s">
        <v>1211</v>
      </c>
      <c r="C180" s="3" t="s">
        <v>1210</v>
      </c>
      <c r="D180" s="3" t="s">
        <v>1209</v>
      </c>
      <c r="E180" s="3" t="s">
        <v>42</v>
      </c>
      <c r="F180" s="3" t="s">
        <v>1208</v>
      </c>
      <c r="G180" s="3" t="s">
        <v>16</v>
      </c>
      <c r="H180" s="3" t="s">
        <v>15</v>
      </c>
      <c r="I180" s="18">
        <v>162083</v>
      </c>
      <c r="J180" s="19">
        <v>11.03</v>
      </c>
      <c r="K180" s="19">
        <v>11</v>
      </c>
      <c r="L180" s="19">
        <v>101.75</v>
      </c>
      <c r="M180" s="19">
        <v>217.2</v>
      </c>
      <c r="N180" s="19">
        <v>11.67</v>
      </c>
      <c r="O180" s="19">
        <v>116.85</v>
      </c>
      <c r="P180" s="19">
        <v>22.2</v>
      </c>
      <c r="R180" s="3" t="s">
        <v>13</v>
      </c>
      <c r="S180" s="3" t="s">
        <v>1207</v>
      </c>
      <c r="T180" s="3" t="s">
        <v>322</v>
      </c>
      <c r="U180" s="3">
        <v>32.307633000000003</v>
      </c>
      <c r="V180" s="3">
        <v>-103.6199</v>
      </c>
      <c r="W180" s="21">
        <v>29590</v>
      </c>
      <c r="X180" s="22" t="s">
        <v>1196</v>
      </c>
      <c r="Z180" s="3" t="s">
        <v>1206</v>
      </c>
      <c r="AA180" s="3" t="s">
        <v>1194</v>
      </c>
      <c r="AB180" s="23">
        <v>43914</v>
      </c>
      <c r="AC180" s="3" t="s">
        <v>37</v>
      </c>
      <c r="AD180" s="21">
        <v>2019</v>
      </c>
      <c r="AE180" s="3" t="s">
        <v>1205</v>
      </c>
      <c r="AF180" s="3" t="s">
        <v>1204</v>
      </c>
      <c r="AG180" s="23">
        <v>43914</v>
      </c>
      <c r="AH180" s="17" t="s">
        <v>2</v>
      </c>
      <c r="AI180" s="17" t="s">
        <v>1</v>
      </c>
      <c r="AJ180" s="17" t="s">
        <v>1</v>
      </c>
      <c r="AK180" s="17" t="s">
        <v>1</v>
      </c>
      <c r="AL180" s="17" t="s">
        <v>1</v>
      </c>
      <c r="AM180" s="17" t="s">
        <v>1</v>
      </c>
      <c r="AN180" s="17" t="s">
        <v>1</v>
      </c>
      <c r="AO180" s="17" t="s">
        <v>1</v>
      </c>
      <c r="AP180" s="17" t="s">
        <v>1</v>
      </c>
      <c r="AQ180" s="17" t="s">
        <v>1</v>
      </c>
      <c r="AR180" s="24" t="s">
        <v>1203</v>
      </c>
    </row>
    <row r="181" spans="1:61" ht="14.45" customHeight="1" x14ac:dyDescent="0.25">
      <c r="A181" s="3" t="s">
        <v>1202</v>
      </c>
      <c r="B181" s="3" t="s">
        <v>1201</v>
      </c>
      <c r="C181" s="3" t="s">
        <v>1210</v>
      </c>
      <c r="D181" s="3" t="s">
        <v>3401</v>
      </c>
      <c r="E181" s="3" t="s">
        <v>42</v>
      </c>
      <c r="F181" s="3" t="s">
        <v>3400</v>
      </c>
      <c r="G181" s="3" t="s">
        <v>16</v>
      </c>
      <c r="H181" s="3" t="s">
        <v>3186</v>
      </c>
      <c r="I181" s="18">
        <v>507880</v>
      </c>
      <c r="J181" s="19">
        <v>15.1</v>
      </c>
      <c r="K181" s="19">
        <v>14.7</v>
      </c>
      <c r="L181" s="19">
        <v>126.7</v>
      </c>
      <c r="M181" s="19">
        <v>110.1</v>
      </c>
      <c r="N181" s="19">
        <v>138.80000000000001</v>
      </c>
      <c r="O181" s="19">
        <v>194</v>
      </c>
      <c r="P181" s="19">
        <v>9.5</v>
      </c>
      <c r="R181" s="3" t="s">
        <v>13</v>
      </c>
      <c r="S181" s="3" t="s">
        <v>3399</v>
      </c>
      <c r="T181" s="3" t="s">
        <v>322</v>
      </c>
      <c r="U181" s="3">
        <v>32.265833000000001</v>
      </c>
      <c r="V181" s="3">
        <v>-104.1075</v>
      </c>
      <c r="W181" s="21">
        <v>36536</v>
      </c>
      <c r="X181" s="22" t="s">
        <v>1196</v>
      </c>
      <c r="Z181" s="3" t="s">
        <v>3398</v>
      </c>
      <c r="AA181" s="3" t="s">
        <v>1194</v>
      </c>
      <c r="AB181" s="23">
        <v>44273</v>
      </c>
      <c r="AC181" s="3" t="s">
        <v>37</v>
      </c>
      <c r="AD181" s="21">
        <v>2017</v>
      </c>
      <c r="AE181" s="3" t="s">
        <v>1904</v>
      </c>
      <c r="AF181" s="3" t="s">
        <v>3397</v>
      </c>
      <c r="AG181" s="23">
        <v>44273</v>
      </c>
      <c r="AH181" s="17" t="s">
        <v>3396</v>
      </c>
      <c r="AI181" s="17" t="s">
        <v>3395</v>
      </c>
      <c r="AJ181" s="17" t="s">
        <v>301</v>
      </c>
      <c r="AK181" s="17" t="s">
        <v>51</v>
      </c>
      <c r="AL181" s="17" t="s">
        <v>54</v>
      </c>
      <c r="AM181" s="17" t="s">
        <v>259</v>
      </c>
      <c r="AN181" s="17" t="s">
        <v>1031</v>
      </c>
      <c r="AO181" s="17" t="s">
        <v>3385</v>
      </c>
      <c r="AP181" s="17" t="s">
        <v>3384</v>
      </c>
      <c r="AQ181" s="17" t="s">
        <v>3394</v>
      </c>
      <c r="AR181" s="24" t="s">
        <v>3393</v>
      </c>
    </row>
    <row r="182" spans="1:61" ht="14.45" customHeight="1" x14ac:dyDescent="0.25">
      <c r="A182" s="3" t="s">
        <v>1202</v>
      </c>
      <c r="B182" s="3" t="s">
        <v>1201</v>
      </c>
      <c r="C182" s="3" t="s">
        <v>3392</v>
      </c>
      <c r="D182" s="3" t="s">
        <v>3391</v>
      </c>
      <c r="E182" s="3" t="s">
        <v>42</v>
      </c>
      <c r="F182" s="3" t="s">
        <v>3390</v>
      </c>
      <c r="G182" s="3" t="s">
        <v>16</v>
      </c>
      <c r="H182" s="3" t="s">
        <v>3186</v>
      </c>
      <c r="J182" s="19">
        <v>4.5999999999999996</v>
      </c>
      <c r="K182" s="19">
        <v>3.2</v>
      </c>
      <c r="L182" s="19">
        <v>31.7</v>
      </c>
      <c r="M182" s="19">
        <v>92</v>
      </c>
      <c r="N182" s="19">
        <v>81.5</v>
      </c>
      <c r="O182" s="19">
        <v>33.5</v>
      </c>
      <c r="P182" s="19">
        <v>1.7</v>
      </c>
      <c r="Q182" s="3" t="s">
        <v>948</v>
      </c>
      <c r="R182" s="3" t="s">
        <v>13</v>
      </c>
      <c r="S182" s="3" t="s">
        <v>3389</v>
      </c>
      <c r="T182" s="3" t="s">
        <v>11</v>
      </c>
      <c r="U182" s="3">
        <v>32.263297000000001</v>
      </c>
      <c r="V182" s="3">
        <v>-104.122578</v>
      </c>
      <c r="W182" s="21">
        <v>37724</v>
      </c>
      <c r="X182" s="22" t="s">
        <v>1196</v>
      </c>
      <c r="AA182" s="3" t="s">
        <v>1194</v>
      </c>
      <c r="AB182" s="23">
        <v>44273</v>
      </c>
      <c r="AC182" s="3" t="s">
        <v>634</v>
      </c>
      <c r="AD182" s="21" t="s">
        <v>1420</v>
      </c>
      <c r="AE182" s="3" t="s">
        <v>1904</v>
      </c>
      <c r="AF182" s="3" t="s">
        <v>3388</v>
      </c>
      <c r="AG182" s="23">
        <v>44273</v>
      </c>
      <c r="AH182" s="17" t="s">
        <v>3387</v>
      </c>
      <c r="AI182" s="17" t="s">
        <v>3386</v>
      </c>
      <c r="AJ182" s="17" t="s">
        <v>301</v>
      </c>
      <c r="AK182" s="17" t="s">
        <v>51</v>
      </c>
      <c r="AL182" s="17" t="s">
        <v>54</v>
      </c>
      <c r="AM182" s="17" t="s">
        <v>259</v>
      </c>
      <c r="AN182" s="17" t="s">
        <v>1031</v>
      </c>
      <c r="AO182" s="17" t="s">
        <v>3385</v>
      </c>
      <c r="AP182" s="17" t="s">
        <v>3384</v>
      </c>
      <c r="AQ182" s="17" t="s">
        <v>3383</v>
      </c>
      <c r="AR182" s="24" t="s">
        <v>3382</v>
      </c>
    </row>
    <row r="183" spans="1:61" ht="14.45" customHeight="1" x14ac:dyDescent="0.25">
      <c r="A183" s="3" t="s">
        <v>1202</v>
      </c>
      <c r="B183" s="3" t="s">
        <v>1211</v>
      </c>
      <c r="C183" s="3" t="s">
        <v>1200</v>
      </c>
      <c r="D183" s="3" t="s">
        <v>3156</v>
      </c>
      <c r="E183" s="3" t="s">
        <v>42</v>
      </c>
      <c r="F183" s="3" t="s">
        <v>3155</v>
      </c>
      <c r="G183" s="3" t="s">
        <v>16</v>
      </c>
      <c r="H183" s="3" t="s">
        <v>3154</v>
      </c>
      <c r="I183" s="18">
        <v>1048600</v>
      </c>
      <c r="J183" s="19">
        <v>47.4</v>
      </c>
      <c r="K183" s="19">
        <v>47.4</v>
      </c>
      <c r="L183" s="19">
        <v>179.8</v>
      </c>
      <c r="M183" s="19">
        <v>229.2</v>
      </c>
      <c r="N183" s="19">
        <v>27.9</v>
      </c>
      <c r="O183" s="19">
        <v>157.9</v>
      </c>
      <c r="P183" s="19">
        <v>16.5</v>
      </c>
      <c r="Q183" s="3" t="s">
        <v>948</v>
      </c>
      <c r="R183" s="3" t="s">
        <v>13</v>
      </c>
      <c r="S183" s="3" t="s">
        <v>3153</v>
      </c>
      <c r="T183" s="3" t="s">
        <v>11</v>
      </c>
      <c r="U183" s="3">
        <v>32.170493999999998</v>
      </c>
      <c r="V183" s="3">
        <v>-103.65325799999999</v>
      </c>
      <c r="W183" s="21">
        <v>38481</v>
      </c>
      <c r="X183" s="22" t="s">
        <v>1196</v>
      </c>
      <c r="Z183" s="3" t="s">
        <v>3152</v>
      </c>
      <c r="AA183" s="3" t="s">
        <v>1194</v>
      </c>
      <c r="AB183" s="23">
        <v>44314</v>
      </c>
      <c r="AC183" s="3" t="s">
        <v>634</v>
      </c>
      <c r="AD183" s="21" t="s">
        <v>677</v>
      </c>
      <c r="AE183" s="3" t="s">
        <v>3151</v>
      </c>
      <c r="AF183" s="3" t="s">
        <v>3150</v>
      </c>
      <c r="AG183" s="23">
        <v>44314</v>
      </c>
      <c r="AH183" s="17" t="s">
        <v>2505</v>
      </c>
      <c r="AI183" s="17" t="s">
        <v>2664</v>
      </c>
      <c r="AJ183" s="17" t="s">
        <v>66</v>
      </c>
      <c r="AK183" s="17" t="s">
        <v>30</v>
      </c>
      <c r="AL183" s="17" t="s">
        <v>228</v>
      </c>
      <c r="AM183" s="17" t="s">
        <v>92</v>
      </c>
      <c r="AN183" s="17" t="s">
        <v>365</v>
      </c>
      <c r="AO183" s="17" t="s">
        <v>3149</v>
      </c>
      <c r="AP183" s="17" t="s">
        <v>3148</v>
      </c>
      <c r="AQ183" s="17" t="s">
        <v>1</v>
      </c>
      <c r="AR183" s="24" t="s">
        <v>3147</v>
      </c>
    </row>
    <row r="184" spans="1:61" ht="14.45" customHeight="1" x14ac:dyDescent="0.25">
      <c r="A184" s="3" t="s">
        <v>1202</v>
      </c>
      <c r="B184" s="3" t="s">
        <v>1201</v>
      </c>
      <c r="C184" s="3" t="s">
        <v>1200</v>
      </c>
      <c r="D184" s="3" t="s">
        <v>1199</v>
      </c>
      <c r="E184" s="3" t="s">
        <v>42</v>
      </c>
      <c r="F184" s="3" t="s">
        <v>1198</v>
      </c>
      <c r="G184" s="3" t="s">
        <v>16</v>
      </c>
      <c r="H184" s="3" t="s">
        <v>15</v>
      </c>
      <c r="I184" s="18">
        <v>259101</v>
      </c>
      <c r="J184" s="19">
        <v>17</v>
      </c>
      <c r="K184" s="19">
        <v>17</v>
      </c>
      <c r="L184" s="19">
        <v>205</v>
      </c>
      <c r="M184" s="19">
        <v>261</v>
      </c>
      <c r="N184" s="19">
        <v>20</v>
      </c>
      <c r="O184" s="19">
        <v>227</v>
      </c>
      <c r="Q184" s="3" t="s">
        <v>948</v>
      </c>
      <c r="R184" s="3" t="s">
        <v>13</v>
      </c>
      <c r="S184" s="3" t="s">
        <v>1197</v>
      </c>
      <c r="T184" s="3" t="s">
        <v>11</v>
      </c>
      <c r="U184" s="3">
        <v>32.371667000000002</v>
      </c>
      <c r="V184" s="3">
        <v>-103.85722199999999</v>
      </c>
      <c r="W184" s="21">
        <v>39012</v>
      </c>
      <c r="X184" s="22" t="s">
        <v>1196</v>
      </c>
      <c r="Z184" s="3" t="s">
        <v>1195</v>
      </c>
      <c r="AA184" s="3" t="s">
        <v>1194</v>
      </c>
      <c r="AB184" s="23">
        <v>44273</v>
      </c>
      <c r="AC184" s="3" t="s">
        <v>37</v>
      </c>
      <c r="AD184" s="21">
        <v>2020</v>
      </c>
      <c r="AE184" s="3" t="s">
        <v>1193</v>
      </c>
      <c r="AF184" s="3" t="s">
        <v>1192</v>
      </c>
      <c r="AG184" s="23">
        <v>44273</v>
      </c>
      <c r="AH184" s="17" t="s">
        <v>2</v>
      </c>
      <c r="AI184" s="17" t="s">
        <v>1</v>
      </c>
      <c r="AJ184" s="17" t="s">
        <v>1</v>
      </c>
      <c r="AK184" s="17" t="s">
        <v>1</v>
      </c>
      <c r="AL184" s="17" t="s">
        <v>1</v>
      </c>
      <c r="AM184" s="17" t="s">
        <v>1</v>
      </c>
      <c r="AN184" s="17" t="s">
        <v>1</v>
      </c>
      <c r="AO184" s="17" t="s">
        <v>1</v>
      </c>
      <c r="AP184" s="17" t="s">
        <v>1</v>
      </c>
      <c r="AQ184" s="17" t="s">
        <v>1</v>
      </c>
      <c r="AR184" s="24" t="s">
        <v>1191</v>
      </c>
    </row>
    <row r="185" spans="1:61" ht="14.45" customHeight="1" x14ac:dyDescent="0.25">
      <c r="A185" s="3" t="s">
        <v>1176</v>
      </c>
      <c r="B185" s="3" t="s">
        <v>1190</v>
      </c>
      <c r="C185" s="3" t="s">
        <v>1189</v>
      </c>
      <c r="D185" s="3" t="s">
        <v>1188</v>
      </c>
      <c r="E185" s="3" t="s">
        <v>18</v>
      </c>
      <c r="F185" s="3" t="s">
        <v>1187</v>
      </c>
      <c r="G185" s="3" t="s">
        <v>16</v>
      </c>
      <c r="H185" s="3" t="s">
        <v>15</v>
      </c>
      <c r="I185" s="18">
        <v>310385</v>
      </c>
      <c r="J185" s="19">
        <v>15.4</v>
      </c>
      <c r="K185" s="19">
        <v>15.4</v>
      </c>
      <c r="L185" s="19">
        <v>89.9</v>
      </c>
      <c r="M185" s="19">
        <v>61.2</v>
      </c>
      <c r="N185" s="19">
        <v>32.6</v>
      </c>
      <c r="O185" s="19">
        <v>104.2</v>
      </c>
      <c r="P185" s="19">
        <v>7.3</v>
      </c>
      <c r="R185" s="3" t="s">
        <v>13</v>
      </c>
      <c r="S185" s="3" t="s">
        <v>1186</v>
      </c>
      <c r="T185" s="3" t="s">
        <v>11</v>
      </c>
      <c r="U185" s="3">
        <v>41.243158999999999</v>
      </c>
      <c r="V185" s="3">
        <v>-74.019602000000006</v>
      </c>
      <c r="X185" s="22" t="s">
        <v>1171</v>
      </c>
      <c r="Z185" s="3" t="s">
        <v>1185</v>
      </c>
      <c r="AA185" s="3" t="s">
        <v>1184</v>
      </c>
      <c r="AB185" s="23">
        <v>44039</v>
      </c>
      <c r="AC185" s="3" t="s">
        <v>37</v>
      </c>
      <c r="AD185" s="21">
        <v>2021</v>
      </c>
      <c r="AE185" s="3" t="s">
        <v>1183</v>
      </c>
      <c r="AF185" s="3" t="s">
        <v>1182</v>
      </c>
      <c r="AG185" s="23">
        <v>44250</v>
      </c>
      <c r="AH185" s="17" t="s">
        <v>1181</v>
      </c>
      <c r="AI185" s="17" t="s">
        <v>652</v>
      </c>
      <c r="AJ185" s="17" t="s">
        <v>33</v>
      </c>
      <c r="AK185" s="17" t="s">
        <v>67</v>
      </c>
      <c r="AL185" s="17" t="s">
        <v>33</v>
      </c>
      <c r="AM185" s="17" t="s">
        <v>300</v>
      </c>
      <c r="AN185" s="17" t="s">
        <v>258</v>
      </c>
      <c r="AO185" s="17" t="s">
        <v>1180</v>
      </c>
      <c r="AP185" s="17" t="s">
        <v>1179</v>
      </c>
      <c r="AQ185" s="17" t="s">
        <v>1178</v>
      </c>
      <c r="AR185" s="24" t="s">
        <v>1177</v>
      </c>
    </row>
    <row r="186" spans="1:61" ht="14.45" customHeight="1" x14ac:dyDescent="0.25">
      <c r="A186" s="3" t="s">
        <v>1176</v>
      </c>
      <c r="B186" s="3" t="s">
        <v>1175</v>
      </c>
      <c r="C186" s="3" t="s">
        <v>1062</v>
      </c>
      <c r="D186" s="3" t="s">
        <v>1174</v>
      </c>
      <c r="E186" s="3" t="s">
        <v>42</v>
      </c>
      <c r="F186" s="3" t="s">
        <v>1173</v>
      </c>
      <c r="G186" s="3" t="s">
        <v>16</v>
      </c>
      <c r="H186" s="3" t="s">
        <v>15</v>
      </c>
      <c r="I186" s="18">
        <v>97668</v>
      </c>
      <c r="J186" s="19">
        <v>5.4</v>
      </c>
      <c r="K186" s="19">
        <v>5.4</v>
      </c>
      <c r="L186" s="19">
        <v>45</v>
      </c>
      <c r="M186" s="19">
        <v>3.1</v>
      </c>
      <c r="N186" s="19">
        <v>0.4</v>
      </c>
      <c r="O186" s="19">
        <v>4.3</v>
      </c>
      <c r="P186" s="19">
        <v>0.2</v>
      </c>
      <c r="R186" s="3" t="s">
        <v>13</v>
      </c>
      <c r="S186" s="3" t="s">
        <v>1172</v>
      </c>
      <c r="T186" s="3" t="s">
        <v>11</v>
      </c>
      <c r="U186" s="3">
        <v>43.084276000000003</v>
      </c>
      <c r="V186" s="3">
        <v>-78.794223000000002</v>
      </c>
      <c r="W186" s="21">
        <v>9293200111</v>
      </c>
      <c r="X186" s="22" t="s">
        <v>1171</v>
      </c>
      <c r="Z186" s="3" t="s">
        <v>1170</v>
      </c>
      <c r="AA186" s="3" t="s">
        <v>1169</v>
      </c>
      <c r="AB186" s="23">
        <v>44039</v>
      </c>
      <c r="AC186" s="3" t="s">
        <v>6</v>
      </c>
      <c r="AD186" s="21">
        <v>2022</v>
      </c>
      <c r="AE186" s="3" t="s">
        <v>1168</v>
      </c>
      <c r="AF186" s="3" t="s">
        <v>1167</v>
      </c>
      <c r="AG186" s="23">
        <v>44293</v>
      </c>
      <c r="AH186" s="17" t="s">
        <v>1166</v>
      </c>
      <c r="AI186" s="17" t="s">
        <v>228</v>
      </c>
      <c r="AJ186" s="17" t="s">
        <v>315</v>
      </c>
      <c r="AK186" s="17" t="s">
        <v>31</v>
      </c>
      <c r="AL186" s="17" t="s">
        <v>33</v>
      </c>
      <c r="AM186" s="17" t="s">
        <v>168</v>
      </c>
      <c r="AN186" s="17" t="s">
        <v>897</v>
      </c>
      <c r="AO186" s="17" t="s">
        <v>299</v>
      </c>
      <c r="AP186" s="17" t="s">
        <v>466</v>
      </c>
      <c r="AQ186" s="17" t="s">
        <v>1165</v>
      </c>
      <c r="AR186" s="24" t="s">
        <v>1164</v>
      </c>
    </row>
    <row r="187" spans="1:61" ht="14.45" customHeight="1" x14ac:dyDescent="0.25">
      <c r="A187" s="3" t="s">
        <v>1163</v>
      </c>
      <c r="B187" s="3" t="s">
        <v>2724</v>
      </c>
      <c r="C187" s="3" t="s">
        <v>2723</v>
      </c>
      <c r="D187" s="3" t="s">
        <v>2722</v>
      </c>
      <c r="E187" s="3" t="s">
        <v>18</v>
      </c>
      <c r="F187" s="3" t="s">
        <v>2721</v>
      </c>
      <c r="G187" s="3" t="s">
        <v>2183</v>
      </c>
      <c r="H187" s="3" t="s">
        <v>2455</v>
      </c>
      <c r="I187" s="18">
        <v>152287</v>
      </c>
      <c r="J187" s="19">
        <v>3.1</v>
      </c>
      <c r="K187" s="19">
        <v>-2.2000000000000002</v>
      </c>
      <c r="L187" s="19">
        <v>-383.2</v>
      </c>
      <c r="M187" s="19">
        <v>23.9</v>
      </c>
      <c r="N187" s="19">
        <v>36.6</v>
      </c>
      <c r="O187" s="19">
        <v>-36.5</v>
      </c>
      <c r="R187" s="3" t="s">
        <v>13</v>
      </c>
      <c r="S187" s="3" t="s">
        <v>2720</v>
      </c>
      <c r="T187" s="3" t="s">
        <v>11</v>
      </c>
      <c r="U187" s="3">
        <v>41.674646000000003</v>
      </c>
      <c r="V187" s="3">
        <v>-83.450683999999995</v>
      </c>
      <c r="W187" s="21" t="s">
        <v>2719</v>
      </c>
      <c r="X187" s="22" t="s">
        <v>1156</v>
      </c>
      <c r="Z187" s="3" t="s">
        <v>2718</v>
      </c>
      <c r="AA187" s="3" t="s">
        <v>2717</v>
      </c>
      <c r="AB187" s="23">
        <v>43713</v>
      </c>
      <c r="AC187" s="3" t="s">
        <v>37</v>
      </c>
      <c r="AD187" s="21">
        <v>2013</v>
      </c>
      <c r="AE187" s="3" t="s">
        <v>1598</v>
      </c>
      <c r="AF187" s="3" t="s">
        <v>2716</v>
      </c>
      <c r="AG187" s="23">
        <v>43775</v>
      </c>
      <c r="AH187" s="17" t="s">
        <v>2715</v>
      </c>
      <c r="AI187" s="17" t="s">
        <v>150</v>
      </c>
      <c r="AJ187" s="17" t="s">
        <v>229</v>
      </c>
      <c r="AK187" s="17" t="s">
        <v>51</v>
      </c>
      <c r="AL187" s="17" t="s">
        <v>54</v>
      </c>
      <c r="AM187" s="17" t="s">
        <v>196</v>
      </c>
      <c r="AN187" s="17" t="s">
        <v>91</v>
      </c>
      <c r="AO187" s="17" t="s">
        <v>2714</v>
      </c>
      <c r="AP187" s="17" t="s">
        <v>529</v>
      </c>
      <c r="AQ187" s="17" t="s">
        <v>1240</v>
      </c>
      <c r="AR187" s="24" t="s">
        <v>2713</v>
      </c>
    </row>
    <row r="188" spans="1:61" ht="14.45" customHeight="1" x14ac:dyDescent="0.25">
      <c r="A188" s="3" t="s">
        <v>1163</v>
      </c>
      <c r="B188" s="3" t="s">
        <v>3381</v>
      </c>
      <c r="C188" s="3" t="s">
        <v>3380</v>
      </c>
      <c r="D188" s="3" t="s">
        <v>3379</v>
      </c>
      <c r="E188" s="3" t="s">
        <v>42</v>
      </c>
      <c r="F188" s="3" t="s">
        <v>3378</v>
      </c>
      <c r="G188" s="3" t="s">
        <v>16</v>
      </c>
      <c r="H188" s="3" t="s">
        <v>3186</v>
      </c>
      <c r="I188" s="18">
        <v>97917</v>
      </c>
      <c r="J188" s="19">
        <v>6.64</v>
      </c>
      <c r="K188" s="19">
        <v>6.64</v>
      </c>
      <c r="L188" s="19">
        <v>80.27</v>
      </c>
      <c r="M188" s="19">
        <v>55.98</v>
      </c>
      <c r="N188" s="19">
        <v>11.44</v>
      </c>
      <c r="O188" s="19">
        <v>67.88</v>
      </c>
      <c r="P188" s="19">
        <v>2.15</v>
      </c>
      <c r="R188" s="3" t="s">
        <v>13</v>
      </c>
      <c r="S188" s="3" t="s">
        <v>3377</v>
      </c>
      <c r="T188" s="3" t="s">
        <v>11</v>
      </c>
      <c r="U188" s="3">
        <v>40.344537000000003</v>
      </c>
      <c r="V188" s="3">
        <v>-81.354071000000005</v>
      </c>
      <c r="W188" s="21" t="s">
        <v>3376</v>
      </c>
      <c r="X188" s="22" t="s">
        <v>1156</v>
      </c>
      <c r="Z188" s="3" t="s">
        <v>38</v>
      </c>
      <c r="AA188" s="3" t="s">
        <v>1154</v>
      </c>
      <c r="AB188" s="23">
        <v>44291</v>
      </c>
      <c r="AC188" s="3" t="s">
        <v>6</v>
      </c>
      <c r="AD188" s="21" t="s">
        <v>5</v>
      </c>
      <c r="AE188" s="3" t="s">
        <v>3375</v>
      </c>
      <c r="AG188" s="23">
        <v>43866</v>
      </c>
      <c r="AH188" s="17" t="s">
        <v>3374</v>
      </c>
      <c r="AI188" s="17" t="s">
        <v>67</v>
      </c>
      <c r="AJ188" s="17" t="s">
        <v>775</v>
      </c>
      <c r="AK188" s="17" t="s">
        <v>94</v>
      </c>
      <c r="AL188" s="17" t="s">
        <v>228</v>
      </c>
      <c r="AM188" s="17" t="s">
        <v>168</v>
      </c>
      <c r="AN188" s="17" t="s">
        <v>211</v>
      </c>
      <c r="AO188" s="17" t="s">
        <v>3358</v>
      </c>
      <c r="AP188" s="17" t="s">
        <v>493</v>
      </c>
      <c r="AQ188" s="17" t="s">
        <v>1527</v>
      </c>
      <c r="AR188" s="24" t="s">
        <v>3373</v>
      </c>
    </row>
    <row r="189" spans="1:61" ht="14.45" customHeight="1" x14ac:dyDescent="0.25">
      <c r="A189" s="3" t="s">
        <v>1163</v>
      </c>
      <c r="B189" s="3" t="s">
        <v>1968</v>
      </c>
      <c r="C189" s="3" t="s">
        <v>2712</v>
      </c>
      <c r="D189" s="3" t="s">
        <v>2711</v>
      </c>
      <c r="E189" s="3" t="s">
        <v>18</v>
      </c>
      <c r="F189" s="3" t="s">
        <v>2710</v>
      </c>
      <c r="G189" s="3" t="s">
        <v>2183</v>
      </c>
      <c r="H189" s="3" t="s">
        <v>2455</v>
      </c>
      <c r="I189" s="18">
        <v>309283</v>
      </c>
      <c r="J189" s="19">
        <v>11.02</v>
      </c>
      <c r="K189" s="19">
        <v>8.2899999999999991</v>
      </c>
      <c r="L189" s="19">
        <v>109.55</v>
      </c>
      <c r="M189" s="19">
        <v>27.34</v>
      </c>
      <c r="N189" s="19">
        <v>271.35000000000002</v>
      </c>
      <c r="O189" s="19">
        <v>289.76</v>
      </c>
      <c r="R189" s="3" t="s">
        <v>13</v>
      </c>
      <c r="S189" s="3" t="s">
        <v>2709</v>
      </c>
      <c r="T189" s="3" t="s">
        <v>322</v>
      </c>
      <c r="U189" s="3">
        <v>40.721406999999999</v>
      </c>
      <c r="V189" s="3">
        <v>-84.113894000000002</v>
      </c>
      <c r="W189" s="21" t="s">
        <v>2708</v>
      </c>
      <c r="X189" s="22" t="s">
        <v>1156</v>
      </c>
      <c r="Z189" s="3" t="s">
        <v>2707</v>
      </c>
      <c r="AA189" s="3" t="s">
        <v>1961</v>
      </c>
      <c r="AB189" s="23">
        <v>43713</v>
      </c>
      <c r="AC189" s="3" t="s">
        <v>37</v>
      </c>
      <c r="AD189" s="21">
        <v>2019</v>
      </c>
      <c r="AE189" s="3" t="s">
        <v>1904</v>
      </c>
      <c r="AF189" s="3" t="s">
        <v>2706</v>
      </c>
      <c r="AG189" s="23">
        <v>43775</v>
      </c>
      <c r="AH189" s="17" t="s">
        <v>2705</v>
      </c>
      <c r="AI189" s="17" t="s">
        <v>244</v>
      </c>
      <c r="AJ189" s="17" t="s">
        <v>427</v>
      </c>
      <c r="AK189" s="17" t="s">
        <v>51</v>
      </c>
      <c r="AL189" s="17" t="s">
        <v>53</v>
      </c>
      <c r="AM189" s="17" t="s">
        <v>112</v>
      </c>
      <c r="AN189" s="17" t="s">
        <v>111</v>
      </c>
      <c r="AO189" s="17" t="s">
        <v>1429</v>
      </c>
      <c r="AP189" s="17" t="s">
        <v>1019</v>
      </c>
      <c r="AQ189" s="17" t="s">
        <v>2704</v>
      </c>
      <c r="AR189" s="24" t="s">
        <v>2703</v>
      </c>
    </row>
    <row r="190" spans="1:61" ht="14.45" customHeight="1" x14ac:dyDescent="0.25">
      <c r="A190" s="3" t="s">
        <v>1163</v>
      </c>
      <c r="B190" s="3" t="s">
        <v>1968</v>
      </c>
      <c r="C190" s="3" t="s">
        <v>3372</v>
      </c>
      <c r="D190" s="3" t="s">
        <v>3371</v>
      </c>
      <c r="E190" s="3" t="s">
        <v>42</v>
      </c>
      <c r="F190" s="3" t="s">
        <v>3370</v>
      </c>
      <c r="G190" s="3" t="s">
        <v>16</v>
      </c>
      <c r="H190" s="3" t="s">
        <v>3186</v>
      </c>
      <c r="I190" s="18">
        <v>262812</v>
      </c>
      <c r="J190" s="19">
        <v>6.81</v>
      </c>
      <c r="L190" s="19">
        <v>37.44</v>
      </c>
      <c r="M190" s="19">
        <v>11.66</v>
      </c>
      <c r="N190" s="19">
        <v>7.09</v>
      </c>
      <c r="O190" s="19">
        <v>26.1</v>
      </c>
      <c r="R190" s="3" t="s">
        <v>13</v>
      </c>
      <c r="S190" s="3" t="s">
        <v>3369</v>
      </c>
      <c r="T190" s="3" t="s">
        <v>322</v>
      </c>
      <c r="U190" s="3">
        <v>40.721477999999998</v>
      </c>
      <c r="V190" s="3">
        <v>-84.113952999999995</v>
      </c>
      <c r="W190" s="21" t="s">
        <v>3368</v>
      </c>
      <c r="X190" s="22" t="s">
        <v>1156</v>
      </c>
      <c r="Z190" s="3" t="s">
        <v>3367</v>
      </c>
      <c r="AA190" s="3" t="s">
        <v>1961</v>
      </c>
      <c r="AB190" s="23">
        <v>43713</v>
      </c>
      <c r="AC190" s="3" t="s">
        <v>37</v>
      </c>
      <c r="AD190" s="21">
        <v>2017</v>
      </c>
      <c r="AE190" s="3" t="s">
        <v>991</v>
      </c>
      <c r="AF190" s="3" t="s">
        <v>990</v>
      </c>
      <c r="AG190" s="23">
        <v>43760</v>
      </c>
      <c r="AH190" s="17" t="s">
        <v>2705</v>
      </c>
      <c r="AI190" s="17" t="s">
        <v>244</v>
      </c>
      <c r="AJ190" s="17" t="s">
        <v>427</v>
      </c>
      <c r="AK190" s="17" t="s">
        <v>51</v>
      </c>
      <c r="AL190" s="17" t="s">
        <v>53</v>
      </c>
      <c r="AM190" s="17" t="s">
        <v>112</v>
      </c>
      <c r="AN190" s="17" t="s">
        <v>111</v>
      </c>
      <c r="AO190" s="17" t="s">
        <v>1429</v>
      </c>
      <c r="AP190" s="17" t="s">
        <v>1019</v>
      </c>
      <c r="AQ190" s="17" t="s">
        <v>2704</v>
      </c>
      <c r="AR190" s="24" t="s">
        <v>3366</v>
      </c>
    </row>
    <row r="191" spans="1:61" ht="14.45" customHeight="1" x14ac:dyDescent="0.25">
      <c r="A191" s="3" t="s">
        <v>1163</v>
      </c>
      <c r="B191" s="3" t="s">
        <v>221</v>
      </c>
      <c r="C191" s="3" t="s">
        <v>3146</v>
      </c>
      <c r="D191" s="3" t="s">
        <v>3145</v>
      </c>
      <c r="E191" s="3" t="s">
        <v>42</v>
      </c>
      <c r="F191" s="3" t="s">
        <v>3144</v>
      </c>
      <c r="G191" s="3" t="s">
        <v>16</v>
      </c>
      <c r="H191" s="3" t="s">
        <v>3023</v>
      </c>
      <c r="I191" s="18">
        <v>720483</v>
      </c>
      <c r="J191" s="19">
        <v>45.19</v>
      </c>
      <c r="K191" s="19">
        <v>44.97</v>
      </c>
      <c r="L191" s="19">
        <v>193.4</v>
      </c>
      <c r="M191" s="19">
        <v>279.08</v>
      </c>
      <c r="N191" s="19">
        <v>3.47</v>
      </c>
      <c r="O191" s="19">
        <v>237.95</v>
      </c>
      <c r="P191" s="19">
        <v>17.43</v>
      </c>
      <c r="R191" s="3" t="s">
        <v>13</v>
      </c>
      <c r="S191" s="3" t="s">
        <v>3143</v>
      </c>
      <c r="T191" s="3" t="s">
        <v>11</v>
      </c>
      <c r="U191" s="3">
        <v>40.332500000000003</v>
      </c>
      <c r="V191" s="3">
        <v>-80.936385999999999</v>
      </c>
      <c r="W191" s="21" t="s">
        <v>3142</v>
      </c>
      <c r="X191" s="22" t="s">
        <v>1156</v>
      </c>
      <c r="Z191" s="3" t="s">
        <v>3141</v>
      </c>
      <c r="AA191" s="3" t="s">
        <v>1154</v>
      </c>
      <c r="AB191" s="23">
        <v>44006</v>
      </c>
      <c r="AC191" s="3" t="s">
        <v>634</v>
      </c>
      <c r="AD191" s="21" t="s">
        <v>3140</v>
      </c>
      <c r="AE191" s="3" t="s">
        <v>3139</v>
      </c>
      <c r="AF191" s="3" t="s">
        <v>3138</v>
      </c>
      <c r="AG191" s="23">
        <v>44006</v>
      </c>
      <c r="AH191" s="17" t="s">
        <v>3137</v>
      </c>
      <c r="AI191" s="17" t="s">
        <v>94</v>
      </c>
      <c r="AJ191" s="17" t="s">
        <v>803</v>
      </c>
      <c r="AK191" s="17" t="s">
        <v>94</v>
      </c>
      <c r="AL191" s="17" t="s">
        <v>150</v>
      </c>
      <c r="AM191" s="17" t="s">
        <v>196</v>
      </c>
      <c r="AN191" s="17" t="s">
        <v>897</v>
      </c>
      <c r="AO191" s="17" t="s">
        <v>1661</v>
      </c>
      <c r="AP191" s="17" t="s">
        <v>493</v>
      </c>
      <c r="AQ191" s="17" t="s">
        <v>551</v>
      </c>
      <c r="AR191" s="24" t="s">
        <v>3136</v>
      </c>
    </row>
    <row r="192" spans="1:61" ht="14.45" customHeight="1" x14ac:dyDescent="0.25">
      <c r="A192" s="3" t="s">
        <v>1163</v>
      </c>
      <c r="B192" s="3" t="s">
        <v>221</v>
      </c>
      <c r="C192" s="3" t="s">
        <v>3355</v>
      </c>
      <c r="D192" s="3" t="s">
        <v>3365</v>
      </c>
      <c r="E192" s="3" t="s">
        <v>42</v>
      </c>
      <c r="F192" s="3" t="s">
        <v>3364</v>
      </c>
      <c r="G192" s="3" t="s">
        <v>16</v>
      </c>
      <c r="H192" s="3" t="s">
        <v>3186</v>
      </c>
      <c r="I192" s="18">
        <v>137929</v>
      </c>
      <c r="J192" s="19">
        <v>11.51</v>
      </c>
      <c r="K192" s="19">
        <v>10.1</v>
      </c>
      <c r="L192" s="19">
        <v>97.34</v>
      </c>
      <c r="M192" s="19">
        <v>57.47</v>
      </c>
      <c r="N192" s="19">
        <v>0.72</v>
      </c>
      <c r="O192" s="19">
        <v>76.78</v>
      </c>
      <c r="P192" s="19">
        <v>13.75</v>
      </c>
      <c r="R192" s="3" t="s">
        <v>13</v>
      </c>
      <c r="S192" s="3" t="s">
        <v>3363</v>
      </c>
      <c r="T192" s="3" t="s">
        <v>11</v>
      </c>
      <c r="U192" s="3">
        <v>40.259447000000002</v>
      </c>
      <c r="V192" s="3">
        <v>-81.023150999999999</v>
      </c>
      <c r="W192" s="21" t="s">
        <v>3362</v>
      </c>
      <c r="X192" s="22" t="s">
        <v>1156</v>
      </c>
      <c r="Z192" s="3" t="s">
        <v>3361</v>
      </c>
      <c r="AA192" s="3" t="s">
        <v>1154</v>
      </c>
      <c r="AB192" s="23">
        <v>43686</v>
      </c>
      <c r="AC192" s="3" t="s">
        <v>37</v>
      </c>
      <c r="AD192" s="21">
        <v>2013</v>
      </c>
      <c r="AE192" s="3" t="s">
        <v>3139</v>
      </c>
      <c r="AF192" s="3" t="s">
        <v>3360</v>
      </c>
      <c r="AG192" s="23">
        <v>43745</v>
      </c>
      <c r="AH192" s="17" t="s">
        <v>3359</v>
      </c>
      <c r="AI192" s="17" t="s">
        <v>228</v>
      </c>
      <c r="AJ192" s="17" t="s">
        <v>756</v>
      </c>
      <c r="AK192" s="17" t="s">
        <v>51</v>
      </c>
      <c r="AL192" s="17" t="s">
        <v>315</v>
      </c>
      <c r="AM192" s="17" t="s">
        <v>196</v>
      </c>
      <c r="AN192" s="17" t="s">
        <v>897</v>
      </c>
      <c r="AO192" s="17" t="s">
        <v>3358</v>
      </c>
      <c r="AP192" s="17" t="s">
        <v>1008</v>
      </c>
      <c r="AQ192" s="17" t="s">
        <v>1660</v>
      </c>
      <c r="AR192" s="24" t="s">
        <v>3357</v>
      </c>
    </row>
    <row r="193" spans="1:44" ht="14.45" customHeight="1" x14ac:dyDescent="0.25">
      <c r="A193" s="3" t="s">
        <v>1163</v>
      </c>
      <c r="B193" s="3" t="s">
        <v>3356</v>
      </c>
      <c r="C193" s="3" t="s">
        <v>3355</v>
      </c>
      <c r="D193" s="3" t="s">
        <v>3354</v>
      </c>
      <c r="E193" s="3" t="s">
        <v>42</v>
      </c>
      <c r="F193" s="3" t="s">
        <v>3353</v>
      </c>
      <c r="G193" s="3" t="s">
        <v>16</v>
      </c>
      <c r="H193" s="3" t="s">
        <v>3186</v>
      </c>
      <c r="I193" s="18">
        <v>202987</v>
      </c>
      <c r="J193" s="19">
        <v>18.79</v>
      </c>
      <c r="K193" s="19">
        <v>18.72</v>
      </c>
      <c r="L193" s="19">
        <v>96.73</v>
      </c>
      <c r="M193" s="19">
        <v>65.39</v>
      </c>
      <c r="N193" s="19">
        <v>0.78</v>
      </c>
      <c r="O193" s="19">
        <v>84.46</v>
      </c>
      <c r="P193" s="19">
        <v>6.35</v>
      </c>
      <c r="R193" s="3" t="s">
        <v>13</v>
      </c>
      <c r="S193" s="3" t="s">
        <v>3352</v>
      </c>
      <c r="T193" s="3" t="s">
        <v>11</v>
      </c>
      <c r="U193" s="3">
        <v>39.799995000000003</v>
      </c>
      <c r="V193" s="3">
        <v>-81.348219</v>
      </c>
      <c r="W193" s="21" t="s">
        <v>3351</v>
      </c>
      <c r="X193" s="22" t="s">
        <v>1156</v>
      </c>
      <c r="Z193" s="3" t="s">
        <v>3350</v>
      </c>
      <c r="AA193" s="3" t="s">
        <v>1154</v>
      </c>
      <c r="AB193" s="23">
        <v>43705</v>
      </c>
      <c r="AC193" s="3" t="s">
        <v>37</v>
      </c>
      <c r="AD193" s="21">
        <v>2013</v>
      </c>
      <c r="AE193" s="3" t="s">
        <v>3139</v>
      </c>
      <c r="AF193" s="3" t="s">
        <v>3349</v>
      </c>
      <c r="AG193" s="23">
        <v>43745</v>
      </c>
      <c r="AH193" s="17" t="s">
        <v>3348</v>
      </c>
      <c r="AI193" s="17" t="s">
        <v>114</v>
      </c>
      <c r="AJ193" s="17" t="s">
        <v>427</v>
      </c>
      <c r="AK193" s="17" t="s">
        <v>51</v>
      </c>
      <c r="AL193" s="17" t="s">
        <v>130</v>
      </c>
      <c r="AM193" s="17" t="s">
        <v>196</v>
      </c>
      <c r="AN193" s="17" t="s">
        <v>211</v>
      </c>
      <c r="AO193" s="17" t="s">
        <v>1914</v>
      </c>
      <c r="AP193" s="17" t="s">
        <v>1150</v>
      </c>
      <c r="AQ193" s="17" t="s">
        <v>1</v>
      </c>
      <c r="AR193" s="24" t="s">
        <v>3347</v>
      </c>
    </row>
    <row r="194" spans="1:44" ht="14.45" customHeight="1" x14ac:dyDescent="0.25">
      <c r="A194" s="3" t="s">
        <v>1163</v>
      </c>
      <c r="B194" s="3" t="s">
        <v>1162</v>
      </c>
      <c r="C194" s="3" t="s">
        <v>1161</v>
      </c>
      <c r="D194" s="3" t="s">
        <v>1160</v>
      </c>
      <c r="E194" s="3" t="s">
        <v>42</v>
      </c>
      <c r="F194" s="3" t="s">
        <v>1159</v>
      </c>
      <c r="G194" s="3" t="s">
        <v>16</v>
      </c>
      <c r="H194" s="3" t="s">
        <v>15</v>
      </c>
      <c r="I194" s="18">
        <v>86658</v>
      </c>
      <c r="J194" s="19">
        <v>7.17</v>
      </c>
      <c r="K194" s="19">
        <v>6.96</v>
      </c>
      <c r="L194" s="19">
        <v>101.14</v>
      </c>
      <c r="M194" s="19">
        <v>26.35</v>
      </c>
      <c r="N194" s="19">
        <v>0.42</v>
      </c>
      <c r="O194" s="19">
        <v>39.92</v>
      </c>
      <c r="P194" s="19">
        <v>11.03</v>
      </c>
      <c r="R194" s="3" t="s">
        <v>13</v>
      </c>
      <c r="S194" s="3" t="s">
        <v>1158</v>
      </c>
      <c r="T194" s="3" t="s">
        <v>322</v>
      </c>
      <c r="U194" s="3">
        <v>39.827551</v>
      </c>
      <c r="V194" s="3">
        <v>-80.997057999999996</v>
      </c>
      <c r="W194" s="21" t="s">
        <v>1157</v>
      </c>
      <c r="X194" s="22" t="s">
        <v>1156</v>
      </c>
      <c r="Z194" s="3" t="s">
        <v>1155</v>
      </c>
      <c r="AA194" s="3" t="s">
        <v>1154</v>
      </c>
      <c r="AB194" s="23">
        <v>43740</v>
      </c>
      <c r="AC194" s="3" t="s">
        <v>37</v>
      </c>
      <c r="AD194" s="21">
        <v>2017</v>
      </c>
      <c r="AE194" s="3" t="s">
        <v>1153</v>
      </c>
      <c r="AF194" s="3" t="s">
        <v>1152</v>
      </c>
      <c r="AG194" s="23">
        <v>43740</v>
      </c>
      <c r="AH194" s="17" t="s">
        <v>1151</v>
      </c>
      <c r="AI194" s="17" t="s">
        <v>114</v>
      </c>
      <c r="AJ194" s="17" t="s">
        <v>287</v>
      </c>
      <c r="AK194" s="17" t="s">
        <v>67</v>
      </c>
      <c r="AL194" s="17" t="s">
        <v>244</v>
      </c>
      <c r="AM194" s="17" t="s">
        <v>196</v>
      </c>
      <c r="AN194" s="17" t="s">
        <v>211</v>
      </c>
      <c r="AO194" s="17" t="s">
        <v>388</v>
      </c>
      <c r="AP194" s="17" t="s">
        <v>1150</v>
      </c>
      <c r="AQ194" s="17" t="s">
        <v>1149</v>
      </c>
      <c r="AR194" s="24" t="s">
        <v>1148</v>
      </c>
    </row>
    <row r="195" spans="1:44" ht="14.45" customHeight="1" x14ac:dyDescent="0.25">
      <c r="A195" s="3" t="s">
        <v>1163</v>
      </c>
      <c r="B195" s="3" t="s">
        <v>1978</v>
      </c>
      <c r="C195" s="3" t="s">
        <v>1977</v>
      </c>
      <c r="D195" s="3" t="s">
        <v>1976</v>
      </c>
      <c r="E195" s="3" t="s">
        <v>42</v>
      </c>
      <c r="F195" s="3" t="s">
        <v>1975</v>
      </c>
      <c r="G195" s="3" t="s">
        <v>1895</v>
      </c>
      <c r="H195" s="3" t="s">
        <v>1894</v>
      </c>
      <c r="I195" s="18">
        <v>1494182</v>
      </c>
      <c r="J195" s="19">
        <v>64.900000000000006</v>
      </c>
      <c r="K195" s="19">
        <v>60.9</v>
      </c>
      <c r="L195" s="19">
        <v>130.30000000000001</v>
      </c>
      <c r="M195" s="19">
        <v>150.4</v>
      </c>
      <c r="N195" s="19">
        <v>3.3</v>
      </c>
      <c r="O195" s="19">
        <v>154.30000000000001</v>
      </c>
      <c r="P195" s="19">
        <v>9.3000000000000007</v>
      </c>
      <c r="R195" s="3" t="s">
        <v>13</v>
      </c>
      <c r="S195" s="3" t="s">
        <v>1974</v>
      </c>
      <c r="T195" s="3" t="s">
        <v>11</v>
      </c>
      <c r="U195" s="3">
        <v>40.591182000000003</v>
      </c>
      <c r="V195" s="3">
        <v>-80.666275999999996</v>
      </c>
      <c r="W195" s="21" t="s">
        <v>1973</v>
      </c>
      <c r="X195" s="22" t="s">
        <v>1156</v>
      </c>
      <c r="Z195" s="3" t="s">
        <v>38</v>
      </c>
      <c r="AA195" s="3" t="s">
        <v>1154</v>
      </c>
      <c r="AB195" s="23">
        <v>43914</v>
      </c>
      <c r="AC195" s="3" t="s">
        <v>6</v>
      </c>
      <c r="AD195" s="21" t="s">
        <v>5</v>
      </c>
      <c r="AG195" s="23">
        <v>43760</v>
      </c>
      <c r="AH195" s="17" t="s">
        <v>1972</v>
      </c>
      <c r="AI195" s="17" t="s">
        <v>52</v>
      </c>
      <c r="AJ195" s="17" t="s">
        <v>1607</v>
      </c>
      <c r="AK195" s="17" t="s">
        <v>51</v>
      </c>
      <c r="AL195" s="17" t="s">
        <v>130</v>
      </c>
      <c r="AM195" s="17" t="s">
        <v>112</v>
      </c>
      <c r="AN195" s="17" t="s">
        <v>167</v>
      </c>
      <c r="AO195" s="17" t="s">
        <v>1971</v>
      </c>
      <c r="AP195" s="17" t="s">
        <v>1970</v>
      </c>
      <c r="AQ195" s="17" t="s">
        <v>1866</v>
      </c>
      <c r="AR195" s="24" t="s">
        <v>1969</v>
      </c>
    </row>
    <row r="196" spans="1:44" ht="14.45" customHeight="1" x14ac:dyDescent="0.25">
      <c r="A196" s="3" t="s">
        <v>1163</v>
      </c>
      <c r="B196" s="3" t="s">
        <v>1968</v>
      </c>
      <c r="C196" s="3" t="s">
        <v>1967</v>
      </c>
      <c r="D196" s="3" t="s">
        <v>1966</v>
      </c>
      <c r="E196" s="3" t="s">
        <v>18</v>
      </c>
      <c r="F196" s="3" t="s">
        <v>1965</v>
      </c>
      <c r="G196" s="3" t="s">
        <v>1895</v>
      </c>
      <c r="H196" s="3" t="s">
        <v>1894</v>
      </c>
      <c r="I196" s="18">
        <v>210587</v>
      </c>
      <c r="J196" s="19">
        <v>3.47</v>
      </c>
      <c r="K196" s="19">
        <v>3.47</v>
      </c>
      <c r="L196" s="19">
        <v>32.590000000000003</v>
      </c>
      <c r="M196" s="19">
        <v>27.63</v>
      </c>
      <c r="N196" s="19">
        <v>0.27</v>
      </c>
      <c r="O196" s="19">
        <v>49.22</v>
      </c>
      <c r="Q196" s="3" t="s">
        <v>948</v>
      </c>
      <c r="R196" s="3" t="s">
        <v>13</v>
      </c>
      <c r="S196" s="3" t="s">
        <v>1964</v>
      </c>
      <c r="T196" s="3" t="s">
        <v>322</v>
      </c>
      <c r="U196" s="3">
        <v>40.710166000000001</v>
      </c>
      <c r="V196" s="3">
        <v>-84.136881000000002</v>
      </c>
      <c r="W196" s="21" t="s">
        <v>1963</v>
      </c>
      <c r="X196" s="22" t="s">
        <v>1156</v>
      </c>
      <c r="Z196" s="3" t="s">
        <v>1962</v>
      </c>
      <c r="AA196" s="3" t="s">
        <v>1961</v>
      </c>
      <c r="AB196" s="23">
        <v>43704</v>
      </c>
      <c r="AC196" s="3" t="s">
        <v>37</v>
      </c>
      <c r="AD196" s="21">
        <v>2015</v>
      </c>
      <c r="AE196" s="3" t="s">
        <v>1598</v>
      </c>
      <c r="AF196" s="3" t="s">
        <v>1960</v>
      </c>
      <c r="AG196" s="23">
        <v>43775</v>
      </c>
      <c r="AH196" s="17" t="s">
        <v>1959</v>
      </c>
      <c r="AI196" s="17" t="s">
        <v>929</v>
      </c>
      <c r="AJ196" s="17" t="s">
        <v>229</v>
      </c>
      <c r="AK196" s="17" t="s">
        <v>52</v>
      </c>
      <c r="AL196" s="17" t="s">
        <v>30</v>
      </c>
      <c r="AM196" s="17" t="s">
        <v>112</v>
      </c>
      <c r="AN196" s="17" t="s">
        <v>91</v>
      </c>
      <c r="AO196" s="17" t="s">
        <v>1958</v>
      </c>
      <c r="AP196" s="17" t="s">
        <v>1957</v>
      </c>
      <c r="AQ196" s="17" t="s">
        <v>1956</v>
      </c>
      <c r="AR196" s="24" t="s">
        <v>1955</v>
      </c>
    </row>
    <row r="197" spans="1:44" ht="14.45" customHeight="1" x14ac:dyDescent="0.25">
      <c r="A197" s="3" t="s">
        <v>1163</v>
      </c>
      <c r="B197" s="3" t="s">
        <v>4515</v>
      </c>
      <c r="C197" s="3" t="s">
        <v>4514</v>
      </c>
      <c r="D197" s="3" t="s">
        <v>4513</v>
      </c>
      <c r="E197" s="3" t="s">
        <v>42</v>
      </c>
      <c r="F197" s="3" t="s">
        <v>4512</v>
      </c>
      <c r="G197" s="3" t="s">
        <v>3798</v>
      </c>
      <c r="H197" s="3" t="s">
        <v>4458</v>
      </c>
      <c r="I197" s="18">
        <v>1785000</v>
      </c>
      <c r="J197" s="19">
        <v>91</v>
      </c>
      <c r="K197" s="19">
        <v>87</v>
      </c>
      <c r="L197" s="19">
        <v>162</v>
      </c>
      <c r="M197" s="19">
        <v>382</v>
      </c>
      <c r="N197" s="19">
        <v>23</v>
      </c>
      <c r="O197" s="19">
        <v>542</v>
      </c>
      <c r="P197" s="19">
        <v>36</v>
      </c>
      <c r="R197" s="3" t="s">
        <v>13</v>
      </c>
      <c r="S197" s="3" t="s">
        <v>4511</v>
      </c>
      <c r="T197" s="3" t="s">
        <v>322</v>
      </c>
      <c r="U197" s="3">
        <v>39.918022000000001</v>
      </c>
      <c r="V197" s="3">
        <v>-80.775029000000004</v>
      </c>
      <c r="W197" s="21" t="s">
        <v>4510</v>
      </c>
      <c r="X197" s="22" t="s">
        <v>1156</v>
      </c>
      <c r="Z197" s="3" t="s">
        <v>4509</v>
      </c>
      <c r="AA197" s="3" t="s">
        <v>1154</v>
      </c>
      <c r="AB197" s="23">
        <v>44005</v>
      </c>
      <c r="AC197" s="3" t="s">
        <v>6</v>
      </c>
      <c r="AD197" s="21">
        <v>2025</v>
      </c>
      <c r="AE197" s="3" t="s">
        <v>1904</v>
      </c>
      <c r="AF197" s="3" t="s">
        <v>4508</v>
      </c>
      <c r="AG197" s="23">
        <v>44232</v>
      </c>
      <c r="AH197" s="17" t="s">
        <v>4507</v>
      </c>
      <c r="AI197" s="17" t="s">
        <v>171</v>
      </c>
      <c r="AJ197" s="17" t="s">
        <v>453</v>
      </c>
      <c r="AK197" s="17" t="s">
        <v>94</v>
      </c>
      <c r="AL197" s="17" t="s">
        <v>66</v>
      </c>
      <c r="AM197" s="17" t="s">
        <v>92</v>
      </c>
      <c r="AN197" s="17" t="s">
        <v>111</v>
      </c>
      <c r="AO197" s="17" t="s">
        <v>3745</v>
      </c>
      <c r="AP197" s="17" t="s">
        <v>1008</v>
      </c>
      <c r="AQ197" s="17" t="s">
        <v>4506</v>
      </c>
      <c r="AR197" s="24" t="s">
        <v>4505</v>
      </c>
    </row>
    <row r="198" spans="1:44" ht="14.45" customHeight="1" x14ac:dyDescent="0.25">
      <c r="A198" s="3" t="s">
        <v>1163</v>
      </c>
      <c r="B198" s="3" t="s">
        <v>221</v>
      </c>
      <c r="C198" s="3" t="s">
        <v>3135</v>
      </c>
      <c r="D198" s="3" t="s">
        <v>3134</v>
      </c>
      <c r="E198" s="3" t="s">
        <v>42</v>
      </c>
      <c r="F198" s="3" t="s">
        <v>3133</v>
      </c>
      <c r="G198" s="3" t="s">
        <v>16</v>
      </c>
      <c r="H198" s="3" t="s">
        <v>3023</v>
      </c>
      <c r="I198" s="18">
        <v>78438</v>
      </c>
      <c r="J198" s="19">
        <v>25.06</v>
      </c>
      <c r="K198" s="19">
        <v>13.48</v>
      </c>
      <c r="L198" s="19">
        <v>54.41</v>
      </c>
      <c r="M198" s="19">
        <v>227.74</v>
      </c>
      <c r="N198" s="19">
        <v>0.71</v>
      </c>
      <c r="O198" s="19">
        <v>112.01</v>
      </c>
      <c r="P198" s="19">
        <v>7.05</v>
      </c>
      <c r="R198" s="3" t="s">
        <v>13</v>
      </c>
      <c r="S198" s="3" t="s">
        <v>3132</v>
      </c>
      <c r="T198" s="3" t="s">
        <v>322</v>
      </c>
      <c r="U198" s="3">
        <v>40.402433000000002</v>
      </c>
      <c r="V198" s="3">
        <v>-81.106392999999997</v>
      </c>
      <c r="W198" s="21" t="s">
        <v>3131</v>
      </c>
      <c r="X198" s="22" t="s">
        <v>1156</v>
      </c>
      <c r="Z198" s="3" t="s">
        <v>3130</v>
      </c>
      <c r="AA198" s="3" t="s">
        <v>1154</v>
      </c>
      <c r="AB198" s="23">
        <v>43866</v>
      </c>
      <c r="AC198" s="3" t="s">
        <v>37</v>
      </c>
      <c r="AD198" s="21">
        <v>2013</v>
      </c>
      <c r="AE198" s="3" t="s">
        <v>991</v>
      </c>
      <c r="AF198" s="3" t="s">
        <v>990</v>
      </c>
      <c r="AG198" s="23">
        <v>43866</v>
      </c>
      <c r="AH198" s="17" t="s">
        <v>3129</v>
      </c>
      <c r="AI198" s="17" t="s">
        <v>31</v>
      </c>
      <c r="AJ198" s="17" t="s">
        <v>316</v>
      </c>
      <c r="AK198" s="17" t="s">
        <v>52</v>
      </c>
      <c r="AL198" s="17" t="s">
        <v>315</v>
      </c>
      <c r="AM198" s="17" t="s">
        <v>168</v>
      </c>
      <c r="AN198" s="17" t="s">
        <v>897</v>
      </c>
      <c r="AO198" s="17" t="s">
        <v>2560</v>
      </c>
      <c r="AP198" s="17" t="s">
        <v>493</v>
      </c>
      <c r="AQ198" s="17" t="s">
        <v>3128</v>
      </c>
      <c r="AR198" s="24" t="s">
        <v>3127</v>
      </c>
    </row>
    <row r="199" spans="1:44" ht="14.45" customHeight="1" x14ac:dyDescent="0.25">
      <c r="A199" s="3" t="s">
        <v>1106</v>
      </c>
      <c r="B199" s="3" t="s">
        <v>3339</v>
      </c>
      <c r="C199" s="3" t="s">
        <v>3346</v>
      </c>
      <c r="D199" s="3" t="s">
        <v>3345</v>
      </c>
      <c r="E199" s="3" t="s">
        <v>18</v>
      </c>
      <c r="F199" s="3" t="s">
        <v>3344</v>
      </c>
      <c r="G199" s="3" t="s">
        <v>16</v>
      </c>
      <c r="H199" s="3" t="s">
        <v>3186</v>
      </c>
      <c r="I199" s="18">
        <v>78885</v>
      </c>
      <c r="J199" s="19">
        <v>7.5</v>
      </c>
      <c r="K199" s="19">
        <v>7.5</v>
      </c>
      <c r="L199" s="19">
        <v>39.6</v>
      </c>
      <c r="M199" s="19">
        <v>39.700000000000003</v>
      </c>
      <c r="N199" s="19">
        <v>15.1</v>
      </c>
      <c r="O199" s="19">
        <v>53.5</v>
      </c>
      <c r="R199" s="3" t="s">
        <v>13</v>
      </c>
      <c r="S199" s="3" t="s">
        <v>3343</v>
      </c>
      <c r="T199" s="3" t="s">
        <v>11</v>
      </c>
      <c r="U199" s="3">
        <v>36.6526</v>
      </c>
      <c r="V199" s="3">
        <v>-98.763499999999993</v>
      </c>
      <c r="X199" s="22" t="s">
        <v>1100</v>
      </c>
      <c r="Z199" s="3" t="s">
        <v>3342</v>
      </c>
      <c r="AA199" s="3" t="s">
        <v>1133</v>
      </c>
      <c r="AB199" s="23">
        <v>43567</v>
      </c>
      <c r="AC199" s="3" t="s">
        <v>37</v>
      </c>
      <c r="AD199" s="21">
        <v>2012</v>
      </c>
      <c r="AE199" s="3" t="s">
        <v>1904</v>
      </c>
      <c r="AF199" s="3" t="s">
        <v>3341</v>
      </c>
      <c r="AG199" s="23">
        <v>43754</v>
      </c>
      <c r="AH199" s="17" t="s">
        <v>1372</v>
      </c>
      <c r="AI199" s="17" t="s">
        <v>519</v>
      </c>
      <c r="AJ199" s="17" t="s">
        <v>131</v>
      </c>
      <c r="AK199" s="17" t="s">
        <v>52</v>
      </c>
      <c r="AL199" s="17" t="s">
        <v>663</v>
      </c>
      <c r="AM199" s="17" t="s">
        <v>92</v>
      </c>
      <c r="AN199" s="17" t="s">
        <v>389</v>
      </c>
      <c r="AO199" s="17" t="s">
        <v>3333</v>
      </c>
      <c r="AP199" s="17" t="s">
        <v>3332</v>
      </c>
      <c r="AQ199" s="17" t="s">
        <v>3331</v>
      </c>
      <c r="AR199" s="24" t="s">
        <v>3340</v>
      </c>
    </row>
    <row r="200" spans="1:44" ht="14.45" customHeight="1" x14ac:dyDescent="0.25">
      <c r="A200" s="3" t="s">
        <v>1106</v>
      </c>
      <c r="B200" s="3" t="s">
        <v>2695</v>
      </c>
      <c r="C200" s="3" t="s">
        <v>2556</v>
      </c>
      <c r="D200" s="3" t="s">
        <v>2702</v>
      </c>
      <c r="E200" s="3" t="s">
        <v>18</v>
      </c>
      <c r="F200" s="3" t="s">
        <v>2701</v>
      </c>
      <c r="G200" s="3" t="s">
        <v>2183</v>
      </c>
      <c r="H200" s="3" t="s">
        <v>2455</v>
      </c>
      <c r="I200" s="18">
        <v>2242311</v>
      </c>
      <c r="J200" s="19">
        <v>119.9</v>
      </c>
      <c r="K200" s="19">
        <v>121.7</v>
      </c>
      <c r="L200" s="19">
        <v>835</v>
      </c>
      <c r="M200" s="19">
        <v>36.700000000000003</v>
      </c>
      <c r="N200" s="19">
        <v>37.799999999999997</v>
      </c>
      <c r="O200" s="19">
        <v>1239.5</v>
      </c>
      <c r="R200" s="3" t="s">
        <v>13</v>
      </c>
      <c r="S200" s="3" t="s">
        <v>2700</v>
      </c>
      <c r="T200" s="3" t="s">
        <v>11</v>
      </c>
      <c r="U200" s="3">
        <v>36.125999999999998</v>
      </c>
      <c r="V200" s="3">
        <v>-96.001999999999995</v>
      </c>
      <c r="X200" s="22" t="s">
        <v>1100</v>
      </c>
      <c r="Z200" s="3" t="s">
        <v>2699</v>
      </c>
      <c r="AA200" s="3" t="s">
        <v>2689</v>
      </c>
      <c r="AB200" s="23">
        <v>43655</v>
      </c>
      <c r="AC200" s="3" t="s">
        <v>37</v>
      </c>
      <c r="AD200" s="21">
        <v>2016</v>
      </c>
      <c r="AE200" s="3" t="s">
        <v>2496</v>
      </c>
      <c r="AF200" s="3" t="s">
        <v>2495</v>
      </c>
      <c r="AG200" s="23">
        <v>43775</v>
      </c>
      <c r="AH200" s="17" t="s">
        <v>2698</v>
      </c>
      <c r="AI200" s="17" t="s">
        <v>244</v>
      </c>
      <c r="AJ200" s="17" t="s">
        <v>803</v>
      </c>
      <c r="AK200" s="17" t="s">
        <v>52</v>
      </c>
      <c r="AL200" s="17" t="s">
        <v>480</v>
      </c>
      <c r="AM200" s="17" t="s">
        <v>1468</v>
      </c>
      <c r="AN200" s="17" t="s">
        <v>1720</v>
      </c>
      <c r="AO200" s="17" t="s">
        <v>2697</v>
      </c>
      <c r="AP200" s="17" t="s">
        <v>2686</v>
      </c>
      <c r="AQ200" s="17" t="s">
        <v>1402</v>
      </c>
      <c r="AR200" s="24" t="s">
        <v>2696</v>
      </c>
    </row>
    <row r="201" spans="1:44" ht="14.45" customHeight="1" x14ac:dyDescent="0.25">
      <c r="A201" s="3" t="s">
        <v>1106</v>
      </c>
      <c r="B201" s="3" t="s">
        <v>2695</v>
      </c>
      <c r="C201" s="3" t="s">
        <v>2694</v>
      </c>
      <c r="D201" s="3" t="s">
        <v>2693</v>
      </c>
      <c r="E201" s="3" t="s">
        <v>18</v>
      </c>
      <c r="F201" s="3" t="s">
        <v>2692</v>
      </c>
      <c r="G201" s="3" t="s">
        <v>2183</v>
      </c>
      <c r="H201" s="3" t="s">
        <v>2455</v>
      </c>
      <c r="I201" s="18">
        <v>3588406</v>
      </c>
      <c r="J201" s="19">
        <v>238.5</v>
      </c>
      <c r="K201" s="19">
        <v>235.65</v>
      </c>
      <c r="L201" s="19">
        <v>1727.71</v>
      </c>
      <c r="M201" s="19">
        <v>1254.04</v>
      </c>
      <c r="N201" s="19">
        <v>376.74</v>
      </c>
      <c r="O201" s="19">
        <v>2098.9299999999998</v>
      </c>
      <c r="R201" s="3" t="s">
        <v>13</v>
      </c>
      <c r="S201" s="3" t="s">
        <v>2691</v>
      </c>
      <c r="T201" s="3" t="s">
        <v>11</v>
      </c>
      <c r="U201" s="3">
        <v>36.125990000000002</v>
      </c>
      <c r="V201" s="3">
        <v>-96.001570000000001</v>
      </c>
      <c r="X201" s="22" t="s">
        <v>1100</v>
      </c>
      <c r="Z201" s="3" t="s">
        <v>2690</v>
      </c>
      <c r="AA201" s="3" t="s">
        <v>2689</v>
      </c>
      <c r="AB201" s="23">
        <v>43880</v>
      </c>
      <c r="AC201" s="3" t="s">
        <v>6</v>
      </c>
      <c r="AD201" s="21" t="s">
        <v>5</v>
      </c>
      <c r="AG201" s="23">
        <v>43859</v>
      </c>
      <c r="AH201" s="17" t="s">
        <v>2688</v>
      </c>
      <c r="AI201" s="17" t="s">
        <v>244</v>
      </c>
      <c r="AJ201" s="17" t="s">
        <v>803</v>
      </c>
      <c r="AK201" s="17" t="s">
        <v>52</v>
      </c>
      <c r="AL201" s="17" t="s">
        <v>480</v>
      </c>
      <c r="AM201" s="17" t="s">
        <v>1468</v>
      </c>
      <c r="AN201" s="17" t="s">
        <v>1720</v>
      </c>
      <c r="AO201" s="17" t="s">
        <v>2687</v>
      </c>
      <c r="AP201" s="17" t="s">
        <v>2686</v>
      </c>
      <c r="AQ201" s="17" t="s">
        <v>1402</v>
      </c>
      <c r="AR201" s="24" t="s">
        <v>2685</v>
      </c>
    </row>
    <row r="202" spans="1:44" ht="14.45" customHeight="1" x14ac:dyDescent="0.25">
      <c r="A202" s="3" t="s">
        <v>1106</v>
      </c>
      <c r="B202" s="3" t="s">
        <v>1945</v>
      </c>
      <c r="C202" s="3" t="s">
        <v>1944</v>
      </c>
      <c r="D202" s="3" t="s">
        <v>1943</v>
      </c>
      <c r="E202" s="3" t="s">
        <v>18</v>
      </c>
      <c r="F202" s="3" t="s">
        <v>1942</v>
      </c>
      <c r="G202" s="3" t="s">
        <v>1895</v>
      </c>
      <c r="H202" s="3" t="s">
        <v>1894</v>
      </c>
      <c r="I202" s="18">
        <v>91011</v>
      </c>
      <c r="J202" s="19">
        <v>7.91</v>
      </c>
      <c r="K202" s="19">
        <v>6.54</v>
      </c>
      <c r="L202" s="19">
        <v>4.9400000000000004</v>
      </c>
      <c r="M202" s="19">
        <v>4.47</v>
      </c>
      <c r="N202" s="19">
        <v>2.62</v>
      </c>
      <c r="O202" s="19">
        <v>16.93</v>
      </c>
      <c r="R202" s="3" t="s">
        <v>13</v>
      </c>
      <c r="S202" s="3" t="s">
        <v>1941</v>
      </c>
      <c r="T202" s="3" t="s">
        <v>11</v>
      </c>
      <c r="U202" s="3">
        <v>36.378579999999999</v>
      </c>
      <c r="V202" s="3">
        <v>-97.763900000000007</v>
      </c>
      <c r="W202" s="21">
        <v>635</v>
      </c>
      <c r="X202" s="22" t="s">
        <v>1100</v>
      </c>
      <c r="Z202" s="3" t="s">
        <v>1940</v>
      </c>
      <c r="AA202" s="3" t="s">
        <v>1133</v>
      </c>
      <c r="AB202" s="23">
        <v>44298</v>
      </c>
      <c r="AC202" s="3" t="s">
        <v>6</v>
      </c>
      <c r="AD202" s="21">
        <v>2022</v>
      </c>
      <c r="AE202" s="3" t="s">
        <v>1904</v>
      </c>
      <c r="AF202" s="3" t="s">
        <v>1939</v>
      </c>
      <c r="AG202" s="23">
        <v>43970</v>
      </c>
      <c r="AH202" s="17" t="s">
        <v>542</v>
      </c>
      <c r="AI202" s="17" t="s">
        <v>51</v>
      </c>
      <c r="AJ202" s="17" t="s">
        <v>149</v>
      </c>
      <c r="AK202" s="17" t="s">
        <v>67</v>
      </c>
      <c r="AL202" s="17" t="s">
        <v>66</v>
      </c>
      <c r="AM202" s="17" t="s">
        <v>452</v>
      </c>
      <c r="AN202" s="17" t="s">
        <v>1067</v>
      </c>
      <c r="AO202" s="17" t="s">
        <v>195</v>
      </c>
      <c r="AP202" s="17" t="s">
        <v>1130</v>
      </c>
      <c r="AQ202" s="17" t="s">
        <v>1938</v>
      </c>
      <c r="AR202" s="24" t="s">
        <v>1937</v>
      </c>
    </row>
    <row r="203" spans="1:44" ht="14.45" customHeight="1" x14ac:dyDescent="0.25">
      <c r="A203" s="3" t="s">
        <v>1106</v>
      </c>
      <c r="B203" s="3" t="s">
        <v>1945</v>
      </c>
      <c r="C203" s="3" t="s">
        <v>1944</v>
      </c>
      <c r="D203" s="3" t="s">
        <v>1954</v>
      </c>
      <c r="E203" s="3" t="s">
        <v>18</v>
      </c>
      <c r="F203" s="3" t="s">
        <v>1953</v>
      </c>
      <c r="G203" s="3" t="s">
        <v>1895</v>
      </c>
      <c r="H203" s="3" t="s">
        <v>1894</v>
      </c>
      <c r="I203" s="18">
        <v>1154153</v>
      </c>
      <c r="J203" s="19">
        <v>59.21</v>
      </c>
      <c r="K203" s="19">
        <v>49.63</v>
      </c>
      <c r="L203" s="19">
        <v>39.200000000000003</v>
      </c>
      <c r="M203" s="19">
        <v>39.65</v>
      </c>
      <c r="N203" s="19">
        <v>4.63</v>
      </c>
      <c r="O203" s="19">
        <v>799.65</v>
      </c>
      <c r="R203" s="3" t="s">
        <v>13</v>
      </c>
      <c r="S203" s="3" t="s">
        <v>1952</v>
      </c>
      <c r="T203" s="3" t="s">
        <v>11</v>
      </c>
      <c r="U203" s="3">
        <v>36.378579999999999</v>
      </c>
      <c r="V203" s="3">
        <v>-97.763900000000007</v>
      </c>
      <c r="W203" s="21">
        <v>635</v>
      </c>
      <c r="X203" s="22" t="s">
        <v>1100</v>
      </c>
      <c r="Z203" s="3" t="s">
        <v>1940</v>
      </c>
      <c r="AA203" s="3" t="s">
        <v>1133</v>
      </c>
      <c r="AB203" s="23">
        <v>44298</v>
      </c>
      <c r="AC203" s="3" t="s">
        <v>37</v>
      </c>
      <c r="AD203" s="21">
        <v>2017</v>
      </c>
      <c r="AE203" s="3" t="s">
        <v>1904</v>
      </c>
      <c r="AF203" s="3" t="s">
        <v>1951</v>
      </c>
      <c r="AG203" s="23">
        <v>43902</v>
      </c>
      <c r="AH203" s="17" t="s">
        <v>542</v>
      </c>
      <c r="AI203" s="17" t="s">
        <v>51</v>
      </c>
      <c r="AJ203" s="17" t="s">
        <v>149</v>
      </c>
      <c r="AK203" s="17" t="s">
        <v>67</v>
      </c>
      <c r="AL203" s="17" t="s">
        <v>66</v>
      </c>
      <c r="AM203" s="17" t="s">
        <v>452</v>
      </c>
      <c r="AN203" s="17" t="s">
        <v>1067</v>
      </c>
      <c r="AO203" s="17" t="s">
        <v>195</v>
      </c>
      <c r="AP203" s="17" t="s">
        <v>1130</v>
      </c>
      <c r="AQ203" s="17" t="s">
        <v>1938</v>
      </c>
      <c r="AR203" s="24" t="s">
        <v>1937</v>
      </c>
    </row>
    <row r="204" spans="1:44" ht="14.45" customHeight="1" x14ac:dyDescent="0.25">
      <c r="A204" s="3" t="s">
        <v>1106</v>
      </c>
      <c r="B204" s="3" t="s">
        <v>1945</v>
      </c>
      <c r="C204" s="3" t="s">
        <v>1944</v>
      </c>
      <c r="D204" s="3" t="s">
        <v>1950</v>
      </c>
      <c r="E204" s="3" t="s">
        <v>18</v>
      </c>
      <c r="F204" s="3" t="s">
        <v>1949</v>
      </c>
      <c r="G204" s="3" t="s">
        <v>1895</v>
      </c>
      <c r="H204" s="3" t="s">
        <v>1894</v>
      </c>
      <c r="I204" s="18">
        <v>18909</v>
      </c>
      <c r="J204" s="19">
        <v>3.3</v>
      </c>
      <c r="K204" s="19">
        <v>3.3</v>
      </c>
      <c r="L204" s="19">
        <v>38</v>
      </c>
      <c r="M204" s="19">
        <v>14</v>
      </c>
      <c r="N204" s="19">
        <v>0.2</v>
      </c>
      <c r="O204" s="19">
        <v>95</v>
      </c>
      <c r="Q204" s="3" t="s">
        <v>357</v>
      </c>
      <c r="R204" s="3" t="s">
        <v>13</v>
      </c>
      <c r="S204" s="3" t="s">
        <v>1948</v>
      </c>
      <c r="T204" s="3" t="s">
        <v>11</v>
      </c>
      <c r="U204" s="3">
        <v>36.378579999999999</v>
      </c>
      <c r="V204" s="3">
        <v>-97.763900000000007</v>
      </c>
      <c r="W204" s="21">
        <v>635</v>
      </c>
      <c r="X204" s="22" t="s">
        <v>1100</v>
      </c>
      <c r="Z204" s="3" t="s">
        <v>1940</v>
      </c>
      <c r="AA204" s="3" t="s">
        <v>1133</v>
      </c>
      <c r="AB204" s="23">
        <v>44250</v>
      </c>
      <c r="AC204" s="3" t="s">
        <v>37</v>
      </c>
      <c r="AD204" s="21">
        <v>2020</v>
      </c>
      <c r="AE204" s="3" t="s">
        <v>1947</v>
      </c>
      <c r="AF204" s="3" t="s">
        <v>1946</v>
      </c>
      <c r="AG204" s="23">
        <v>44250</v>
      </c>
      <c r="AH204" s="17" t="s">
        <v>542</v>
      </c>
      <c r="AI204" s="17" t="s">
        <v>51</v>
      </c>
      <c r="AJ204" s="17" t="s">
        <v>149</v>
      </c>
      <c r="AK204" s="17" t="s">
        <v>67</v>
      </c>
      <c r="AL204" s="17" t="s">
        <v>66</v>
      </c>
      <c r="AM204" s="17" t="s">
        <v>452</v>
      </c>
      <c r="AN204" s="17" t="s">
        <v>1067</v>
      </c>
      <c r="AO204" s="17" t="s">
        <v>195</v>
      </c>
      <c r="AP204" s="17" t="s">
        <v>1130</v>
      </c>
      <c r="AQ204" s="17" t="s">
        <v>1938</v>
      </c>
      <c r="AR204" s="24" t="s">
        <v>1937</v>
      </c>
    </row>
    <row r="205" spans="1:44" ht="14.45" customHeight="1" x14ac:dyDescent="0.25">
      <c r="A205" s="3" t="s">
        <v>1106</v>
      </c>
      <c r="B205" s="3" t="s">
        <v>3339</v>
      </c>
      <c r="C205" s="3" t="s">
        <v>3338</v>
      </c>
      <c r="D205" s="3" t="s">
        <v>3337</v>
      </c>
      <c r="E205" s="3" t="s">
        <v>42</v>
      </c>
      <c r="F205" s="3" t="s">
        <v>3336</v>
      </c>
      <c r="G205" s="3" t="s">
        <v>16</v>
      </c>
      <c r="H205" s="3" t="s">
        <v>3186</v>
      </c>
      <c r="I205" s="18">
        <v>203217</v>
      </c>
      <c r="J205" s="19">
        <v>11.26</v>
      </c>
      <c r="K205" s="19">
        <v>11.26</v>
      </c>
      <c r="L205" s="19">
        <v>140.93</v>
      </c>
      <c r="M205" s="19">
        <v>116.48</v>
      </c>
      <c r="N205" s="19">
        <v>2.66</v>
      </c>
      <c r="O205" s="19">
        <v>117.39</v>
      </c>
      <c r="R205" s="3" t="s">
        <v>13</v>
      </c>
      <c r="S205" s="3" t="s">
        <v>3335</v>
      </c>
      <c r="T205" s="3" t="s">
        <v>11</v>
      </c>
      <c r="U205" s="3">
        <v>36.66771</v>
      </c>
      <c r="V205" s="3">
        <v>-98.753140000000002</v>
      </c>
      <c r="X205" s="22" t="s">
        <v>1100</v>
      </c>
      <c r="Z205" s="3" t="s">
        <v>3334</v>
      </c>
      <c r="AA205" s="3" t="s">
        <v>1133</v>
      </c>
      <c r="AB205" s="23">
        <v>43567</v>
      </c>
      <c r="AC205" s="3" t="s">
        <v>37</v>
      </c>
      <c r="AD205" s="21">
        <v>2014</v>
      </c>
      <c r="AE205" s="3" t="s">
        <v>991</v>
      </c>
      <c r="AF205" s="3" t="s">
        <v>990</v>
      </c>
      <c r="AG205" s="23">
        <v>43754</v>
      </c>
      <c r="AH205" s="17" t="s">
        <v>1468</v>
      </c>
      <c r="AI205" s="17" t="s">
        <v>519</v>
      </c>
      <c r="AJ205" s="17" t="s">
        <v>131</v>
      </c>
      <c r="AK205" s="17" t="s">
        <v>52</v>
      </c>
      <c r="AL205" s="17" t="s">
        <v>663</v>
      </c>
      <c r="AM205" s="17" t="s">
        <v>92</v>
      </c>
      <c r="AN205" s="17" t="s">
        <v>389</v>
      </c>
      <c r="AO205" s="17" t="s">
        <v>3333</v>
      </c>
      <c r="AP205" s="17" t="s">
        <v>3332</v>
      </c>
      <c r="AQ205" s="17" t="s">
        <v>3331</v>
      </c>
      <c r="AR205" s="24" t="s">
        <v>3330</v>
      </c>
    </row>
    <row r="206" spans="1:44" ht="14.45" customHeight="1" x14ac:dyDescent="0.25">
      <c r="A206" s="3" t="s">
        <v>1106</v>
      </c>
      <c r="B206" s="3" t="s">
        <v>3329</v>
      </c>
      <c r="C206" s="3" t="s">
        <v>3328</v>
      </c>
      <c r="D206" s="3" t="s">
        <v>3327</v>
      </c>
      <c r="E206" s="3" t="s">
        <v>18</v>
      </c>
      <c r="F206" s="3" t="s">
        <v>3326</v>
      </c>
      <c r="G206" s="3" t="s">
        <v>16</v>
      </c>
      <c r="H206" s="3" t="s">
        <v>3186</v>
      </c>
      <c r="I206" s="18">
        <v>198607</v>
      </c>
      <c r="J206" s="19">
        <v>12.48</v>
      </c>
      <c r="K206" s="19">
        <v>12.48</v>
      </c>
      <c r="L206" s="19">
        <v>144.31</v>
      </c>
      <c r="M206" s="19">
        <v>138.6</v>
      </c>
      <c r="N206" s="19">
        <v>27.45</v>
      </c>
      <c r="O206" s="19">
        <v>171.04</v>
      </c>
      <c r="R206" s="3" t="s">
        <v>13</v>
      </c>
      <c r="S206" s="3" t="s">
        <v>3325</v>
      </c>
      <c r="T206" s="3" t="s">
        <v>11</v>
      </c>
      <c r="U206" s="3">
        <v>35.374000000000002</v>
      </c>
      <c r="V206" s="3">
        <v>-99.825999999999993</v>
      </c>
      <c r="X206" s="22" t="s">
        <v>1100</v>
      </c>
      <c r="Z206" s="3" t="s">
        <v>3324</v>
      </c>
      <c r="AA206" s="3" t="s">
        <v>1133</v>
      </c>
      <c r="AB206" s="23">
        <v>43567</v>
      </c>
      <c r="AC206" s="3" t="s">
        <v>37</v>
      </c>
      <c r="AD206" s="21">
        <v>2014</v>
      </c>
      <c r="AE206" s="3" t="s">
        <v>1904</v>
      </c>
      <c r="AF206" s="3" t="s">
        <v>3323</v>
      </c>
      <c r="AG206" s="23">
        <v>43745</v>
      </c>
      <c r="AH206" s="17" t="s">
        <v>3322</v>
      </c>
      <c r="AI206" s="17" t="s">
        <v>480</v>
      </c>
      <c r="AJ206" s="17" t="s">
        <v>93</v>
      </c>
      <c r="AK206" s="17" t="s">
        <v>69</v>
      </c>
      <c r="AL206" s="17" t="s">
        <v>169</v>
      </c>
      <c r="AM206" s="17" t="s">
        <v>112</v>
      </c>
      <c r="AN206" s="17" t="s">
        <v>365</v>
      </c>
      <c r="AO206" s="17" t="s">
        <v>3321</v>
      </c>
      <c r="AP206" s="17" t="s">
        <v>3320</v>
      </c>
      <c r="AQ206" s="17" t="s">
        <v>3319</v>
      </c>
      <c r="AR206" s="24" t="s">
        <v>3318</v>
      </c>
    </row>
    <row r="207" spans="1:44" ht="14.45" customHeight="1" x14ac:dyDescent="0.25">
      <c r="A207" s="3" t="s">
        <v>1106</v>
      </c>
      <c r="B207" s="3" t="s">
        <v>1147</v>
      </c>
      <c r="C207" s="3" t="s">
        <v>1118</v>
      </c>
      <c r="D207" s="3" t="s">
        <v>1146</v>
      </c>
      <c r="E207" s="3" t="s">
        <v>42</v>
      </c>
      <c r="F207" s="3" t="s">
        <v>1116</v>
      </c>
      <c r="G207" s="3" t="s">
        <v>16</v>
      </c>
      <c r="H207" s="3" t="s">
        <v>15</v>
      </c>
      <c r="I207" s="18">
        <v>151016</v>
      </c>
      <c r="J207" s="19">
        <v>18.989999999999998</v>
      </c>
      <c r="K207" s="19">
        <v>18.989999999999998</v>
      </c>
      <c r="L207" s="19">
        <v>78.92</v>
      </c>
      <c r="M207" s="19">
        <v>18.489999999999998</v>
      </c>
      <c r="N207" s="19">
        <v>34.67</v>
      </c>
      <c r="O207" s="19">
        <v>51.9</v>
      </c>
      <c r="P207" s="19">
        <v>1.18</v>
      </c>
      <c r="R207" s="3" t="s">
        <v>13</v>
      </c>
      <c r="S207" s="3" t="s">
        <v>1145</v>
      </c>
      <c r="T207" s="3" t="s">
        <v>322</v>
      </c>
      <c r="U207" s="3">
        <v>33.982819999999997</v>
      </c>
      <c r="V207" s="3">
        <v>-96.018900000000002</v>
      </c>
      <c r="W207" s="21">
        <v>17724</v>
      </c>
      <c r="X207" s="22" t="s">
        <v>1100</v>
      </c>
      <c r="Z207" s="3" t="s">
        <v>1144</v>
      </c>
      <c r="AA207" s="3" t="s">
        <v>1143</v>
      </c>
      <c r="AB207" s="23">
        <v>44235</v>
      </c>
      <c r="AC207" s="3" t="s">
        <v>37</v>
      </c>
      <c r="AD207" s="21">
        <v>2020</v>
      </c>
      <c r="AE207" s="3" t="s">
        <v>1112</v>
      </c>
      <c r="AF207" s="3" t="s">
        <v>1111</v>
      </c>
      <c r="AG207" s="23">
        <v>44235</v>
      </c>
      <c r="AH207" s="17" t="s">
        <v>1142</v>
      </c>
      <c r="AI207" s="17" t="s">
        <v>131</v>
      </c>
      <c r="AJ207" s="17" t="s">
        <v>333</v>
      </c>
      <c r="AK207" s="17" t="s">
        <v>260</v>
      </c>
      <c r="AL207" s="17" t="s">
        <v>169</v>
      </c>
      <c r="AM207" s="17" t="s">
        <v>259</v>
      </c>
      <c r="AN207" s="17" t="s">
        <v>599</v>
      </c>
      <c r="AO207" s="17" t="s">
        <v>1141</v>
      </c>
      <c r="AP207" s="17" t="s">
        <v>1140</v>
      </c>
      <c r="AQ207" s="17" t="s">
        <v>1139</v>
      </c>
      <c r="AR207" s="24" t="s">
        <v>1138</v>
      </c>
    </row>
    <row r="208" spans="1:44" ht="14.45" customHeight="1" x14ac:dyDescent="0.25">
      <c r="A208" s="3" t="s">
        <v>1106</v>
      </c>
      <c r="B208" s="3" t="s">
        <v>1119</v>
      </c>
      <c r="C208" s="3" t="s">
        <v>1118</v>
      </c>
      <c r="D208" s="3" t="s">
        <v>1117</v>
      </c>
      <c r="E208" s="3" t="s">
        <v>42</v>
      </c>
      <c r="F208" s="3" t="s">
        <v>1116</v>
      </c>
      <c r="G208" s="3" t="s">
        <v>16</v>
      </c>
      <c r="H208" s="3" t="s">
        <v>15</v>
      </c>
      <c r="I208" s="18">
        <v>157921</v>
      </c>
      <c r="J208" s="19">
        <v>19.899999999999999</v>
      </c>
      <c r="K208" s="19">
        <v>19.899999999999999</v>
      </c>
      <c r="L208" s="19">
        <v>82.62</v>
      </c>
      <c r="M208" s="19">
        <v>18.73</v>
      </c>
      <c r="N208" s="19">
        <v>36.33</v>
      </c>
      <c r="O208" s="19">
        <v>54.13</v>
      </c>
      <c r="P208" s="19">
        <v>1.21</v>
      </c>
      <c r="Q208" s="3" t="s">
        <v>948</v>
      </c>
      <c r="R208" s="3" t="s">
        <v>13</v>
      </c>
      <c r="S208" s="3" t="s">
        <v>1115</v>
      </c>
      <c r="T208" s="3" t="s">
        <v>322</v>
      </c>
      <c r="U208" s="3">
        <v>34.521050000000002</v>
      </c>
      <c r="V208" s="3">
        <v>-97.47542</v>
      </c>
      <c r="W208" s="21">
        <v>17720</v>
      </c>
      <c r="X208" s="22" t="s">
        <v>1100</v>
      </c>
      <c r="Z208" s="3" t="s">
        <v>1114</v>
      </c>
      <c r="AA208" s="3" t="s">
        <v>1113</v>
      </c>
      <c r="AB208" s="23">
        <v>44235</v>
      </c>
      <c r="AC208" s="3" t="s">
        <v>37</v>
      </c>
      <c r="AD208" s="21">
        <v>2020</v>
      </c>
      <c r="AE208" s="3" t="s">
        <v>1112</v>
      </c>
      <c r="AF208" s="3" t="s">
        <v>1111</v>
      </c>
      <c r="AG208" s="23">
        <v>44235</v>
      </c>
      <c r="AH208" s="17" t="s">
        <v>1110</v>
      </c>
      <c r="AI208" s="17" t="s">
        <v>150</v>
      </c>
      <c r="AJ208" s="17" t="s">
        <v>717</v>
      </c>
      <c r="AK208" s="17" t="s">
        <v>31</v>
      </c>
      <c r="AL208" s="17" t="s">
        <v>53</v>
      </c>
      <c r="AM208" s="17" t="s">
        <v>706</v>
      </c>
      <c r="AN208" s="17" t="s">
        <v>226</v>
      </c>
      <c r="AO208" s="17" t="s">
        <v>1109</v>
      </c>
      <c r="AP208" s="17" t="s">
        <v>1108</v>
      </c>
      <c r="AQ208" s="17" t="s">
        <v>1</v>
      </c>
      <c r="AR208" s="24" t="s">
        <v>1107</v>
      </c>
    </row>
    <row r="209" spans="1:61" ht="14.45" customHeight="1" x14ac:dyDescent="0.25">
      <c r="A209" s="3" t="s">
        <v>1106</v>
      </c>
      <c r="B209" s="3" t="s">
        <v>1127</v>
      </c>
      <c r="C209" s="3" t="s">
        <v>1118</v>
      </c>
      <c r="D209" s="3" t="s">
        <v>1126</v>
      </c>
      <c r="E209" s="3" t="s">
        <v>42</v>
      </c>
      <c r="F209" s="3" t="s">
        <v>1116</v>
      </c>
      <c r="G209" s="3" t="s">
        <v>16</v>
      </c>
      <c r="H209" s="3" t="s">
        <v>15</v>
      </c>
      <c r="I209" s="18">
        <v>10870.4</v>
      </c>
      <c r="J209" s="19">
        <v>0.89</v>
      </c>
      <c r="K209" s="19">
        <v>0.89</v>
      </c>
      <c r="L209" s="19">
        <v>13.32</v>
      </c>
      <c r="M209" s="19">
        <v>22.39</v>
      </c>
      <c r="N209" s="19">
        <v>2.67</v>
      </c>
      <c r="O209" s="19">
        <v>14.62</v>
      </c>
      <c r="P209" s="19">
        <v>2.66</v>
      </c>
      <c r="Q209" s="3" t="s">
        <v>948</v>
      </c>
      <c r="R209" s="3" t="s">
        <v>13</v>
      </c>
      <c r="S209" s="3" t="s">
        <v>1125</v>
      </c>
      <c r="T209" s="3" t="s">
        <v>322</v>
      </c>
      <c r="U209" s="3">
        <v>34.492429999999999</v>
      </c>
      <c r="V209" s="3">
        <v>-97.585340000000002</v>
      </c>
      <c r="W209" s="21">
        <v>17721</v>
      </c>
      <c r="X209" s="22" t="s">
        <v>1100</v>
      </c>
      <c r="AB209" s="23">
        <v>44302</v>
      </c>
      <c r="AC209" s="3" t="s">
        <v>37</v>
      </c>
      <c r="AD209" s="21">
        <v>2020</v>
      </c>
      <c r="AE209" s="3" t="s">
        <v>1112</v>
      </c>
      <c r="AF209" s="3" t="s">
        <v>1111</v>
      </c>
      <c r="AG209" s="23">
        <v>44302</v>
      </c>
      <c r="AH209" s="17" t="s">
        <v>1124</v>
      </c>
      <c r="AI209" s="17" t="s">
        <v>130</v>
      </c>
      <c r="AJ209" s="17" t="s">
        <v>717</v>
      </c>
      <c r="AK209" s="17" t="s">
        <v>171</v>
      </c>
      <c r="AL209" s="17" t="s">
        <v>66</v>
      </c>
      <c r="AM209" s="17" t="s">
        <v>1123</v>
      </c>
      <c r="AN209" s="17" t="s">
        <v>226</v>
      </c>
      <c r="AO209" s="17" t="s">
        <v>1122</v>
      </c>
      <c r="AP209" s="17" t="s">
        <v>1121</v>
      </c>
      <c r="AQ209" s="17" t="s">
        <v>1</v>
      </c>
      <c r="AR209" s="24" t="s">
        <v>1120</v>
      </c>
    </row>
    <row r="210" spans="1:61" ht="14.45" customHeight="1" x14ac:dyDescent="0.25">
      <c r="A210" s="3" t="s">
        <v>1106</v>
      </c>
      <c r="B210" s="3" t="s">
        <v>1137</v>
      </c>
      <c r="C210" s="3" t="s">
        <v>1118</v>
      </c>
      <c r="D210" s="3" t="s">
        <v>1136</v>
      </c>
      <c r="E210" s="3" t="s">
        <v>42</v>
      </c>
      <c r="F210" s="3" t="s">
        <v>1116</v>
      </c>
      <c r="G210" s="3" t="s">
        <v>16</v>
      </c>
      <c r="H210" s="3" t="s">
        <v>15</v>
      </c>
      <c r="I210" s="18">
        <v>108560</v>
      </c>
      <c r="J210" s="19">
        <v>13.64</v>
      </c>
      <c r="K210" s="19">
        <v>13.64</v>
      </c>
      <c r="L210" s="19">
        <v>57.56</v>
      </c>
      <c r="M210" s="19">
        <v>15.7</v>
      </c>
      <c r="N210" s="19">
        <v>24.91</v>
      </c>
      <c r="O210" s="19">
        <v>39.090000000000003</v>
      </c>
      <c r="P210" s="19">
        <v>0.9</v>
      </c>
      <c r="R210" s="3" t="s">
        <v>13</v>
      </c>
      <c r="S210" s="3" t="s">
        <v>1135</v>
      </c>
      <c r="T210" s="3" t="s">
        <v>322</v>
      </c>
      <c r="U210" s="3">
        <v>35.50656</v>
      </c>
      <c r="V210" s="3">
        <v>-98.113929999999996</v>
      </c>
      <c r="W210" s="21">
        <v>17722</v>
      </c>
      <c r="X210" s="22" t="s">
        <v>1100</v>
      </c>
      <c r="Z210" s="3" t="s">
        <v>1134</v>
      </c>
      <c r="AA210" s="3" t="s">
        <v>1133</v>
      </c>
      <c r="AB210" s="23">
        <v>44235</v>
      </c>
      <c r="AC210" s="3" t="s">
        <v>37</v>
      </c>
      <c r="AD210" s="21">
        <v>2020</v>
      </c>
      <c r="AE210" s="3" t="s">
        <v>1112</v>
      </c>
      <c r="AF210" s="3" t="s">
        <v>1111</v>
      </c>
      <c r="AG210" s="23">
        <v>44235</v>
      </c>
      <c r="AH210" s="17" t="s">
        <v>1132</v>
      </c>
      <c r="AI210" s="17" t="s">
        <v>33</v>
      </c>
      <c r="AJ210" s="17" t="s">
        <v>149</v>
      </c>
      <c r="AK210" s="17" t="s">
        <v>67</v>
      </c>
      <c r="AL210" s="17" t="s">
        <v>480</v>
      </c>
      <c r="AM210" s="17" t="s">
        <v>183</v>
      </c>
      <c r="AN210" s="17" t="s">
        <v>1131</v>
      </c>
      <c r="AO210" s="17" t="s">
        <v>1096</v>
      </c>
      <c r="AP210" s="17" t="s">
        <v>1130</v>
      </c>
      <c r="AQ210" s="17" t="s">
        <v>1129</v>
      </c>
      <c r="AR210" s="24" t="s">
        <v>1128</v>
      </c>
    </row>
    <row r="211" spans="1:61" ht="14.45" customHeight="1" x14ac:dyDescent="0.25">
      <c r="A211" s="3" t="s">
        <v>1106</v>
      </c>
      <c r="B211" s="3" t="s">
        <v>1936</v>
      </c>
      <c r="C211" s="3" t="s">
        <v>1935</v>
      </c>
      <c r="D211" s="3" t="s">
        <v>1934</v>
      </c>
      <c r="E211" s="3" t="s">
        <v>1933</v>
      </c>
      <c r="F211" s="3" t="s">
        <v>1932</v>
      </c>
      <c r="G211" s="3" t="s">
        <v>1895</v>
      </c>
      <c r="H211" s="3" t="s">
        <v>1894</v>
      </c>
      <c r="I211" s="18">
        <v>140420</v>
      </c>
      <c r="J211" s="19">
        <v>4.5</v>
      </c>
      <c r="K211" s="19">
        <v>6.7</v>
      </c>
      <c r="L211" s="19">
        <v>58.6</v>
      </c>
      <c r="M211" s="19">
        <v>24.3</v>
      </c>
      <c r="N211" s="19">
        <v>1.5</v>
      </c>
      <c r="O211" s="19">
        <v>65.400000000000006</v>
      </c>
      <c r="R211" s="3" t="s">
        <v>13</v>
      </c>
      <c r="S211" s="3" t="s">
        <v>1931</v>
      </c>
      <c r="T211" s="3" t="s">
        <v>11</v>
      </c>
      <c r="U211" s="3">
        <v>36.242761000000002</v>
      </c>
      <c r="V211" s="3">
        <v>-95.278480999999999</v>
      </c>
      <c r="X211" s="22" t="s">
        <v>1100</v>
      </c>
      <c r="Z211" s="3" t="s">
        <v>1930</v>
      </c>
      <c r="AA211" s="3" t="s">
        <v>1143</v>
      </c>
      <c r="AB211" s="23">
        <v>43567</v>
      </c>
      <c r="AC211" s="3" t="s">
        <v>37</v>
      </c>
      <c r="AD211" s="21">
        <v>2019</v>
      </c>
      <c r="AE211" s="3" t="s">
        <v>1904</v>
      </c>
      <c r="AF211" s="3" t="s">
        <v>1929</v>
      </c>
      <c r="AG211" s="23">
        <v>43929</v>
      </c>
      <c r="AH211" s="17" t="s">
        <v>1928</v>
      </c>
      <c r="AI211" s="17" t="s">
        <v>197</v>
      </c>
      <c r="AJ211" s="17" t="s">
        <v>244</v>
      </c>
      <c r="AK211" s="17" t="s">
        <v>260</v>
      </c>
      <c r="AL211" s="17" t="s">
        <v>53</v>
      </c>
      <c r="AM211" s="17" t="s">
        <v>227</v>
      </c>
      <c r="AN211" s="17" t="s">
        <v>1490</v>
      </c>
      <c r="AO211" s="17" t="s">
        <v>1927</v>
      </c>
      <c r="AP211" s="17" t="s">
        <v>1926</v>
      </c>
      <c r="AQ211" s="17" t="s">
        <v>1925</v>
      </c>
      <c r="AR211" s="24" t="s">
        <v>1924</v>
      </c>
    </row>
    <row r="212" spans="1:61" ht="14.45" customHeight="1" x14ac:dyDescent="0.25">
      <c r="A212" s="3" t="s">
        <v>1106</v>
      </c>
      <c r="B212" s="3" t="s">
        <v>1105</v>
      </c>
      <c r="C212" s="3" t="s">
        <v>1104</v>
      </c>
      <c r="D212" s="3" t="s">
        <v>1103</v>
      </c>
      <c r="E212" s="3" t="s">
        <v>42</v>
      </c>
      <c r="F212" s="3" t="s">
        <v>1102</v>
      </c>
      <c r="G212" s="3" t="s">
        <v>16</v>
      </c>
      <c r="H212" s="3" t="s">
        <v>15</v>
      </c>
      <c r="I212" s="18">
        <v>16355.6</v>
      </c>
      <c r="J212" s="19">
        <v>1.23</v>
      </c>
      <c r="K212" s="19">
        <v>1.23</v>
      </c>
      <c r="L212" s="19">
        <v>18.39</v>
      </c>
      <c r="M212" s="19">
        <v>2.98</v>
      </c>
      <c r="N212" s="19">
        <v>7.0000000000000007E-2</v>
      </c>
      <c r="O212" s="19">
        <v>2.95</v>
      </c>
      <c r="P212" s="19">
        <v>0.72</v>
      </c>
      <c r="Q212" s="3" t="s">
        <v>948</v>
      </c>
      <c r="R212" s="3" t="s">
        <v>13</v>
      </c>
      <c r="S212" s="3" t="s">
        <v>1101</v>
      </c>
      <c r="T212" s="3" t="s">
        <v>11</v>
      </c>
      <c r="U212" s="3">
        <v>36.606835420293798</v>
      </c>
      <c r="V212" s="3">
        <v>-98.055965957736305</v>
      </c>
      <c r="W212" s="21">
        <v>21533</v>
      </c>
      <c r="X212" s="22" t="s">
        <v>1100</v>
      </c>
      <c r="AB212" s="23">
        <v>44308</v>
      </c>
      <c r="AC212" s="3" t="s">
        <v>37</v>
      </c>
      <c r="AD212" s="21">
        <v>2020</v>
      </c>
      <c r="AE212" s="26" t="s">
        <v>1099</v>
      </c>
      <c r="AF212" s="3" t="s">
        <v>1098</v>
      </c>
      <c r="AG212" s="23">
        <v>44308</v>
      </c>
      <c r="AH212" s="17" t="s">
        <v>1097</v>
      </c>
      <c r="AI212" s="17" t="s">
        <v>69</v>
      </c>
      <c r="AJ212" s="17" t="s">
        <v>150</v>
      </c>
      <c r="AK212" s="17" t="s">
        <v>52</v>
      </c>
      <c r="AL212" s="17" t="s">
        <v>30</v>
      </c>
      <c r="AM212" s="17" t="s">
        <v>300</v>
      </c>
      <c r="AN212" s="17" t="s">
        <v>377</v>
      </c>
      <c r="AO212" s="17" t="s">
        <v>1096</v>
      </c>
      <c r="AP212" s="17" t="s">
        <v>1095</v>
      </c>
      <c r="AQ212" s="17" t="s">
        <v>1094</v>
      </c>
      <c r="AR212" s="24" t="s">
        <v>1093</v>
      </c>
    </row>
    <row r="213" spans="1:61" ht="14.45" customHeight="1" x14ac:dyDescent="0.25">
      <c r="A213" s="3" t="s">
        <v>1106</v>
      </c>
      <c r="B213" s="3" t="s">
        <v>1119</v>
      </c>
      <c r="C213" s="3" t="s">
        <v>2684</v>
      </c>
      <c r="D213" s="3" t="s">
        <v>2683</v>
      </c>
      <c r="E213" s="3" t="s">
        <v>1933</v>
      </c>
      <c r="F213" s="3" t="s">
        <v>2682</v>
      </c>
      <c r="G213" s="3" t="s">
        <v>2183</v>
      </c>
      <c r="H213" s="3" t="s">
        <v>2455</v>
      </c>
      <c r="I213" s="18">
        <v>116905</v>
      </c>
      <c r="J213" s="19">
        <v>3.14</v>
      </c>
      <c r="K213" s="19">
        <v>3.14</v>
      </c>
      <c r="L213" s="19">
        <v>35.869999999999997</v>
      </c>
      <c r="M213" s="19">
        <v>10.47</v>
      </c>
      <c r="N213" s="19">
        <v>0.53</v>
      </c>
      <c r="O213" s="19">
        <v>38.04</v>
      </c>
      <c r="R213" s="3" t="s">
        <v>13</v>
      </c>
      <c r="S213" s="3" t="s">
        <v>2681</v>
      </c>
      <c r="T213" s="3" t="s">
        <v>11</v>
      </c>
      <c r="U213" s="3">
        <v>34.6325</v>
      </c>
      <c r="V213" s="3">
        <v>-97.163899999999998</v>
      </c>
      <c r="W213" s="21">
        <v>1782</v>
      </c>
      <c r="X213" s="22" t="s">
        <v>1100</v>
      </c>
      <c r="Z213" s="3" t="s">
        <v>2680</v>
      </c>
      <c r="AA213" s="3" t="s">
        <v>1113</v>
      </c>
      <c r="AB213" s="23">
        <v>43567</v>
      </c>
      <c r="AC213" s="3" t="s">
        <v>37</v>
      </c>
      <c r="AD213" s="21">
        <v>2015</v>
      </c>
      <c r="AE213" s="3" t="s">
        <v>2679</v>
      </c>
      <c r="AF213" s="3" t="s">
        <v>2678</v>
      </c>
      <c r="AG213" s="23">
        <v>43775</v>
      </c>
      <c r="AH213" s="17" t="s">
        <v>2677</v>
      </c>
      <c r="AI213" s="17" t="s">
        <v>150</v>
      </c>
      <c r="AJ213" s="17" t="s">
        <v>113</v>
      </c>
      <c r="AK213" s="17" t="s">
        <v>52</v>
      </c>
      <c r="AL213" s="17" t="s">
        <v>54</v>
      </c>
      <c r="AM213" s="17" t="s">
        <v>1123</v>
      </c>
      <c r="AN213" s="17" t="s">
        <v>389</v>
      </c>
      <c r="AO213" s="17" t="s">
        <v>2676</v>
      </c>
      <c r="AP213" s="17" t="s">
        <v>2675</v>
      </c>
      <c r="AQ213" s="17" t="s">
        <v>387</v>
      </c>
      <c r="AR213" s="24" t="s">
        <v>2674</v>
      </c>
    </row>
    <row r="214" spans="1:61" ht="14.45" customHeight="1" x14ac:dyDescent="0.25">
      <c r="A214" s="3" t="s">
        <v>1080</v>
      </c>
      <c r="B214" s="3" t="s">
        <v>1092</v>
      </c>
      <c r="C214" s="3" t="s">
        <v>1091</v>
      </c>
      <c r="D214" s="3" t="s">
        <v>1090</v>
      </c>
      <c r="E214" s="3" t="s">
        <v>42</v>
      </c>
      <c r="F214" s="30" t="s">
        <v>1089</v>
      </c>
      <c r="G214" s="3" t="s">
        <v>16</v>
      </c>
      <c r="H214" s="3" t="s">
        <v>15</v>
      </c>
      <c r="I214" s="18">
        <v>13402</v>
      </c>
      <c r="J214" s="19">
        <v>0.56000000000000005</v>
      </c>
      <c r="K214" s="19">
        <v>0.56000000000000005</v>
      </c>
      <c r="L214" s="19">
        <v>30.43</v>
      </c>
      <c r="M214" s="19">
        <v>2.46</v>
      </c>
      <c r="N214" s="19">
        <v>0.06</v>
      </c>
      <c r="O214" s="19">
        <v>38.24</v>
      </c>
      <c r="P214" s="19">
        <v>182.95</v>
      </c>
      <c r="Q214" s="3" t="s">
        <v>14</v>
      </c>
      <c r="R214" s="3" t="s">
        <v>13</v>
      </c>
      <c r="S214" s="3" t="s">
        <v>1088</v>
      </c>
      <c r="T214" s="3" t="s">
        <v>11</v>
      </c>
      <c r="U214" s="3">
        <v>45.618538564324602</v>
      </c>
      <c r="V214" s="3">
        <v>-119.615457902283</v>
      </c>
      <c r="X214" s="22" t="s">
        <v>1087</v>
      </c>
      <c r="Y214" s="3" t="s">
        <v>1072</v>
      </c>
      <c r="AA214" s="3" t="s">
        <v>1071</v>
      </c>
      <c r="AB214" s="23">
        <v>44254</v>
      </c>
      <c r="AC214" s="3" t="s">
        <v>6</v>
      </c>
      <c r="AD214" s="21">
        <v>2022</v>
      </c>
      <c r="AE214" s="3" t="s">
        <v>1086</v>
      </c>
      <c r="AF214" s="3" t="s">
        <v>1085</v>
      </c>
      <c r="AG214" s="23">
        <v>44252</v>
      </c>
      <c r="AH214" s="17" t="s">
        <v>706</v>
      </c>
      <c r="AI214" s="17" t="s">
        <v>519</v>
      </c>
      <c r="AJ214" s="17" t="s">
        <v>1084</v>
      </c>
      <c r="AK214" s="17" t="s">
        <v>334</v>
      </c>
      <c r="AL214" s="17" t="s">
        <v>54</v>
      </c>
      <c r="AM214" s="17" t="s">
        <v>774</v>
      </c>
      <c r="AN214" s="17" t="s">
        <v>412</v>
      </c>
      <c r="AO214" s="17" t="s">
        <v>1083</v>
      </c>
      <c r="AP214" s="17" t="s">
        <v>1082</v>
      </c>
      <c r="AQ214" s="17" t="s">
        <v>2</v>
      </c>
      <c r="AR214" s="24" t="s">
        <v>1081</v>
      </c>
      <c r="AS214" s="16"/>
      <c r="AT214" s="16"/>
      <c r="AU214" s="16"/>
      <c r="AV214" s="16"/>
      <c r="AW214" s="16"/>
      <c r="AX214" s="16"/>
      <c r="AY214" s="16"/>
      <c r="AZ214" s="16"/>
      <c r="BA214" s="16"/>
      <c r="BB214" s="16"/>
      <c r="BC214" s="16"/>
      <c r="BD214" s="16"/>
      <c r="BE214" s="16"/>
      <c r="BF214" s="16"/>
      <c r="BG214" s="16"/>
      <c r="BH214" s="16"/>
      <c r="BI214" s="16"/>
    </row>
    <row r="215" spans="1:61" ht="14.45" customHeight="1" x14ac:dyDescent="0.25">
      <c r="A215" s="3" t="s">
        <v>1080</v>
      </c>
      <c r="B215" s="3" t="s">
        <v>3624</v>
      </c>
      <c r="C215" s="3" t="s">
        <v>3623</v>
      </c>
      <c r="D215" s="3" t="s">
        <v>3622</v>
      </c>
      <c r="E215" s="3" t="s">
        <v>42</v>
      </c>
      <c r="F215" s="3" t="s">
        <v>3621</v>
      </c>
      <c r="G215" s="3" t="s">
        <v>16</v>
      </c>
      <c r="H215" s="3" t="s">
        <v>3522</v>
      </c>
      <c r="I215" s="18">
        <v>1969795</v>
      </c>
      <c r="J215" s="19">
        <v>123.83</v>
      </c>
      <c r="K215" s="19">
        <v>123.83</v>
      </c>
      <c r="L215" s="19">
        <v>214.98</v>
      </c>
      <c r="M215" s="19">
        <v>80.040000000000006</v>
      </c>
      <c r="N215" s="19">
        <v>68.709999999999994</v>
      </c>
      <c r="O215" s="19">
        <v>208.26</v>
      </c>
      <c r="P215" s="19">
        <v>8.1300000000000008</v>
      </c>
      <c r="R215" s="3" t="s">
        <v>1075</v>
      </c>
      <c r="S215" s="3" t="s">
        <v>3620</v>
      </c>
      <c r="T215" s="3" t="s">
        <v>11</v>
      </c>
      <c r="U215" s="3">
        <v>43.428671000000001</v>
      </c>
      <c r="V215" s="3">
        <v>-124.258708</v>
      </c>
      <c r="X215" s="22" t="s">
        <v>1073</v>
      </c>
      <c r="Y215" s="3" t="s">
        <v>1072</v>
      </c>
      <c r="Z215" s="3" t="s">
        <v>3619</v>
      </c>
      <c r="AA215" s="3" t="s">
        <v>3618</v>
      </c>
      <c r="AB215" s="23">
        <v>44273</v>
      </c>
      <c r="AC215" s="3" t="s">
        <v>6</v>
      </c>
      <c r="AD215" s="21">
        <v>2025</v>
      </c>
      <c r="AE215" s="3" t="s">
        <v>1070</v>
      </c>
      <c r="AF215" s="3" t="s">
        <v>1069</v>
      </c>
      <c r="AG215" s="23">
        <v>44302</v>
      </c>
      <c r="AH215" s="17" t="s">
        <v>3617</v>
      </c>
      <c r="AI215" s="17" t="s">
        <v>130</v>
      </c>
      <c r="AJ215" s="17" t="s">
        <v>287</v>
      </c>
      <c r="AK215" s="17" t="s">
        <v>52</v>
      </c>
      <c r="AL215" s="17" t="s">
        <v>315</v>
      </c>
      <c r="AM215" s="17" t="s">
        <v>3585</v>
      </c>
      <c r="AN215" s="17" t="s">
        <v>258</v>
      </c>
      <c r="AO215" s="17" t="s">
        <v>1329</v>
      </c>
      <c r="AP215" s="17" t="s">
        <v>3616</v>
      </c>
      <c r="AQ215" s="17" t="s">
        <v>3615</v>
      </c>
      <c r="AR215" s="24" t="s">
        <v>3614</v>
      </c>
    </row>
    <row r="216" spans="1:61" ht="14.45" customHeight="1" x14ac:dyDescent="0.25">
      <c r="A216" s="3" t="s">
        <v>1080</v>
      </c>
      <c r="B216" s="3" t="s">
        <v>1079</v>
      </c>
      <c r="C216" s="3" t="s">
        <v>1078</v>
      </c>
      <c r="D216" s="3" t="s">
        <v>1077</v>
      </c>
      <c r="E216" s="3" t="s">
        <v>42</v>
      </c>
      <c r="F216" s="3" t="s">
        <v>1076</v>
      </c>
      <c r="G216" s="3" t="s">
        <v>16</v>
      </c>
      <c r="H216" s="3" t="s">
        <v>15</v>
      </c>
      <c r="I216" s="18">
        <v>231035</v>
      </c>
      <c r="J216" s="19">
        <v>13.1</v>
      </c>
      <c r="K216" s="19">
        <v>13.1</v>
      </c>
      <c r="L216" s="19">
        <v>108.5</v>
      </c>
      <c r="M216" s="19">
        <v>19.5</v>
      </c>
      <c r="N216" s="19">
        <v>6.6</v>
      </c>
      <c r="O216" s="19">
        <v>111.5</v>
      </c>
      <c r="P216" s="19">
        <v>2.2000000000000002</v>
      </c>
      <c r="R216" s="3" t="s">
        <v>1075</v>
      </c>
      <c r="S216" s="3" t="s">
        <v>1074</v>
      </c>
      <c r="T216" s="3" t="s">
        <v>11</v>
      </c>
      <c r="U216" s="3">
        <v>42.033805999999998</v>
      </c>
      <c r="V216" s="3">
        <v>-121.37388900000001</v>
      </c>
      <c r="X216" s="22" t="s">
        <v>1073</v>
      </c>
      <c r="Y216" s="3" t="s">
        <v>1072</v>
      </c>
      <c r="Z216" s="3" t="s">
        <v>38</v>
      </c>
      <c r="AA216" s="3" t="s">
        <v>1071</v>
      </c>
      <c r="AB216" s="23">
        <v>44252</v>
      </c>
      <c r="AC216" s="3" t="s">
        <v>6</v>
      </c>
      <c r="AD216" s="21">
        <v>2025</v>
      </c>
      <c r="AE216" s="3" t="s">
        <v>1070</v>
      </c>
      <c r="AF216" s="3" t="s">
        <v>1069</v>
      </c>
      <c r="AG216" s="23">
        <v>44302</v>
      </c>
      <c r="AH216" s="17" t="s">
        <v>1068</v>
      </c>
      <c r="AI216" s="17" t="s">
        <v>439</v>
      </c>
      <c r="AJ216" s="17" t="s">
        <v>333</v>
      </c>
      <c r="AK216" s="17" t="s">
        <v>52</v>
      </c>
      <c r="AL216" s="17" t="s">
        <v>30</v>
      </c>
      <c r="AM216" s="17" t="s">
        <v>148</v>
      </c>
      <c r="AN216" s="17" t="s">
        <v>1067</v>
      </c>
      <c r="AO216" s="17" t="s">
        <v>1066</v>
      </c>
      <c r="AP216" s="17" t="s">
        <v>1065</v>
      </c>
      <c r="AQ216" s="17" t="s">
        <v>1</v>
      </c>
      <c r="AR216" s="24" t="s">
        <v>1064</v>
      </c>
    </row>
    <row r="217" spans="1:61" ht="14.45" customHeight="1" x14ac:dyDescent="0.25">
      <c r="A217" s="3" t="s">
        <v>908</v>
      </c>
      <c r="B217" s="3" t="s">
        <v>1063</v>
      </c>
      <c r="C217" s="3" t="s">
        <v>1062</v>
      </c>
      <c r="D217" s="3" t="s">
        <v>1061</v>
      </c>
      <c r="E217" s="3" t="s">
        <v>42</v>
      </c>
      <c r="F217" s="3" t="s">
        <v>1060</v>
      </c>
      <c r="G217" s="3" t="s">
        <v>16</v>
      </c>
      <c r="H217" s="3" t="s">
        <v>15</v>
      </c>
      <c r="I217" s="18">
        <v>91488</v>
      </c>
      <c r="J217" s="19">
        <v>6.94</v>
      </c>
      <c r="K217" s="19">
        <v>6.94</v>
      </c>
      <c r="L217" s="19">
        <v>26.63</v>
      </c>
      <c r="M217" s="19">
        <v>2.2999999999999998</v>
      </c>
      <c r="N217" s="19">
        <v>2.35</v>
      </c>
      <c r="O217" s="19">
        <v>16.87</v>
      </c>
      <c r="P217" s="19">
        <v>0.45</v>
      </c>
      <c r="R217" s="3" t="s">
        <v>13</v>
      </c>
      <c r="S217" s="3" t="s">
        <v>1059</v>
      </c>
      <c r="T217" s="3" t="s">
        <v>11</v>
      </c>
      <c r="U217" s="3">
        <v>41.998565999999997</v>
      </c>
      <c r="V217" s="3">
        <v>-77.031564000000003</v>
      </c>
      <c r="W217" s="21">
        <v>827160</v>
      </c>
      <c r="X217" s="22" t="s">
        <v>1058</v>
      </c>
      <c r="Z217" s="3" t="s">
        <v>38</v>
      </c>
      <c r="AA217" s="3" t="s">
        <v>957</v>
      </c>
      <c r="AB217" s="23">
        <v>43971</v>
      </c>
      <c r="AC217" s="3" t="s">
        <v>37</v>
      </c>
      <c r="AD217" s="21">
        <v>2020</v>
      </c>
      <c r="AE217" s="3" t="s">
        <v>1057</v>
      </c>
      <c r="AF217" s="3" t="s">
        <v>1056</v>
      </c>
      <c r="AG217" s="23">
        <v>44310</v>
      </c>
      <c r="AH217" s="17" t="s">
        <v>1055</v>
      </c>
      <c r="AI217" s="17" t="s">
        <v>94</v>
      </c>
      <c r="AJ217" s="17" t="s">
        <v>150</v>
      </c>
      <c r="AK217" s="17" t="s">
        <v>52</v>
      </c>
      <c r="AL217" s="17" t="s">
        <v>54</v>
      </c>
      <c r="AM217" s="17" t="s">
        <v>774</v>
      </c>
      <c r="AN217" s="17" t="s">
        <v>773</v>
      </c>
      <c r="AO217" s="17" t="s">
        <v>1054</v>
      </c>
      <c r="AP217" s="17" t="s">
        <v>165</v>
      </c>
      <c r="AQ217" s="17" t="s">
        <v>1053</v>
      </c>
      <c r="AR217" s="24" t="s">
        <v>1052</v>
      </c>
    </row>
    <row r="218" spans="1:61" ht="14.45" customHeight="1" x14ac:dyDescent="0.25">
      <c r="A218" s="3" t="s">
        <v>908</v>
      </c>
      <c r="B218" s="3" t="s">
        <v>985</v>
      </c>
      <c r="C218" s="3" t="s">
        <v>1051</v>
      </c>
      <c r="D218" s="3" t="s">
        <v>1050</v>
      </c>
      <c r="E218" s="3" t="s">
        <v>42</v>
      </c>
      <c r="F218" s="3" t="s">
        <v>1049</v>
      </c>
      <c r="G218" s="3" t="s">
        <v>16</v>
      </c>
      <c r="H218" s="3" t="s">
        <v>15</v>
      </c>
      <c r="I218" s="18">
        <v>227957</v>
      </c>
      <c r="J218" s="19">
        <v>13.57</v>
      </c>
      <c r="K218" s="19">
        <v>13.57</v>
      </c>
      <c r="L218" s="19">
        <v>97.89</v>
      </c>
      <c r="M218" s="19">
        <v>27.17</v>
      </c>
      <c r="O218" s="19">
        <v>70.260000000000005</v>
      </c>
      <c r="P218" s="19">
        <v>13.26</v>
      </c>
      <c r="R218" s="3" t="s">
        <v>13</v>
      </c>
      <c r="S218" s="3" t="s">
        <v>1048</v>
      </c>
      <c r="T218" s="3" t="s">
        <v>11</v>
      </c>
      <c r="U218" s="3">
        <v>40.081595999999998</v>
      </c>
      <c r="V218" s="3">
        <v>-79.994867999999997</v>
      </c>
      <c r="W218" s="21">
        <v>792189</v>
      </c>
      <c r="X218" s="22" t="s">
        <v>1047</v>
      </c>
      <c r="Z218" s="3" t="s">
        <v>1046</v>
      </c>
      <c r="AA218" s="3" t="s">
        <v>978</v>
      </c>
      <c r="AB218" s="23">
        <v>44035</v>
      </c>
      <c r="AC218" s="3" t="s">
        <v>6</v>
      </c>
      <c r="AD218" s="21" t="s">
        <v>5</v>
      </c>
      <c r="AE218" s="3" t="s">
        <v>1045</v>
      </c>
      <c r="AF218" s="3" t="s">
        <v>1044</v>
      </c>
      <c r="AG218" s="23">
        <v>44035</v>
      </c>
      <c r="AH218" s="17" t="s">
        <v>1043</v>
      </c>
      <c r="AI218" s="17" t="s">
        <v>31</v>
      </c>
      <c r="AJ218" s="17" t="s">
        <v>929</v>
      </c>
      <c r="AK218" s="17" t="s">
        <v>52</v>
      </c>
      <c r="AL218" s="17" t="s">
        <v>315</v>
      </c>
      <c r="AM218" s="17" t="s">
        <v>452</v>
      </c>
      <c r="AN218" s="17" t="s">
        <v>377</v>
      </c>
      <c r="AO218" s="17" t="s">
        <v>826</v>
      </c>
      <c r="AP218" s="17" t="s">
        <v>529</v>
      </c>
      <c r="AQ218" s="17" t="s">
        <v>1042</v>
      </c>
      <c r="AR218" s="24" t="s">
        <v>1041</v>
      </c>
    </row>
    <row r="219" spans="1:61" ht="14.45" customHeight="1" x14ac:dyDescent="0.25">
      <c r="A219" s="3" t="s">
        <v>908</v>
      </c>
      <c r="B219" s="3" t="s">
        <v>1040</v>
      </c>
      <c r="C219" s="3" t="s">
        <v>1039</v>
      </c>
      <c r="D219" s="3" t="s">
        <v>1038</v>
      </c>
      <c r="E219" s="3" t="s">
        <v>42</v>
      </c>
      <c r="F219" s="3" t="s">
        <v>1037</v>
      </c>
      <c r="G219" s="3" t="s">
        <v>16</v>
      </c>
      <c r="H219" s="3" t="s">
        <v>15</v>
      </c>
      <c r="I219" s="18">
        <v>168000</v>
      </c>
      <c r="J219" s="19">
        <v>19</v>
      </c>
      <c r="K219" s="19">
        <v>19</v>
      </c>
      <c r="L219" s="19">
        <v>93.1</v>
      </c>
      <c r="M219" s="19">
        <v>31</v>
      </c>
      <c r="N219" s="19">
        <v>3.3</v>
      </c>
      <c r="O219" s="19">
        <v>77</v>
      </c>
      <c r="P219" s="19">
        <v>15</v>
      </c>
      <c r="R219" s="3" t="s">
        <v>13</v>
      </c>
      <c r="S219" s="3" t="s">
        <v>1036</v>
      </c>
      <c r="T219" s="3" t="s">
        <v>11</v>
      </c>
      <c r="U219" s="3">
        <v>39.918311000000003</v>
      </c>
      <c r="V219" s="3">
        <v>-80.128056000000001</v>
      </c>
      <c r="W219" s="21">
        <v>811820</v>
      </c>
      <c r="X219" s="22" t="s">
        <v>1035</v>
      </c>
      <c r="Z219" s="3" t="s">
        <v>1034</v>
      </c>
      <c r="AA219" s="3" t="s">
        <v>978</v>
      </c>
      <c r="AB219" s="23">
        <v>43971</v>
      </c>
      <c r="AC219" s="3" t="s">
        <v>37</v>
      </c>
      <c r="AD219" s="21">
        <v>2019</v>
      </c>
      <c r="AE219" s="3" t="s">
        <v>1033</v>
      </c>
      <c r="AF219" s="3" t="s">
        <v>152</v>
      </c>
      <c r="AG219" s="23">
        <v>44310</v>
      </c>
      <c r="AH219" s="17" t="s">
        <v>1032</v>
      </c>
      <c r="AI219" s="17" t="s">
        <v>315</v>
      </c>
      <c r="AJ219" s="17" t="s">
        <v>66</v>
      </c>
      <c r="AK219" s="17" t="s">
        <v>94</v>
      </c>
      <c r="AL219" s="17" t="s">
        <v>33</v>
      </c>
      <c r="AM219" s="17" t="s">
        <v>300</v>
      </c>
      <c r="AN219" s="17" t="s">
        <v>1031</v>
      </c>
      <c r="AO219" s="17" t="s">
        <v>1030</v>
      </c>
      <c r="AP219" s="17" t="s">
        <v>400</v>
      </c>
      <c r="AQ219" s="17" t="s">
        <v>1029</v>
      </c>
      <c r="AR219" s="24" t="s">
        <v>1028</v>
      </c>
    </row>
    <row r="220" spans="1:61" ht="14.45" customHeight="1" x14ac:dyDescent="0.25">
      <c r="A220" s="3" t="s">
        <v>908</v>
      </c>
      <c r="B220" s="3" t="s">
        <v>985</v>
      </c>
      <c r="C220" s="3" t="s">
        <v>3317</v>
      </c>
      <c r="D220" s="3" t="s">
        <v>3316</v>
      </c>
      <c r="E220" s="3" t="s">
        <v>42</v>
      </c>
      <c r="F220" s="3" t="s">
        <v>3250</v>
      </c>
      <c r="G220" s="3" t="s">
        <v>16</v>
      </c>
      <c r="H220" s="3" t="s">
        <v>3186</v>
      </c>
      <c r="I220" s="18">
        <v>82112</v>
      </c>
      <c r="J220" s="19">
        <v>8</v>
      </c>
      <c r="K220" s="19">
        <v>8</v>
      </c>
      <c r="L220" s="19">
        <v>30</v>
      </c>
      <c r="M220" s="19">
        <v>15</v>
      </c>
      <c r="N220" s="19">
        <v>0</v>
      </c>
      <c r="O220" s="19">
        <v>34</v>
      </c>
      <c r="P220" s="19">
        <v>2</v>
      </c>
      <c r="Q220" s="3" t="s">
        <v>948</v>
      </c>
      <c r="R220" s="3" t="s">
        <v>13</v>
      </c>
      <c r="S220" s="3" t="s">
        <v>3315</v>
      </c>
      <c r="T220" s="44" t="s">
        <v>11</v>
      </c>
      <c r="U220" s="3">
        <v>40.411940000000001</v>
      </c>
      <c r="V220" s="3">
        <v>-80.349166999999994</v>
      </c>
      <c r="W220" s="21">
        <v>805136</v>
      </c>
      <c r="X220" s="22" t="s">
        <v>3314</v>
      </c>
      <c r="Y220" s="45" t="s">
        <v>913</v>
      </c>
      <c r="Z220" s="3" t="s">
        <v>3313</v>
      </c>
      <c r="AA220" s="3" t="s">
        <v>978</v>
      </c>
      <c r="AB220" s="23">
        <v>43914</v>
      </c>
      <c r="AC220" s="3" t="s">
        <v>37</v>
      </c>
      <c r="AD220" s="21">
        <v>2020</v>
      </c>
      <c r="AE220" s="3" t="s">
        <v>3312</v>
      </c>
      <c r="AF220" s="3" t="s">
        <v>3311</v>
      </c>
      <c r="AG220" s="23">
        <v>44288</v>
      </c>
      <c r="AH220" s="17" t="s">
        <v>3310</v>
      </c>
      <c r="AI220" s="17" t="s">
        <v>67</v>
      </c>
      <c r="AJ220" s="17" t="s">
        <v>929</v>
      </c>
      <c r="AK220" s="17" t="s">
        <v>52</v>
      </c>
      <c r="AL220" s="17" t="s">
        <v>54</v>
      </c>
      <c r="AM220" s="17" t="s">
        <v>300</v>
      </c>
      <c r="AN220" s="17" t="s">
        <v>91</v>
      </c>
      <c r="AO220" s="17" t="s">
        <v>3309</v>
      </c>
      <c r="AP220" s="17" t="s">
        <v>975</v>
      </c>
      <c r="AQ220" s="17" t="s">
        <v>3308</v>
      </c>
      <c r="AR220" s="24" t="s">
        <v>3307</v>
      </c>
    </row>
    <row r="221" spans="1:61" ht="14.45" customHeight="1" x14ac:dyDescent="0.25">
      <c r="A221" s="3" t="s">
        <v>908</v>
      </c>
      <c r="B221" s="3" t="s">
        <v>1027</v>
      </c>
      <c r="C221" s="3" t="s">
        <v>1016</v>
      </c>
      <c r="D221" s="3" t="s">
        <v>1026</v>
      </c>
      <c r="E221" s="3" t="s">
        <v>42</v>
      </c>
      <c r="F221" s="3" t="s">
        <v>982</v>
      </c>
      <c r="G221" s="3" t="s">
        <v>16</v>
      </c>
      <c r="H221" s="3" t="s">
        <v>15</v>
      </c>
      <c r="I221" s="18">
        <v>106592</v>
      </c>
      <c r="J221" s="19">
        <v>5.72</v>
      </c>
      <c r="K221" s="19">
        <v>5.72</v>
      </c>
      <c r="L221" s="19">
        <v>82.86</v>
      </c>
      <c r="M221" s="19">
        <v>48.77</v>
      </c>
      <c r="N221" s="19">
        <v>0.5</v>
      </c>
      <c r="O221" s="19">
        <v>46.52</v>
      </c>
      <c r="P221" s="19">
        <v>13.89</v>
      </c>
      <c r="R221" s="3" t="s">
        <v>13</v>
      </c>
      <c r="S221" s="3" t="s">
        <v>1025</v>
      </c>
      <c r="T221" s="3" t="s">
        <v>11</v>
      </c>
      <c r="U221" s="3">
        <v>40.239328999999998</v>
      </c>
      <c r="V221" s="3">
        <v>-79.740343999999993</v>
      </c>
      <c r="W221" s="21">
        <v>682289</v>
      </c>
      <c r="X221" s="22" t="s">
        <v>1024</v>
      </c>
      <c r="Z221" s="3" t="s">
        <v>1023</v>
      </c>
      <c r="AA221" s="3" t="s">
        <v>978</v>
      </c>
      <c r="AB221" s="23">
        <v>43707</v>
      </c>
      <c r="AC221" s="3" t="s">
        <v>37</v>
      </c>
      <c r="AD221" s="21">
        <v>2013</v>
      </c>
      <c r="AE221" s="3" t="s">
        <v>991</v>
      </c>
      <c r="AF221" s="3" t="s">
        <v>990</v>
      </c>
      <c r="AG221" s="23">
        <v>43707</v>
      </c>
      <c r="AH221" s="17" t="s">
        <v>1022</v>
      </c>
      <c r="AI221" s="17" t="s">
        <v>171</v>
      </c>
      <c r="AJ221" s="17" t="s">
        <v>663</v>
      </c>
      <c r="AK221" s="17" t="s">
        <v>94</v>
      </c>
      <c r="AL221" s="17" t="s">
        <v>66</v>
      </c>
      <c r="AM221" s="17" t="s">
        <v>1021</v>
      </c>
      <c r="AN221" s="17" t="s">
        <v>258</v>
      </c>
      <c r="AO221" s="17" t="s">
        <v>1020</v>
      </c>
      <c r="AP221" s="17" t="s">
        <v>1019</v>
      </c>
      <c r="AQ221" s="17" t="s">
        <v>1018</v>
      </c>
      <c r="AR221" s="24" t="s">
        <v>1017</v>
      </c>
    </row>
    <row r="222" spans="1:61" ht="14.45" customHeight="1" x14ac:dyDescent="0.25">
      <c r="A222" s="3" t="s">
        <v>908</v>
      </c>
      <c r="B222" s="3" t="s">
        <v>162</v>
      </c>
      <c r="C222" s="3" t="s">
        <v>1016</v>
      </c>
      <c r="D222" s="3" t="s">
        <v>1015</v>
      </c>
      <c r="E222" s="3" t="s">
        <v>42</v>
      </c>
      <c r="F222" s="3" t="s">
        <v>1014</v>
      </c>
      <c r="G222" s="3" t="s">
        <v>16</v>
      </c>
      <c r="H222" s="3" t="s">
        <v>15</v>
      </c>
      <c r="I222" s="18">
        <v>183497</v>
      </c>
      <c r="J222" s="19">
        <v>16</v>
      </c>
      <c r="K222" s="19">
        <v>16</v>
      </c>
      <c r="L222" s="19">
        <v>85</v>
      </c>
      <c r="M222" s="19">
        <v>33</v>
      </c>
      <c r="N222" s="19">
        <v>5</v>
      </c>
      <c r="O222" s="19">
        <v>77</v>
      </c>
      <c r="P222" s="19">
        <v>9.6999999999999993</v>
      </c>
      <c r="R222" s="3" t="s">
        <v>13</v>
      </c>
      <c r="S222" s="3" t="s">
        <v>1013</v>
      </c>
      <c r="T222" s="3" t="s">
        <v>11</v>
      </c>
      <c r="U222" s="3">
        <v>39.927947000000003</v>
      </c>
      <c r="V222" s="3">
        <v>-79.841136000000006</v>
      </c>
      <c r="W222" s="21">
        <v>734822</v>
      </c>
      <c r="X222" s="22" t="s">
        <v>1012</v>
      </c>
      <c r="Z222" s="3" t="s">
        <v>1011</v>
      </c>
      <c r="AA222" s="3" t="s">
        <v>978</v>
      </c>
      <c r="AB222" s="23">
        <v>43868</v>
      </c>
      <c r="AC222" s="3" t="s">
        <v>37</v>
      </c>
      <c r="AD222" s="21">
        <v>2012</v>
      </c>
      <c r="AE222" s="3" t="s">
        <v>991</v>
      </c>
      <c r="AF222" s="3" t="s">
        <v>990</v>
      </c>
      <c r="AG222" s="23">
        <v>43707</v>
      </c>
      <c r="AH222" s="17" t="s">
        <v>1010</v>
      </c>
      <c r="AI222" s="17" t="s">
        <v>51</v>
      </c>
      <c r="AJ222" s="17" t="s">
        <v>287</v>
      </c>
      <c r="AK222" s="17" t="s">
        <v>51</v>
      </c>
      <c r="AL222" s="17" t="s">
        <v>54</v>
      </c>
      <c r="AM222" s="17" t="s">
        <v>92</v>
      </c>
      <c r="AN222" s="17" t="s">
        <v>91</v>
      </c>
      <c r="AO222" s="17" t="s">
        <v>1009</v>
      </c>
      <c r="AP222" s="17" t="s">
        <v>1008</v>
      </c>
      <c r="AQ222" s="17" t="s">
        <v>465</v>
      </c>
      <c r="AR222" s="24" t="s">
        <v>1007</v>
      </c>
    </row>
    <row r="223" spans="1:61" ht="14.45" customHeight="1" x14ac:dyDescent="0.25">
      <c r="A223" s="3" t="s">
        <v>908</v>
      </c>
      <c r="B223" s="3" t="s">
        <v>985</v>
      </c>
      <c r="C223" s="3" t="s">
        <v>996</v>
      </c>
      <c r="D223" s="3" t="s">
        <v>3306</v>
      </c>
      <c r="E223" s="3" t="s">
        <v>42</v>
      </c>
      <c r="F223" s="3" t="s">
        <v>3305</v>
      </c>
      <c r="G223" s="3" t="s">
        <v>16</v>
      </c>
      <c r="H223" s="3" t="s">
        <v>3186</v>
      </c>
      <c r="I223" s="18">
        <v>79795</v>
      </c>
      <c r="L223" s="19">
        <v>29</v>
      </c>
      <c r="M223" s="19">
        <v>22</v>
      </c>
      <c r="O223" s="19">
        <v>46</v>
      </c>
      <c r="P223" s="19">
        <v>2</v>
      </c>
      <c r="R223" s="3" t="s">
        <v>13</v>
      </c>
      <c r="S223" s="3" t="s">
        <v>3304</v>
      </c>
      <c r="T223" s="44" t="s">
        <v>11</v>
      </c>
      <c r="U223" s="3">
        <v>40.401220000000002</v>
      </c>
      <c r="V223" s="3">
        <v>-80.357286000000002</v>
      </c>
      <c r="W223" s="21">
        <v>823541</v>
      </c>
      <c r="X223" s="22" t="s">
        <v>3303</v>
      </c>
      <c r="Z223" s="3" t="s">
        <v>3302</v>
      </c>
      <c r="AA223" s="3" t="s">
        <v>978</v>
      </c>
      <c r="AB223" s="23">
        <v>43641</v>
      </c>
      <c r="AC223" s="3" t="s">
        <v>37</v>
      </c>
      <c r="AD223" s="21">
        <v>2018</v>
      </c>
      <c r="AE223" s="3" t="s">
        <v>3301</v>
      </c>
      <c r="AF223" s="3" t="s">
        <v>3300</v>
      </c>
      <c r="AG223" s="23">
        <v>43972</v>
      </c>
      <c r="AH223" s="17" t="s">
        <v>3299</v>
      </c>
      <c r="AI223" s="17" t="s">
        <v>94</v>
      </c>
      <c r="AJ223" s="17" t="s">
        <v>131</v>
      </c>
      <c r="AK223" s="17" t="s">
        <v>51</v>
      </c>
      <c r="AL223" s="17" t="s">
        <v>54</v>
      </c>
      <c r="AM223" s="17" t="s">
        <v>300</v>
      </c>
      <c r="AN223" s="17" t="s">
        <v>111</v>
      </c>
      <c r="AO223" s="17" t="s">
        <v>3159</v>
      </c>
      <c r="AP223" s="17" t="s">
        <v>999</v>
      </c>
      <c r="AQ223" s="17" t="s">
        <v>1550</v>
      </c>
      <c r="AR223" s="24" t="s">
        <v>3298</v>
      </c>
    </row>
    <row r="224" spans="1:61" ht="14.45" customHeight="1" x14ac:dyDescent="0.25">
      <c r="A224" s="3" t="s">
        <v>908</v>
      </c>
      <c r="B224" s="3" t="s">
        <v>985</v>
      </c>
      <c r="C224" s="3" t="s">
        <v>996</v>
      </c>
      <c r="D224" s="3" t="s">
        <v>1006</v>
      </c>
      <c r="E224" s="3" t="s">
        <v>42</v>
      </c>
      <c r="F224" s="3" t="s">
        <v>1005</v>
      </c>
      <c r="G224" s="3" t="s">
        <v>16</v>
      </c>
      <c r="H224" s="3" t="s">
        <v>15</v>
      </c>
      <c r="I224" s="18">
        <v>116031</v>
      </c>
      <c r="J224" s="19">
        <v>7</v>
      </c>
      <c r="K224" s="19">
        <v>7</v>
      </c>
      <c r="L224" s="19">
        <v>39</v>
      </c>
      <c r="M224" s="19">
        <v>44</v>
      </c>
      <c r="N224" s="19">
        <v>0</v>
      </c>
      <c r="O224" s="19">
        <v>51</v>
      </c>
      <c r="P224" s="19">
        <v>10</v>
      </c>
      <c r="R224" s="3" t="s">
        <v>13</v>
      </c>
      <c r="S224" s="3" t="s">
        <v>1004</v>
      </c>
      <c r="T224" s="3" t="s">
        <v>11</v>
      </c>
      <c r="U224" s="3">
        <v>40.331197920000001</v>
      </c>
      <c r="V224" s="3">
        <v>-80.380334719999993</v>
      </c>
      <c r="W224" s="21">
        <v>747718</v>
      </c>
      <c r="X224" s="22" t="s">
        <v>1003</v>
      </c>
      <c r="Z224" s="3" t="s">
        <v>1002</v>
      </c>
      <c r="AA224" s="3" t="s">
        <v>978</v>
      </c>
      <c r="AB224" s="23">
        <v>43644</v>
      </c>
      <c r="AC224" s="3" t="s">
        <v>37</v>
      </c>
      <c r="AD224" s="21">
        <v>2013</v>
      </c>
      <c r="AE224" s="3" t="s">
        <v>991</v>
      </c>
      <c r="AF224" s="3" t="s">
        <v>990</v>
      </c>
      <c r="AG224" s="23">
        <v>43763</v>
      </c>
      <c r="AH224" s="17" t="s">
        <v>1001</v>
      </c>
      <c r="AI224" s="17" t="s">
        <v>334</v>
      </c>
      <c r="AJ224" s="17" t="s">
        <v>273</v>
      </c>
      <c r="AK224" s="17" t="s">
        <v>51</v>
      </c>
      <c r="AL224" s="17" t="s">
        <v>169</v>
      </c>
      <c r="AM224" s="17" t="s">
        <v>300</v>
      </c>
      <c r="AN224" s="17" t="s">
        <v>91</v>
      </c>
      <c r="AO224" s="17" t="s">
        <v>1000</v>
      </c>
      <c r="AP224" s="17" t="s">
        <v>999</v>
      </c>
      <c r="AQ224" s="17" t="s">
        <v>998</v>
      </c>
      <c r="AR224" s="24" t="s">
        <v>997</v>
      </c>
    </row>
    <row r="225" spans="1:44" ht="14.45" customHeight="1" x14ac:dyDescent="0.25">
      <c r="A225" s="3" t="s">
        <v>908</v>
      </c>
      <c r="B225" s="3" t="s">
        <v>985</v>
      </c>
      <c r="C225" s="3" t="s">
        <v>996</v>
      </c>
      <c r="D225" s="3" t="s">
        <v>995</v>
      </c>
      <c r="E225" s="3" t="s">
        <v>42</v>
      </c>
      <c r="F225" s="3" t="s">
        <v>982</v>
      </c>
      <c r="G225" s="3" t="s">
        <v>16</v>
      </c>
      <c r="H225" s="3" t="s">
        <v>15</v>
      </c>
      <c r="I225" s="18">
        <v>83455</v>
      </c>
      <c r="J225" s="19">
        <v>7</v>
      </c>
      <c r="K225" s="19">
        <v>7</v>
      </c>
      <c r="L225" s="19">
        <v>91</v>
      </c>
      <c r="M225" s="19">
        <v>50</v>
      </c>
      <c r="N225" s="19">
        <v>0</v>
      </c>
      <c r="O225" s="19">
        <v>51</v>
      </c>
      <c r="P225" s="19">
        <v>13</v>
      </c>
      <c r="R225" s="3" t="s">
        <v>13</v>
      </c>
      <c r="S225" s="3" t="s">
        <v>994</v>
      </c>
      <c r="T225" s="3" t="s">
        <v>11</v>
      </c>
      <c r="U225" s="3">
        <v>40.113642110000001</v>
      </c>
      <c r="V225" s="3">
        <v>-80.482472619999996</v>
      </c>
      <c r="W225" s="21">
        <v>772757</v>
      </c>
      <c r="X225" s="22" t="s">
        <v>993</v>
      </c>
      <c r="Z225" s="3" t="s">
        <v>992</v>
      </c>
      <c r="AA225" s="3" t="s">
        <v>978</v>
      </c>
      <c r="AB225" s="23">
        <v>43644</v>
      </c>
      <c r="AC225" s="3" t="s">
        <v>37</v>
      </c>
      <c r="AD225" s="21">
        <v>2015</v>
      </c>
      <c r="AE225" s="3" t="s">
        <v>991</v>
      </c>
      <c r="AF225" s="3" t="s">
        <v>990</v>
      </c>
      <c r="AG225" s="23">
        <v>43760</v>
      </c>
      <c r="AH225" s="17" t="s">
        <v>989</v>
      </c>
      <c r="AI225" s="17" t="s">
        <v>171</v>
      </c>
      <c r="AJ225" s="17" t="s">
        <v>929</v>
      </c>
      <c r="AK225" s="17" t="s">
        <v>31</v>
      </c>
      <c r="AL225" s="17" t="s">
        <v>33</v>
      </c>
      <c r="AM225" s="17" t="s">
        <v>112</v>
      </c>
      <c r="AN225" s="17" t="s">
        <v>182</v>
      </c>
      <c r="AO225" s="17" t="s">
        <v>988</v>
      </c>
      <c r="AP225" s="17" t="s">
        <v>529</v>
      </c>
      <c r="AQ225" s="17" t="s">
        <v>987</v>
      </c>
      <c r="AR225" s="24" t="s">
        <v>986</v>
      </c>
    </row>
    <row r="226" spans="1:44" ht="14.45" customHeight="1" x14ac:dyDescent="0.25">
      <c r="A226" s="3" t="s">
        <v>908</v>
      </c>
      <c r="B226" s="3" t="s">
        <v>985</v>
      </c>
      <c r="C226" s="3" t="s">
        <v>984</v>
      </c>
      <c r="D226" s="3" t="s">
        <v>983</v>
      </c>
      <c r="E226" s="3" t="s">
        <v>42</v>
      </c>
      <c r="F226" s="3" t="s">
        <v>982</v>
      </c>
      <c r="G226" s="3" t="s">
        <v>16</v>
      </c>
      <c r="H226" s="3" t="s">
        <v>15</v>
      </c>
      <c r="I226" s="18">
        <v>92270</v>
      </c>
      <c r="J226" s="19">
        <v>6.8</v>
      </c>
      <c r="K226" s="19">
        <v>6.8</v>
      </c>
      <c r="L226" s="19">
        <v>41.9</v>
      </c>
      <c r="M226" s="19">
        <v>48</v>
      </c>
      <c r="N226" s="19">
        <v>0.5</v>
      </c>
      <c r="O226" s="19">
        <v>60.9</v>
      </c>
      <c r="P226" s="19">
        <v>12.8</v>
      </c>
      <c r="R226" s="3" t="s">
        <v>13</v>
      </c>
      <c r="S226" s="3" t="s">
        <v>981</v>
      </c>
      <c r="T226" s="3" t="s">
        <v>11</v>
      </c>
      <c r="U226" s="3">
        <v>40.415621000000002</v>
      </c>
      <c r="V226" s="3">
        <v>-80.358435999999998</v>
      </c>
      <c r="W226" s="21">
        <v>755259</v>
      </c>
      <c r="X226" s="22" t="s">
        <v>980</v>
      </c>
      <c r="Z226" s="3" t="s">
        <v>979</v>
      </c>
      <c r="AA226" s="3" t="s">
        <v>978</v>
      </c>
      <c r="AB226" s="23">
        <v>43859</v>
      </c>
      <c r="AC226" s="3" t="s">
        <v>37</v>
      </c>
      <c r="AD226" s="21">
        <v>2012</v>
      </c>
      <c r="AG226" s="23">
        <v>43760</v>
      </c>
      <c r="AH226" s="17" t="s">
        <v>977</v>
      </c>
      <c r="AI226" s="17" t="s">
        <v>67</v>
      </c>
      <c r="AJ226" s="17" t="s">
        <v>273</v>
      </c>
      <c r="AK226" s="17" t="s">
        <v>52</v>
      </c>
      <c r="AL226" s="17" t="s">
        <v>54</v>
      </c>
      <c r="AM226" s="17" t="s">
        <v>300</v>
      </c>
      <c r="AN226" s="17" t="s">
        <v>91</v>
      </c>
      <c r="AO226" s="17" t="s">
        <v>976</v>
      </c>
      <c r="AP226" s="17" t="s">
        <v>975</v>
      </c>
      <c r="AQ226" s="17" t="s">
        <v>974</v>
      </c>
      <c r="AR226" s="24" t="s">
        <v>973</v>
      </c>
    </row>
    <row r="227" spans="1:44" ht="14.45" customHeight="1" x14ac:dyDescent="0.25">
      <c r="A227" s="3" t="s">
        <v>908</v>
      </c>
      <c r="B227" s="3" t="s">
        <v>963</v>
      </c>
      <c r="C227" s="3" t="s">
        <v>962</v>
      </c>
      <c r="D227" s="3" t="s">
        <v>961</v>
      </c>
      <c r="E227" s="3" t="s">
        <v>42</v>
      </c>
      <c r="F227" s="3" t="s">
        <v>960</v>
      </c>
      <c r="G227" s="3" t="s">
        <v>16</v>
      </c>
      <c r="H227" s="3" t="s">
        <v>15</v>
      </c>
      <c r="I227" s="18">
        <v>96587</v>
      </c>
      <c r="J227" s="19">
        <v>21.13</v>
      </c>
      <c r="K227" s="19">
        <v>21.13</v>
      </c>
      <c r="L227" s="19">
        <v>44.2</v>
      </c>
      <c r="M227" s="19">
        <v>7.57</v>
      </c>
      <c r="N227" s="19">
        <v>2.39</v>
      </c>
      <c r="O227" s="19">
        <v>33.979999999999997</v>
      </c>
      <c r="P227" s="19">
        <v>0.64</v>
      </c>
      <c r="R227" s="3" t="s">
        <v>13</v>
      </c>
      <c r="S227" s="3" t="s">
        <v>959</v>
      </c>
      <c r="T227" s="3" t="s">
        <v>11</v>
      </c>
      <c r="U227" s="3">
        <v>41.435943000000002</v>
      </c>
      <c r="V227" s="3">
        <v>-77.836068999999995</v>
      </c>
      <c r="W227" s="21">
        <v>840950</v>
      </c>
      <c r="X227" s="22" t="s">
        <v>958</v>
      </c>
      <c r="Z227" s="3" t="s">
        <v>38</v>
      </c>
      <c r="AA227" s="3" t="s">
        <v>957</v>
      </c>
      <c r="AB227" s="23">
        <v>43880</v>
      </c>
      <c r="AC227" s="3" t="s">
        <v>154</v>
      </c>
      <c r="AD227" s="21">
        <v>2021</v>
      </c>
      <c r="AE227" s="3" t="s">
        <v>956</v>
      </c>
      <c r="AF227" s="3" t="s">
        <v>899</v>
      </c>
      <c r="AG227" s="23">
        <v>44288</v>
      </c>
      <c r="AH227" s="17" t="s">
        <v>955</v>
      </c>
      <c r="AI227" s="17" t="s">
        <v>553</v>
      </c>
      <c r="AJ227" s="17" t="s">
        <v>149</v>
      </c>
      <c r="AK227" s="17" t="s">
        <v>114</v>
      </c>
      <c r="AL227" s="17" t="s">
        <v>131</v>
      </c>
      <c r="AM227" s="17" t="s">
        <v>774</v>
      </c>
      <c r="AN227" s="17" t="s">
        <v>773</v>
      </c>
      <c r="AO227" s="17" t="s">
        <v>954</v>
      </c>
      <c r="AP227" s="17" t="s">
        <v>145</v>
      </c>
      <c r="AQ227" s="17" t="s">
        <v>953</v>
      </c>
      <c r="AR227" s="24" t="s">
        <v>952</v>
      </c>
    </row>
    <row r="228" spans="1:44" ht="14.45" customHeight="1" x14ac:dyDescent="0.25">
      <c r="A228" s="3" t="s">
        <v>908</v>
      </c>
      <c r="B228" s="3" t="s">
        <v>972</v>
      </c>
      <c r="C228" s="3" t="s">
        <v>962</v>
      </c>
      <c r="D228" s="3" t="s">
        <v>971</v>
      </c>
      <c r="E228" s="3" t="s">
        <v>42</v>
      </c>
      <c r="F228" s="3" t="s">
        <v>960</v>
      </c>
      <c r="G228" s="3" t="s">
        <v>16</v>
      </c>
      <c r="H228" s="3" t="s">
        <v>15</v>
      </c>
      <c r="I228" s="18">
        <v>70253</v>
      </c>
      <c r="J228" s="19">
        <v>12.59</v>
      </c>
      <c r="K228" s="19">
        <v>12.59</v>
      </c>
      <c r="L228" s="19">
        <v>35.58</v>
      </c>
      <c r="M228" s="19">
        <v>15.73</v>
      </c>
      <c r="N228" s="19">
        <v>1.29</v>
      </c>
      <c r="O228" s="19">
        <v>30.96</v>
      </c>
      <c r="P228" s="19">
        <v>4.5</v>
      </c>
      <c r="Q228" s="3" t="s">
        <v>14</v>
      </c>
      <c r="R228" s="3" t="s">
        <v>13</v>
      </c>
      <c r="S228" s="3" t="s">
        <v>970</v>
      </c>
      <c r="T228" s="3" t="s">
        <v>11</v>
      </c>
      <c r="U228" s="3">
        <v>41.704802999999998</v>
      </c>
      <c r="V228" s="3">
        <v>-78.497457999999995</v>
      </c>
      <c r="W228" s="21">
        <v>840852</v>
      </c>
      <c r="X228" s="22" t="s">
        <v>969</v>
      </c>
      <c r="Z228" s="3" t="s">
        <v>38</v>
      </c>
      <c r="AA228" s="3" t="s">
        <v>944</v>
      </c>
      <c r="AB228" s="23">
        <v>43880</v>
      </c>
      <c r="AC228" s="3" t="s">
        <v>154</v>
      </c>
      <c r="AD228" s="21">
        <v>2021</v>
      </c>
      <c r="AE228" s="3" t="s">
        <v>956</v>
      </c>
      <c r="AF228" s="3" t="s">
        <v>899</v>
      </c>
      <c r="AG228" s="23">
        <v>44288</v>
      </c>
      <c r="AH228" s="17" t="s">
        <v>968</v>
      </c>
      <c r="AI228" s="17" t="s">
        <v>260</v>
      </c>
      <c r="AJ228" s="17" t="s">
        <v>453</v>
      </c>
      <c r="AK228" s="17" t="s">
        <v>230</v>
      </c>
      <c r="AL228" s="17" t="s">
        <v>480</v>
      </c>
      <c r="AM228" s="17" t="s">
        <v>314</v>
      </c>
      <c r="AN228" s="17" t="s">
        <v>313</v>
      </c>
      <c r="AO228" s="17" t="s">
        <v>967</v>
      </c>
      <c r="AP228" s="17" t="s">
        <v>966</v>
      </c>
      <c r="AQ228" s="17" t="s">
        <v>965</v>
      </c>
      <c r="AR228" s="24" t="s">
        <v>964</v>
      </c>
    </row>
    <row r="229" spans="1:44" ht="14.45" customHeight="1" x14ac:dyDescent="0.25">
      <c r="A229" s="3" t="s">
        <v>908</v>
      </c>
      <c r="B229" s="3" t="s">
        <v>3613</v>
      </c>
      <c r="C229" s="3" t="s">
        <v>3612</v>
      </c>
      <c r="D229" s="3" t="s">
        <v>3611</v>
      </c>
      <c r="E229" s="3" t="s">
        <v>42</v>
      </c>
      <c r="F229" s="3" t="s">
        <v>3610</v>
      </c>
      <c r="G229" s="3" t="s">
        <v>16</v>
      </c>
      <c r="H229" s="3" t="s">
        <v>3522</v>
      </c>
      <c r="I229" s="18">
        <v>1107679</v>
      </c>
      <c r="J229" s="19">
        <v>99.95</v>
      </c>
      <c r="K229" s="19">
        <v>99.88</v>
      </c>
      <c r="L229" s="19">
        <v>97.86</v>
      </c>
      <c r="M229" s="19">
        <v>36.299999999999997</v>
      </c>
      <c r="N229" s="19">
        <v>83.25</v>
      </c>
      <c r="O229" s="19">
        <v>90.87</v>
      </c>
      <c r="P229" s="19">
        <v>8.77</v>
      </c>
      <c r="R229" s="3" t="s">
        <v>13</v>
      </c>
      <c r="S229" s="3" t="s">
        <v>3609</v>
      </c>
      <c r="T229" s="3" t="s">
        <v>11</v>
      </c>
      <c r="U229" s="3">
        <v>41.654811000000002</v>
      </c>
      <c r="V229" s="3">
        <v>-76.236592000000002</v>
      </c>
      <c r="W229" s="21">
        <v>833372</v>
      </c>
      <c r="X229" s="22" t="s">
        <v>3608</v>
      </c>
      <c r="Z229" s="3" t="s">
        <v>3607</v>
      </c>
      <c r="AA229" s="3" t="s">
        <v>957</v>
      </c>
      <c r="AB229" s="23">
        <v>44102</v>
      </c>
      <c r="AC229" s="3" t="s">
        <v>6</v>
      </c>
      <c r="AD229" s="21">
        <v>2021</v>
      </c>
      <c r="AE229" s="3" t="s">
        <v>3606</v>
      </c>
      <c r="AF229" s="3" t="s">
        <v>3605</v>
      </c>
      <c r="AG229" s="23">
        <v>44102</v>
      </c>
      <c r="AH229" s="17" t="s">
        <v>3604</v>
      </c>
      <c r="AI229" s="17" t="s">
        <v>31</v>
      </c>
      <c r="AJ229" s="17" t="s">
        <v>131</v>
      </c>
      <c r="AK229" s="17" t="s">
        <v>51</v>
      </c>
      <c r="AL229" s="17" t="s">
        <v>315</v>
      </c>
      <c r="AM229" s="17" t="s">
        <v>148</v>
      </c>
      <c r="AN229" s="17" t="s">
        <v>147</v>
      </c>
      <c r="AO229" s="17" t="s">
        <v>3603</v>
      </c>
      <c r="AP229" s="17" t="s">
        <v>165</v>
      </c>
      <c r="AQ229" s="17" t="s">
        <v>3443</v>
      </c>
      <c r="AR229" s="24" t="s">
        <v>3602</v>
      </c>
    </row>
    <row r="230" spans="1:44" ht="14.45" customHeight="1" x14ac:dyDescent="0.25">
      <c r="A230" s="3" t="s">
        <v>908</v>
      </c>
      <c r="B230" s="3" t="s">
        <v>4504</v>
      </c>
      <c r="C230" s="3" t="s">
        <v>4503</v>
      </c>
      <c r="D230" s="3" t="s">
        <v>4502</v>
      </c>
      <c r="E230" s="3" t="s">
        <v>42</v>
      </c>
      <c r="F230" s="3" t="s">
        <v>4501</v>
      </c>
      <c r="G230" s="3" t="s">
        <v>3798</v>
      </c>
      <c r="H230" s="3" t="s">
        <v>4458</v>
      </c>
      <c r="I230" s="18">
        <v>2303645</v>
      </c>
      <c r="J230" s="19">
        <v>169</v>
      </c>
      <c r="K230" s="19">
        <v>164</v>
      </c>
      <c r="L230" s="19">
        <v>329</v>
      </c>
      <c r="M230" s="19">
        <v>517</v>
      </c>
      <c r="N230" s="19">
        <v>23</v>
      </c>
      <c r="O230" s="19">
        <v>984</v>
      </c>
      <c r="P230" s="19">
        <v>32</v>
      </c>
      <c r="R230" s="3" t="s">
        <v>13</v>
      </c>
      <c r="S230" s="3" t="s">
        <v>4500</v>
      </c>
      <c r="T230" s="3" t="s">
        <v>11</v>
      </c>
      <c r="U230" s="3">
        <v>40.667898999999998</v>
      </c>
      <c r="V230" s="3">
        <v>-80.336211000000006</v>
      </c>
      <c r="W230" s="21">
        <v>102360</v>
      </c>
      <c r="X230" s="22" t="s">
        <v>4499</v>
      </c>
      <c r="Z230" s="3" t="s">
        <v>4498</v>
      </c>
      <c r="AA230" s="3" t="s">
        <v>4497</v>
      </c>
      <c r="AB230" s="23">
        <v>44250</v>
      </c>
      <c r="AC230" s="3" t="s">
        <v>154</v>
      </c>
      <c r="AD230" s="21">
        <v>2022</v>
      </c>
      <c r="AE230" s="3" t="s">
        <v>1904</v>
      </c>
      <c r="AF230" s="3" t="s">
        <v>4496</v>
      </c>
      <c r="AG230" s="23">
        <v>44250</v>
      </c>
      <c r="AH230" s="17" t="s">
        <v>4495</v>
      </c>
      <c r="AI230" s="17" t="s">
        <v>31</v>
      </c>
      <c r="AJ230" s="17" t="s">
        <v>169</v>
      </c>
      <c r="AK230" s="17" t="s">
        <v>31</v>
      </c>
      <c r="AL230" s="17" t="s">
        <v>32</v>
      </c>
      <c r="AM230" s="17" t="s">
        <v>452</v>
      </c>
      <c r="AN230" s="17" t="s">
        <v>182</v>
      </c>
      <c r="AO230" s="17" t="s">
        <v>4494</v>
      </c>
      <c r="AP230" s="17" t="s">
        <v>1082</v>
      </c>
      <c r="AQ230" s="17" t="s">
        <v>2505</v>
      </c>
      <c r="AR230" s="24" t="s">
        <v>4493</v>
      </c>
    </row>
    <row r="231" spans="1:44" ht="14.45" customHeight="1" x14ac:dyDescent="0.25">
      <c r="A231" s="3" t="s">
        <v>908</v>
      </c>
      <c r="B231" s="3" t="s">
        <v>3292</v>
      </c>
      <c r="C231" s="3" t="s">
        <v>3291</v>
      </c>
      <c r="D231" s="3" t="s">
        <v>3290</v>
      </c>
      <c r="E231" s="3" t="s">
        <v>18</v>
      </c>
      <c r="F231" s="3" t="s">
        <v>3289</v>
      </c>
      <c r="G231" s="3" t="s">
        <v>16</v>
      </c>
      <c r="H231" s="3" t="s">
        <v>3186</v>
      </c>
      <c r="I231" s="18">
        <v>47062</v>
      </c>
      <c r="J231" s="19">
        <v>0.64700000000000002</v>
      </c>
      <c r="K231" s="19">
        <v>0.219</v>
      </c>
      <c r="L231" s="19">
        <v>12.01</v>
      </c>
      <c r="M231" s="19">
        <v>38.409999999999997</v>
      </c>
      <c r="N231" s="19">
        <v>0.68100000000000005</v>
      </c>
      <c r="O231" s="19">
        <v>28.8</v>
      </c>
      <c r="Q231" s="3" t="s">
        <v>357</v>
      </c>
      <c r="R231" s="3" t="s">
        <v>13</v>
      </c>
      <c r="S231" s="3" t="s">
        <v>3288</v>
      </c>
      <c r="T231" s="3" t="s">
        <v>11</v>
      </c>
      <c r="U231" s="3">
        <v>39.812190999999999</v>
      </c>
      <c r="V231" s="3">
        <v>-75.414499000000006</v>
      </c>
      <c r="W231" s="21">
        <v>270459</v>
      </c>
      <c r="X231" s="22" t="s">
        <v>3287</v>
      </c>
      <c r="Z231" s="3" t="s">
        <v>3286</v>
      </c>
      <c r="AA231" s="3" t="s">
        <v>3285</v>
      </c>
      <c r="AB231" s="23">
        <v>44252</v>
      </c>
      <c r="AC231" s="3" t="s">
        <v>6</v>
      </c>
      <c r="AD231" s="21">
        <v>2022</v>
      </c>
      <c r="AE231" s="3" t="s">
        <v>3284</v>
      </c>
      <c r="AF231" s="3" t="s">
        <v>3283</v>
      </c>
      <c r="AG231" s="23">
        <v>44252</v>
      </c>
      <c r="AH231" s="17" t="s">
        <v>3282</v>
      </c>
      <c r="AI231" s="17" t="s">
        <v>427</v>
      </c>
      <c r="AJ231" s="17" t="s">
        <v>506</v>
      </c>
      <c r="AK231" s="17" t="s">
        <v>52</v>
      </c>
      <c r="AL231" s="17" t="s">
        <v>480</v>
      </c>
      <c r="AM231" s="17" t="s">
        <v>1361</v>
      </c>
      <c r="AN231" s="17" t="s">
        <v>226</v>
      </c>
      <c r="AO231" s="17" t="s">
        <v>2016</v>
      </c>
      <c r="AP231" s="17" t="s">
        <v>1254</v>
      </c>
      <c r="AQ231" s="17" t="s">
        <v>3281</v>
      </c>
      <c r="AR231" s="24" t="s">
        <v>3280</v>
      </c>
    </row>
    <row r="232" spans="1:44" ht="14.45" customHeight="1" x14ac:dyDescent="0.25">
      <c r="A232" s="3" t="s">
        <v>908</v>
      </c>
      <c r="B232" s="3" t="s">
        <v>3292</v>
      </c>
      <c r="C232" s="3" t="s">
        <v>3291</v>
      </c>
      <c r="D232" s="3" t="s">
        <v>3297</v>
      </c>
      <c r="E232" s="3" t="s">
        <v>18</v>
      </c>
      <c r="F232" s="3" t="s">
        <v>3296</v>
      </c>
      <c r="G232" s="3" t="s">
        <v>16</v>
      </c>
      <c r="H232" s="3" t="s">
        <v>3186</v>
      </c>
      <c r="I232" s="18">
        <v>223200</v>
      </c>
      <c r="J232" s="19">
        <v>3.66</v>
      </c>
      <c r="K232" s="19">
        <v>1.82</v>
      </c>
      <c r="L232" s="19">
        <v>31.6</v>
      </c>
      <c r="N232" s="19">
        <v>17.489999999999998</v>
      </c>
      <c r="O232" s="19">
        <v>83.94</v>
      </c>
      <c r="R232" s="3" t="s">
        <v>13</v>
      </c>
      <c r="S232" s="3" t="s">
        <v>3295</v>
      </c>
      <c r="T232" s="3" t="s">
        <v>11</v>
      </c>
      <c r="U232" s="3">
        <v>39.812190999999999</v>
      </c>
      <c r="V232" s="3">
        <v>-75.414499000000006</v>
      </c>
      <c r="W232" s="21">
        <v>270459</v>
      </c>
      <c r="X232" s="22" t="s">
        <v>3287</v>
      </c>
      <c r="Z232" s="3" t="s">
        <v>3286</v>
      </c>
      <c r="AA232" s="3" t="s">
        <v>3285</v>
      </c>
      <c r="AB232" s="23">
        <v>44252</v>
      </c>
      <c r="AC232" s="3" t="s">
        <v>634</v>
      </c>
      <c r="AD232" s="21" t="s">
        <v>3294</v>
      </c>
      <c r="AE232" s="3" t="s">
        <v>3293</v>
      </c>
      <c r="AF232" s="3" t="s">
        <v>3283</v>
      </c>
      <c r="AG232" s="23">
        <v>44224</v>
      </c>
      <c r="AH232" s="17" t="s">
        <v>3282</v>
      </c>
      <c r="AI232" s="17" t="s">
        <v>427</v>
      </c>
      <c r="AJ232" s="17" t="s">
        <v>506</v>
      </c>
      <c r="AK232" s="17" t="s">
        <v>52</v>
      </c>
      <c r="AL232" s="17" t="s">
        <v>480</v>
      </c>
      <c r="AM232" s="17" t="s">
        <v>1361</v>
      </c>
      <c r="AN232" s="17" t="s">
        <v>226</v>
      </c>
      <c r="AO232" s="17" t="s">
        <v>2016</v>
      </c>
      <c r="AP232" s="17" t="s">
        <v>1254</v>
      </c>
      <c r="AQ232" s="17" t="s">
        <v>3281</v>
      </c>
      <c r="AR232" s="24" t="s">
        <v>3280</v>
      </c>
    </row>
    <row r="233" spans="1:44" ht="14.45" customHeight="1" x14ac:dyDescent="0.25">
      <c r="A233" s="3" t="s">
        <v>908</v>
      </c>
      <c r="B233" s="3" t="s">
        <v>938</v>
      </c>
      <c r="C233" s="3" t="s">
        <v>937</v>
      </c>
      <c r="D233" s="3" t="s">
        <v>936</v>
      </c>
      <c r="E233" s="3" t="s">
        <v>18</v>
      </c>
      <c r="F233" s="3" t="s">
        <v>935</v>
      </c>
      <c r="G233" s="3" t="s">
        <v>16</v>
      </c>
      <c r="H233" s="3" t="s">
        <v>15</v>
      </c>
      <c r="I233" s="18">
        <v>110640</v>
      </c>
      <c r="J233" s="19">
        <v>5</v>
      </c>
      <c r="K233" s="19">
        <v>5</v>
      </c>
      <c r="L233" s="19">
        <v>39.299999999999997</v>
      </c>
      <c r="M233" s="19">
        <v>39.700000000000003</v>
      </c>
      <c r="N233" s="19">
        <v>2</v>
      </c>
      <c r="O233" s="19">
        <v>10</v>
      </c>
      <c r="R233" s="3" t="s">
        <v>13</v>
      </c>
      <c r="S233" s="3" t="s">
        <v>934</v>
      </c>
      <c r="T233" s="3" t="s">
        <v>11</v>
      </c>
      <c r="U233" s="3">
        <v>40.309485000000002</v>
      </c>
      <c r="V233" s="3">
        <v>-78.139324999999999</v>
      </c>
      <c r="W233" s="21">
        <v>442883</v>
      </c>
      <c r="X233" s="22" t="s">
        <v>933</v>
      </c>
      <c r="Z233" s="3" t="s">
        <v>932</v>
      </c>
      <c r="AA233" s="3" t="s">
        <v>931</v>
      </c>
      <c r="AB233" s="23">
        <v>44105</v>
      </c>
      <c r="AC233" s="3" t="s">
        <v>37</v>
      </c>
      <c r="AD233" s="21" t="s">
        <v>5</v>
      </c>
      <c r="AG233" s="23">
        <v>43775</v>
      </c>
      <c r="AH233" s="17" t="s">
        <v>930</v>
      </c>
      <c r="AI233" s="17" t="s">
        <v>51</v>
      </c>
      <c r="AJ233" s="17" t="s">
        <v>929</v>
      </c>
      <c r="AK233" s="17" t="s">
        <v>51</v>
      </c>
      <c r="AL233" s="17" t="s">
        <v>315</v>
      </c>
      <c r="AM233" s="17" t="s">
        <v>148</v>
      </c>
      <c r="AN233" s="17" t="s">
        <v>331</v>
      </c>
      <c r="AO233" s="17" t="s">
        <v>928</v>
      </c>
      <c r="AP233" s="17" t="s">
        <v>126</v>
      </c>
      <c r="AQ233" s="17" t="s">
        <v>927</v>
      </c>
      <c r="AR233" s="24" t="s">
        <v>926</v>
      </c>
    </row>
    <row r="234" spans="1:44" ht="14.45" customHeight="1" x14ac:dyDescent="0.25">
      <c r="A234" s="3" t="s">
        <v>908</v>
      </c>
      <c r="B234" s="3" t="s">
        <v>951</v>
      </c>
      <c r="C234" s="3" t="s">
        <v>937</v>
      </c>
      <c r="D234" s="3" t="s">
        <v>950</v>
      </c>
      <c r="E234" s="3" t="s">
        <v>18</v>
      </c>
      <c r="F234" s="3" t="s">
        <v>949</v>
      </c>
      <c r="G234" s="3" t="s">
        <v>16</v>
      </c>
      <c r="H234" s="3" t="s">
        <v>15</v>
      </c>
      <c r="I234" s="18">
        <v>207046</v>
      </c>
      <c r="J234" s="19">
        <v>9.9</v>
      </c>
      <c r="K234" s="19">
        <v>9.9</v>
      </c>
      <c r="L234" s="19">
        <v>113.3</v>
      </c>
      <c r="M234" s="19">
        <v>49.9</v>
      </c>
      <c r="N234" s="19">
        <v>5.0999999999999996</v>
      </c>
      <c r="O234" s="19">
        <v>110.1</v>
      </c>
      <c r="P234" s="19">
        <v>6.6</v>
      </c>
      <c r="Q234" s="3" t="s">
        <v>948</v>
      </c>
      <c r="R234" s="3" t="s">
        <v>13</v>
      </c>
      <c r="S234" s="3" t="s">
        <v>947</v>
      </c>
      <c r="T234" s="3" t="s">
        <v>11</v>
      </c>
      <c r="U234" s="3">
        <v>40.432091079999999</v>
      </c>
      <c r="V234" s="3">
        <v>-79.083326279999994</v>
      </c>
      <c r="W234" s="21">
        <v>275615</v>
      </c>
      <c r="X234" s="22" t="s">
        <v>946</v>
      </c>
      <c r="Z234" s="3" t="s">
        <v>945</v>
      </c>
      <c r="AA234" s="3" t="s">
        <v>944</v>
      </c>
      <c r="AB234" s="23">
        <v>44305</v>
      </c>
      <c r="AC234" s="3" t="s">
        <v>37</v>
      </c>
      <c r="AD234" s="21">
        <v>2019</v>
      </c>
      <c r="AE234" s="3" t="s">
        <v>943</v>
      </c>
      <c r="AF234" s="3" t="s">
        <v>942</v>
      </c>
      <c r="AG234" s="23">
        <v>44305</v>
      </c>
      <c r="AH234" s="17" t="s">
        <v>941</v>
      </c>
      <c r="AI234" s="17" t="s">
        <v>31</v>
      </c>
      <c r="AJ234" s="17" t="s">
        <v>150</v>
      </c>
      <c r="AK234" s="17" t="s">
        <v>67</v>
      </c>
      <c r="AL234" s="17" t="s">
        <v>149</v>
      </c>
      <c r="AM234" s="17" t="s">
        <v>148</v>
      </c>
      <c r="AN234" s="17" t="s">
        <v>331</v>
      </c>
      <c r="AO234" s="17" t="s">
        <v>940</v>
      </c>
      <c r="AP234" s="17" t="s">
        <v>517</v>
      </c>
      <c r="AQ234" s="17" t="s">
        <v>28</v>
      </c>
      <c r="AR234" s="24" t="s">
        <v>939</v>
      </c>
    </row>
    <row r="235" spans="1:44" ht="14.45" customHeight="1" x14ac:dyDescent="0.25">
      <c r="A235" s="3" t="s">
        <v>908</v>
      </c>
      <c r="B235" s="3" t="s">
        <v>925</v>
      </c>
      <c r="C235" s="3" t="s">
        <v>906</v>
      </c>
      <c r="D235" s="3" t="s">
        <v>924</v>
      </c>
      <c r="E235" s="3" t="s">
        <v>42</v>
      </c>
      <c r="F235" s="3" t="s">
        <v>904</v>
      </c>
      <c r="G235" s="3" t="s">
        <v>16</v>
      </c>
      <c r="H235" s="3" t="s">
        <v>15</v>
      </c>
      <c r="I235" s="18">
        <v>208299.49</v>
      </c>
      <c r="J235" s="19">
        <v>11.4</v>
      </c>
      <c r="K235" s="19">
        <v>11.4</v>
      </c>
      <c r="L235" s="19">
        <v>55.05</v>
      </c>
      <c r="M235" s="19">
        <v>8.0299999999999994</v>
      </c>
      <c r="N235" s="19">
        <v>5.87</v>
      </c>
      <c r="O235" s="19">
        <v>14.31</v>
      </c>
      <c r="P235" s="19">
        <v>2.86</v>
      </c>
      <c r="R235" s="3" t="s">
        <v>13</v>
      </c>
      <c r="S235" s="3" t="s">
        <v>923</v>
      </c>
      <c r="T235" s="3" t="s">
        <v>11</v>
      </c>
      <c r="U235" s="3">
        <v>41.299705000000003</v>
      </c>
      <c r="V235" s="3">
        <v>-76.22439</v>
      </c>
      <c r="W235" s="21">
        <v>840120</v>
      </c>
      <c r="X235" s="22" t="s">
        <v>922</v>
      </c>
      <c r="Z235" s="3" t="s">
        <v>38</v>
      </c>
      <c r="AA235" s="3" t="s">
        <v>901</v>
      </c>
      <c r="AB235" s="23">
        <v>44035</v>
      </c>
      <c r="AC235" s="3" t="s">
        <v>154</v>
      </c>
      <c r="AD235" s="21">
        <v>2021</v>
      </c>
      <c r="AE235" s="3" t="s">
        <v>900</v>
      </c>
      <c r="AF235" s="3" t="s">
        <v>899</v>
      </c>
      <c r="AG235" s="23">
        <v>44293</v>
      </c>
      <c r="AH235" s="17" t="s">
        <v>921</v>
      </c>
      <c r="AI235" s="17" t="s">
        <v>94</v>
      </c>
      <c r="AJ235" s="17" t="s">
        <v>149</v>
      </c>
      <c r="AK235" s="17" t="s">
        <v>94</v>
      </c>
      <c r="AL235" s="17" t="s">
        <v>315</v>
      </c>
      <c r="AM235" s="17" t="s">
        <v>148</v>
      </c>
      <c r="AN235" s="17" t="s">
        <v>412</v>
      </c>
      <c r="AO235" s="17" t="s">
        <v>286</v>
      </c>
      <c r="AP235" s="17" t="s">
        <v>920</v>
      </c>
      <c r="AQ235" s="17" t="s">
        <v>919</v>
      </c>
      <c r="AR235" s="24" t="s">
        <v>918</v>
      </c>
    </row>
    <row r="236" spans="1:44" ht="14.45" customHeight="1" x14ac:dyDescent="0.25">
      <c r="A236" s="3" t="s">
        <v>908</v>
      </c>
      <c r="B236" s="3" t="s">
        <v>907</v>
      </c>
      <c r="C236" s="3" t="s">
        <v>906</v>
      </c>
      <c r="D236" s="3" t="s">
        <v>905</v>
      </c>
      <c r="E236" s="3" t="s">
        <v>42</v>
      </c>
      <c r="F236" s="3" t="s">
        <v>904</v>
      </c>
      <c r="G236" s="3" t="s">
        <v>16</v>
      </c>
      <c r="H236" s="3" t="s">
        <v>15</v>
      </c>
      <c r="I236" s="18">
        <v>128660.79</v>
      </c>
      <c r="J236" s="19">
        <v>6.97</v>
      </c>
      <c r="K236" s="19">
        <v>6.97</v>
      </c>
      <c r="L236" s="19">
        <v>33.090000000000003</v>
      </c>
      <c r="M236" s="19">
        <v>7.47</v>
      </c>
      <c r="N236" s="19">
        <v>3.58</v>
      </c>
      <c r="O236" s="19">
        <v>27.86</v>
      </c>
      <c r="P236" s="19">
        <v>3.47</v>
      </c>
      <c r="R236" s="3" t="s">
        <v>13</v>
      </c>
      <c r="S236" s="3" t="s">
        <v>903</v>
      </c>
      <c r="T236" s="3" t="s">
        <v>11</v>
      </c>
      <c r="U236" s="3">
        <v>40.676298000000003</v>
      </c>
      <c r="V236" s="3">
        <v>-76.473614999999995</v>
      </c>
      <c r="W236" s="21">
        <v>840064</v>
      </c>
      <c r="X236" s="22" t="s">
        <v>902</v>
      </c>
      <c r="Z236" s="3" t="s">
        <v>38</v>
      </c>
      <c r="AA236" s="3" t="s">
        <v>901</v>
      </c>
      <c r="AB236" s="23">
        <v>44035</v>
      </c>
      <c r="AC236" s="3" t="s">
        <v>154</v>
      </c>
      <c r="AD236" s="21">
        <v>2021</v>
      </c>
      <c r="AE236" s="3" t="s">
        <v>900</v>
      </c>
      <c r="AF236" s="3" t="s">
        <v>899</v>
      </c>
      <c r="AG236" s="23">
        <v>44293</v>
      </c>
      <c r="AH236" s="17" t="s">
        <v>898</v>
      </c>
      <c r="AI236" s="17" t="s">
        <v>171</v>
      </c>
      <c r="AJ236" s="17" t="s">
        <v>244</v>
      </c>
      <c r="AK236" s="17" t="s">
        <v>52</v>
      </c>
      <c r="AL236" s="17" t="s">
        <v>33</v>
      </c>
      <c r="AM236" s="17" t="s">
        <v>168</v>
      </c>
      <c r="AN236" s="17" t="s">
        <v>897</v>
      </c>
      <c r="AO236" s="17" t="s">
        <v>896</v>
      </c>
      <c r="AP236" s="17" t="s">
        <v>895</v>
      </c>
      <c r="AQ236" s="17" t="s">
        <v>894</v>
      </c>
      <c r="AR236" s="24" t="s">
        <v>893</v>
      </c>
    </row>
    <row r="237" spans="1:44" ht="14.45" customHeight="1" x14ac:dyDescent="0.25">
      <c r="A237" s="3" t="s">
        <v>908</v>
      </c>
      <c r="B237" s="3" t="s">
        <v>917</v>
      </c>
      <c r="C237" s="3" t="s">
        <v>906</v>
      </c>
      <c r="D237" s="3" t="s">
        <v>916</v>
      </c>
      <c r="E237" s="3" t="s">
        <v>18</v>
      </c>
      <c r="F237" s="3" t="s">
        <v>915</v>
      </c>
      <c r="G237" s="3" t="s">
        <v>16</v>
      </c>
      <c r="H237" s="3" t="s">
        <v>15</v>
      </c>
      <c r="I237" s="18">
        <v>133155</v>
      </c>
      <c r="J237" s="19">
        <v>7</v>
      </c>
      <c r="K237" s="19">
        <v>7</v>
      </c>
      <c r="L237" s="19">
        <v>33.79</v>
      </c>
      <c r="M237" s="19">
        <v>8.91</v>
      </c>
      <c r="N237" s="19">
        <v>3.57</v>
      </c>
      <c r="O237" s="19">
        <v>39.840000000000003</v>
      </c>
      <c r="P237" s="19">
        <v>3.57</v>
      </c>
      <c r="R237" s="3" t="s">
        <v>13</v>
      </c>
      <c r="S237" s="3" t="s">
        <v>914</v>
      </c>
      <c r="T237" s="3" t="s">
        <v>11</v>
      </c>
      <c r="U237" s="3">
        <v>41.024783999999997</v>
      </c>
      <c r="V237" s="3">
        <v>-76.643296000000007</v>
      </c>
      <c r="W237" s="21">
        <v>840120</v>
      </c>
      <c r="X237" s="22" t="s">
        <v>913</v>
      </c>
      <c r="Y237" s="20" t="s">
        <v>913</v>
      </c>
      <c r="Z237" s="3" t="s">
        <v>912</v>
      </c>
      <c r="AA237" s="3" t="s">
        <v>901</v>
      </c>
      <c r="AB237" s="23">
        <v>44288</v>
      </c>
      <c r="AC237" s="3" t="s">
        <v>154</v>
      </c>
      <c r="AD237" s="21">
        <v>2021</v>
      </c>
      <c r="AE237" s="3" t="s">
        <v>900</v>
      </c>
      <c r="AF237" s="3" t="s">
        <v>899</v>
      </c>
      <c r="AG237" s="23">
        <v>44293</v>
      </c>
      <c r="AH237" s="17" t="s">
        <v>911</v>
      </c>
      <c r="AI237" s="17" t="s">
        <v>171</v>
      </c>
      <c r="AJ237" s="17" t="s">
        <v>150</v>
      </c>
      <c r="AK237" s="17" t="s">
        <v>52</v>
      </c>
      <c r="AL237" s="17" t="s">
        <v>169</v>
      </c>
      <c r="AM237" s="17" t="s">
        <v>112</v>
      </c>
      <c r="AN237" s="17" t="s">
        <v>111</v>
      </c>
      <c r="AO237" s="17" t="s">
        <v>910</v>
      </c>
      <c r="AP237" s="17" t="s">
        <v>311</v>
      </c>
      <c r="AQ237" s="17" t="s">
        <v>739</v>
      </c>
      <c r="AR237" s="24" t="s">
        <v>909</v>
      </c>
    </row>
    <row r="238" spans="1:44" ht="14.45" customHeight="1" x14ac:dyDescent="0.25">
      <c r="A238" s="3" t="s">
        <v>892</v>
      </c>
      <c r="B238" s="3" t="s">
        <v>3835</v>
      </c>
      <c r="C238" s="3" t="s">
        <v>3834</v>
      </c>
      <c r="D238" s="3" t="s">
        <v>3833</v>
      </c>
      <c r="E238" s="3" t="s">
        <v>18</v>
      </c>
      <c r="F238" s="3" t="s">
        <v>3832</v>
      </c>
      <c r="G238" s="3" t="s">
        <v>3798</v>
      </c>
      <c r="H238" s="3" t="s">
        <v>2394</v>
      </c>
      <c r="I238" s="18">
        <v>112619</v>
      </c>
      <c r="J238" s="19">
        <v>4.17</v>
      </c>
      <c r="K238" s="19">
        <v>4.17</v>
      </c>
      <c r="L238" s="19">
        <v>28.25</v>
      </c>
      <c r="M238" s="19">
        <v>4.0999999999999996</v>
      </c>
      <c r="N238" s="19">
        <v>0.33</v>
      </c>
      <c r="O238" s="19">
        <v>31</v>
      </c>
      <c r="P238" s="19">
        <v>3.37</v>
      </c>
      <c r="R238" s="3" t="s">
        <v>13</v>
      </c>
      <c r="S238" s="3" t="s">
        <v>3831</v>
      </c>
      <c r="T238" s="3" t="s">
        <v>11</v>
      </c>
      <c r="U238" s="3">
        <v>36.535381000000001</v>
      </c>
      <c r="V238" s="3">
        <v>-82.551051000000001</v>
      </c>
      <c r="W238" s="21" t="s">
        <v>3830</v>
      </c>
      <c r="X238" s="22" t="s">
        <v>883</v>
      </c>
      <c r="Y238" s="3" t="s">
        <v>883</v>
      </c>
      <c r="Z238" s="3" t="s">
        <v>3829</v>
      </c>
      <c r="AA238" s="3" t="s">
        <v>3828</v>
      </c>
      <c r="AB238" s="23">
        <v>43727</v>
      </c>
      <c r="AC238" s="3" t="s">
        <v>37</v>
      </c>
      <c r="AD238" s="21">
        <v>2019</v>
      </c>
      <c r="AE238" s="3" t="s">
        <v>3827</v>
      </c>
      <c r="AF238" s="3" t="s">
        <v>3826</v>
      </c>
      <c r="AG238" s="23">
        <v>43767</v>
      </c>
      <c r="AH238" s="17" t="s">
        <v>3825</v>
      </c>
      <c r="AI238" s="17" t="s">
        <v>553</v>
      </c>
      <c r="AJ238" s="17" t="s">
        <v>1607</v>
      </c>
      <c r="AK238" s="17" t="s">
        <v>52</v>
      </c>
      <c r="AL238" s="17" t="s">
        <v>66</v>
      </c>
      <c r="AM238" s="17" t="s">
        <v>1468</v>
      </c>
      <c r="AN238" s="17" t="s">
        <v>813</v>
      </c>
      <c r="AO238" s="17" t="s">
        <v>364</v>
      </c>
      <c r="AP238" s="17" t="s">
        <v>3824</v>
      </c>
      <c r="AQ238" s="17" t="s">
        <v>55</v>
      </c>
      <c r="AR238" s="24" t="s">
        <v>3823</v>
      </c>
    </row>
    <row r="239" spans="1:44" ht="14.45" customHeight="1" x14ac:dyDescent="0.25">
      <c r="A239" s="3" t="s">
        <v>892</v>
      </c>
      <c r="B239" s="3" t="s">
        <v>891</v>
      </c>
      <c r="C239" s="3" t="s">
        <v>141</v>
      </c>
      <c r="D239" s="3" t="s">
        <v>890</v>
      </c>
      <c r="E239" s="3" t="s">
        <v>18</v>
      </c>
      <c r="F239" s="3" t="s">
        <v>889</v>
      </c>
      <c r="G239" s="3" t="s">
        <v>16</v>
      </c>
      <c r="H239" s="3" t="s">
        <v>15</v>
      </c>
      <c r="I239" s="18">
        <v>164706</v>
      </c>
      <c r="L239" s="19">
        <v>827.03</v>
      </c>
      <c r="M239" s="19">
        <v>28.43</v>
      </c>
      <c r="N239" s="19">
        <v>4.78</v>
      </c>
      <c r="O239" s="19">
        <v>88.78</v>
      </c>
      <c r="P239" s="19">
        <v>1.44</v>
      </c>
      <c r="R239" s="3" t="s">
        <v>13</v>
      </c>
      <c r="S239" s="3" t="s">
        <v>888</v>
      </c>
      <c r="T239" s="3" t="s">
        <v>11</v>
      </c>
      <c r="U239" s="3">
        <v>35.778759999999998</v>
      </c>
      <c r="V239" s="3">
        <v>-87.786553999999995</v>
      </c>
      <c r="W239" s="21" t="s">
        <v>887</v>
      </c>
      <c r="X239" s="22" t="s">
        <v>883</v>
      </c>
      <c r="Y239" s="3" t="s">
        <v>883</v>
      </c>
      <c r="Z239" s="3" t="s">
        <v>886</v>
      </c>
      <c r="AA239" s="3" t="s">
        <v>885</v>
      </c>
      <c r="AB239" s="23">
        <v>43727</v>
      </c>
      <c r="AC239" s="3" t="s">
        <v>37</v>
      </c>
      <c r="AD239" s="21">
        <v>2019</v>
      </c>
      <c r="AE239" s="3" t="s">
        <v>884</v>
      </c>
      <c r="AF239" s="3" t="s">
        <v>883</v>
      </c>
      <c r="AG239" s="23">
        <v>43879</v>
      </c>
      <c r="AH239" s="17" t="s">
        <v>882</v>
      </c>
      <c r="AI239" s="17" t="s">
        <v>69</v>
      </c>
      <c r="AJ239" s="17" t="s">
        <v>881</v>
      </c>
      <c r="AK239" s="17" t="s">
        <v>51</v>
      </c>
      <c r="AL239" s="17" t="s">
        <v>53</v>
      </c>
      <c r="AM239" s="17" t="s">
        <v>706</v>
      </c>
      <c r="AN239" s="17" t="s">
        <v>377</v>
      </c>
      <c r="AO239" s="17" t="s">
        <v>210</v>
      </c>
      <c r="AP239" s="17" t="s">
        <v>597</v>
      </c>
      <c r="AQ239" s="17" t="s">
        <v>880</v>
      </c>
      <c r="AR239" s="24" t="s">
        <v>879</v>
      </c>
    </row>
    <row r="240" spans="1:44" ht="14.45" customHeight="1" x14ac:dyDescent="0.25">
      <c r="A240" s="3" t="s">
        <v>892</v>
      </c>
      <c r="B240" s="3" t="s">
        <v>4175</v>
      </c>
      <c r="C240" s="3" t="s">
        <v>4174</v>
      </c>
      <c r="D240" s="3" t="s">
        <v>4173</v>
      </c>
      <c r="E240" s="3" t="s">
        <v>18</v>
      </c>
      <c r="F240" s="3" t="s">
        <v>4172</v>
      </c>
      <c r="G240" s="3" t="s">
        <v>3798</v>
      </c>
      <c r="H240" s="3" t="s">
        <v>4045</v>
      </c>
      <c r="I240" s="18">
        <v>99000</v>
      </c>
      <c r="J240" s="19">
        <v>4.2300000000000004</v>
      </c>
      <c r="K240" s="19">
        <v>4.2300000000000004</v>
      </c>
      <c r="L240" s="19">
        <v>30.46</v>
      </c>
      <c r="M240" s="19">
        <v>3.38</v>
      </c>
      <c r="N240" s="19">
        <v>0.5</v>
      </c>
      <c r="O240" s="19">
        <v>31.31</v>
      </c>
      <c r="R240" s="3" t="s">
        <v>13</v>
      </c>
      <c r="S240" s="3" t="s">
        <v>4171</v>
      </c>
      <c r="T240" s="3" t="s">
        <v>11</v>
      </c>
      <c r="U240" s="3">
        <v>35.297097999999998</v>
      </c>
      <c r="V240" s="3">
        <v>-84.795462000000001</v>
      </c>
      <c r="W240" s="21" t="s">
        <v>4170</v>
      </c>
      <c r="X240" s="22" t="s">
        <v>883</v>
      </c>
      <c r="Y240" s="3" t="s">
        <v>883</v>
      </c>
      <c r="Z240" s="3" t="s">
        <v>4169</v>
      </c>
      <c r="AA240" s="3" t="s">
        <v>4168</v>
      </c>
      <c r="AB240" s="23">
        <v>43727</v>
      </c>
      <c r="AC240" s="3" t="s">
        <v>37</v>
      </c>
      <c r="AD240" s="21">
        <v>2016</v>
      </c>
      <c r="AE240" s="3" t="s">
        <v>1904</v>
      </c>
      <c r="AF240" s="3" t="s">
        <v>4167</v>
      </c>
      <c r="AG240" s="23">
        <v>43767</v>
      </c>
      <c r="AH240" s="17" t="s">
        <v>4166</v>
      </c>
      <c r="AI240" s="17" t="s">
        <v>53</v>
      </c>
      <c r="AJ240" s="17" t="s">
        <v>244</v>
      </c>
      <c r="AK240" s="17" t="s">
        <v>51</v>
      </c>
      <c r="AL240" s="17" t="s">
        <v>130</v>
      </c>
      <c r="AM240" s="17" t="s">
        <v>243</v>
      </c>
      <c r="AN240" s="17" t="s">
        <v>4165</v>
      </c>
      <c r="AO240" s="17" t="s">
        <v>4164</v>
      </c>
      <c r="AP240" s="17" t="s">
        <v>4163</v>
      </c>
      <c r="AQ240" s="17" t="s">
        <v>1018</v>
      </c>
      <c r="AR240" s="24" t="s">
        <v>4162</v>
      </c>
    </row>
    <row r="241" spans="1:44" ht="14.45" customHeight="1" x14ac:dyDescent="0.25">
      <c r="A241" s="3" t="s">
        <v>798</v>
      </c>
      <c r="B241" s="3" t="s">
        <v>2309</v>
      </c>
      <c r="C241" s="3" t="s">
        <v>2397</v>
      </c>
      <c r="D241" s="3" t="s">
        <v>4492</v>
      </c>
      <c r="E241" s="3" t="s">
        <v>18</v>
      </c>
      <c r="F241" s="3" t="s">
        <v>4491</v>
      </c>
      <c r="G241" s="3" t="s">
        <v>3798</v>
      </c>
      <c r="H241" s="3" t="s">
        <v>2146</v>
      </c>
      <c r="I241" s="18">
        <v>1190162</v>
      </c>
      <c r="J241" s="19">
        <v>60.65</v>
      </c>
      <c r="K241" s="19">
        <v>44.95</v>
      </c>
      <c r="L241" s="19">
        <v>-24.2</v>
      </c>
      <c r="M241" s="19">
        <v>22.84</v>
      </c>
      <c r="N241" s="19">
        <v>11.69</v>
      </c>
      <c r="O241" s="19">
        <v>516.03</v>
      </c>
      <c r="R241" s="3" t="s">
        <v>13</v>
      </c>
      <c r="S241" s="3" t="s">
        <v>4490</v>
      </c>
      <c r="T241" s="3" t="s">
        <v>11</v>
      </c>
      <c r="U241" s="3">
        <v>29.622499999999999</v>
      </c>
      <c r="V241" s="3">
        <v>-95.0458</v>
      </c>
      <c r="W241" s="21" t="s">
        <v>3819</v>
      </c>
      <c r="X241" s="22" t="s">
        <v>791</v>
      </c>
      <c r="Y241" s="3" t="s">
        <v>790</v>
      </c>
      <c r="Z241" s="3" t="s">
        <v>4489</v>
      </c>
      <c r="AA241" s="3" t="s">
        <v>818</v>
      </c>
      <c r="AB241" s="23">
        <v>44153</v>
      </c>
      <c r="AC241" s="3" t="s">
        <v>37</v>
      </c>
      <c r="AD241" s="21">
        <v>2016</v>
      </c>
      <c r="AE241" s="3" t="s">
        <v>817</v>
      </c>
      <c r="AF241" s="3" t="s">
        <v>4488</v>
      </c>
      <c r="AG241" s="23">
        <v>44153</v>
      </c>
      <c r="AH241" s="17" t="s">
        <v>3816</v>
      </c>
      <c r="AI241" s="17" t="s">
        <v>197</v>
      </c>
      <c r="AJ241" s="17" t="s">
        <v>130</v>
      </c>
      <c r="AK241" s="17" t="s">
        <v>31</v>
      </c>
      <c r="AL241" s="17" t="s">
        <v>519</v>
      </c>
      <c r="AM241" s="17" t="s">
        <v>3815</v>
      </c>
      <c r="AN241" s="17" t="s">
        <v>1458</v>
      </c>
      <c r="AO241" s="17" t="s">
        <v>1971</v>
      </c>
      <c r="AP241" s="17" t="s">
        <v>1674</v>
      </c>
      <c r="AQ241" s="17" t="s">
        <v>3814</v>
      </c>
      <c r="AR241" s="24" t="s">
        <v>3813</v>
      </c>
    </row>
    <row r="242" spans="1:44" ht="14.45" customHeight="1" x14ac:dyDescent="0.25">
      <c r="A242" s="3" t="s">
        <v>798</v>
      </c>
      <c r="B242" s="3" t="s">
        <v>2309</v>
      </c>
      <c r="C242" s="3" t="s">
        <v>2397</v>
      </c>
      <c r="D242" s="3" t="s">
        <v>3822</v>
      </c>
      <c r="E242" s="3" t="s">
        <v>18</v>
      </c>
      <c r="F242" s="3" t="s">
        <v>3821</v>
      </c>
      <c r="G242" s="3" t="s">
        <v>3798</v>
      </c>
      <c r="H242" s="3" t="s">
        <v>2394</v>
      </c>
      <c r="J242" s="19">
        <v>4.3499999999999996</v>
      </c>
      <c r="K242" s="19">
        <v>4.24</v>
      </c>
      <c r="L242" s="19">
        <v>5.42</v>
      </c>
      <c r="M242" s="19">
        <v>2.0499999999999998</v>
      </c>
      <c r="N242" s="19">
        <v>-1.1200000000000001</v>
      </c>
      <c r="O242" s="19">
        <v>9.82</v>
      </c>
      <c r="Q242" s="3" t="s">
        <v>357</v>
      </c>
      <c r="R242" s="3" t="s">
        <v>13</v>
      </c>
      <c r="S242" s="3" t="s">
        <v>3820</v>
      </c>
      <c r="T242" s="3" t="s">
        <v>11</v>
      </c>
      <c r="U242" s="3">
        <v>29.622499999999999</v>
      </c>
      <c r="V242" s="3">
        <v>-95.0458</v>
      </c>
      <c r="W242" s="21" t="s">
        <v>3819</v>
      </c>
      <c r="X242" s="22" t="s">
        <v>791</v>
      </c>
      <c r="Y242" s="3" t="s">
        <v>790</v>
      </c>
      <c r="Z242" s="3" t="s">
        <v>3818</v>
      </c>
      <c r="AA242" s="3" t="s">
        <v>818</v>
      </c>
      <c r="AB242" s="23">
        <v>44252</v>
      </c>
      <c r="AC242" s="3" t="s">
        <v>6</v>
      </c>
      <c r="AD242" s="21">
        <v>2021</v>
      </c>
      <c r="AE242" s="3" t="s">
        <v>2330</v>
      </c>
      <c r="AF242" s="3" t="s">
        <v>3817</v>
      </c>
      <c r="AG242" s="23">
        <v>44252</v>
      </c>
      <c r="AH242" s="17" t="s">
        <v>3816</v>
      </c>
      <c r="AI242" s="17" t="s">
        <v>197</v>
      </c>
      <c r="AJ242" s="17" t="s">
        <v>130</v>
      </c>
      <c r="AK242" s="17" t="s">
        <v>31</v>
      </c>
      <c r="AL242" s="17" t="s">
        <v>519</v>
      </c>
      <c r="AM242" s="17" t="s">
        <v>3815</v>
      </c>
      <c r="AN242" s="17" t="s">
        <v>1458</v>
      </c>
      <c r="AO242" s="17" t="s">
        <v>1971</v>
      </c>
      <c r="AP242" s="17" t="s">
        <v>1674</v>
      </c>
      <c r="AQ242" s="17" t="s">
        <v>3814</v>
      </c>
      <c r="AR242" s="24" t="s">
        <v>3813</v>
      </c>
    </row>
    <row r="243" spans="1:44" ht="14.45" customHeight="1" x14ac:dyDescent="0.25">
      <c r="A243" s="3" t="s">
        <v>798</v>
      </c>
      <c r="B243" s="3" t="s">
        <v>2309</v>
      </c>
      <c r="C243" s="3" t="s">
        <v>3812</v>
      </c>
      <c r="D243" s="3" t="s">
        <v>3811</v>
      </c>
      <c r="E243" s="3" t="s">
        <v>18</v>
      </c>
      <c r="F243" s="3" t="s">
        <v>3810</v>
      </c>
      <c r="G243" s="3" t="s">
        <v>3798</v>
      </c>
      <c r="H243" s="3" t="s">
        <v>2394</v>
      </c>
      <c r="M243" s="19">
        <v>20.84</v>
      </c>
      <c r="Q243" s="3" t="s">
        <v>357</v>
      </c>
      <c r="R243" s="3" t="s">
        <v>13</v>
      </c>
      <c r="S243" s="3" t="s">
        <v>3809</v>
      </c>
      <c r="T243" s="3" t="s">
        <v>11</v>
      </c>
      <c r="U243" s="3">
        <v>29.717220000000001</v>
      </c>
      <c r="V243" s="3">
        <v>-95.190830000000005</v>
      </c>
      <c r="W243" s="21" t="s">
        <v>3808</v>
      </c>
      <c r="X243" s="22" t="s">
        <v>791</v>
      </c>
      <c r="Y243" s="3" t="s">
        <v>790</v>
      </c>
      <c r="Z243" s="3" t="s">
        <v>3807</v>
      </c>
      <c r="AA243" s="3" t="s">
        <v>818</v>
      </c>
      <c r="AB243" s="23">
        <v>44252</v>
      </c>
      <c r="AC243" s="3" t="s">
        <v>6</v>
      </c>
      <c r="AD243" s="21">
        <v>2021</v>
      </c>
      <c r="AE243" s="3" t="s">
        <v>2330</v>
      </c>
      <c r="AF243" s="3" t="s">
        <v>3806</v>
      </c>
      <c r="AG243" s="23">
        <v>44218</v>
      </c>
      <c r="AH243" s="17" t="s">
        <v>3805</v>
      </c>
      <c r="AI243" s="17" t="s">
        <v>3076</v>
      </c>
      <c r="AJ243" s="17" t="s">
        <v>775</v>
      </c>
      <c r="AK243" s="17" t="s">
        <v>230</v>
      </c>
      <c r="AL243" s="17" t="s">
        <v>260</v>
      </c>
      <c r="AM243" s="17" t="s">
        <v>3804</v>
      </c>
      <c r="AN243" s="17" t="s">
        <v>1710</v>
      </c>
      <c r="AO243" s="17" t="s">
        <v>3803</v>
      </c>
      <c r="AP243" s="17" t="s">
        <v>1674</v>
      </c>
      <c r="AQ243" s="17" t="s">
        <v>1710</v>
      </c>
      <c r="AR243" s="24" t="s">
        <v>3802</v>
      </c>
    </row>
    <row r="244" spans="1:44" ht="14.45" customHeight="1" x14ac:dyDescent="0.25">
      <c r="A244" s="3" t="s">
        <v>798</v>
      </c>
      <c r="B244" s="3" t="s">
        <v>1681</v>
      </c>
      <c r="C244" s="3" t="s">
        <v>4161</v>
      </c>
      <c r="D244" s="3" t="s">
        <v>4160</v>
      </c>
      <c r="E244" s="3" t="s">
        <v>18</v>
      </c>
      <c r="F244" s="3" t="s">
        <v>4159</v>
      </c>
      <c r="G244" s="3" t="s">
        <v>3798</v>
      </c>
      <c r="H244" s="3" t="s">
        <v>4045</v>
      </c>
      <c r="I244" s="18">
        <v>153939</v>
      </c>
      <c r="J244" s="19">
        <v>9.18</v>
      </c>
      <c r="K244" s="19">
        <v>9.18</v>
      </c>
      <c r="L244" s="19">
        <v>80.930000000000007</v>
      </c>
      <c r="M244" s="19">
        <v>24.58</v>
      </c>
      <c r="N244" s="19">
        <v>71.680000000000007</v>
      </c>
      <c r="O244" s="19">
        <v>96.98</v>
      </c>
      <c r="R244" s="3" t="s">
        <v>13</v>
      </c>
      <c r="S244" s="3" t="s">
        <v>4158</v>
      </c>
      <c r="T244" s="3" t="s">
        <v>11</v>
      </c>
      <c r="U244" s="3">
        <v>30.059864999999999</v>
      </c>
      <c r="V244" s="3">
        <v>-94.058096000000006</v>
      </c>
      <c r="W244" s="21" t="s">
        <v>4157</v>
      </c>
      <c r="X244" s="22" t="s">
        <v>791</v>
      </c>
      <c r="Y244" s="3" t="s">
        <v>790</v>
      </c>
      <c r="Z244" s="3" t="s">
        <v>4156</v>
      </c>
      <c r="AA244" s="3" t="s">
        <v>1917</v>
      </c>
      <c r="AB244" s="23">
        <v>44004</v>
      </c>
      <c r="AC244" s="3" t="s">
        <v>37</v>
      </c>
      <c r="AD244" s="21">
        <v>2018</v>
      </c>
      <c r="AE244" s="3" t="s">
        <v>4155</v>
      </c>
      <c r="AF244" s="3" t="s">
        <v>4154</v>
      </c>
      <c r="AG244" s="23">
        <v>44004</v>
      </c>
      <c r="AH244" s="17" t="s">
        <v>4153</v>
      </c>
      <c r="AI244" s="17" t="s">
        <v>2387</v>
      </c>
      <c r="AJ244" s="17" t="s">
        <v>4152</v>
      </c>
      <c r="AK244" s="17" t="s">
        <v>31</v>
      </c>
      <c r="AL244" s="17" t="s">
        <v>230</v>
      </c>
      <c r="AM244" s="17" t="s">
        <v>4151</v>
      </c>
      <c r="AN244" s="17" t="s">
        <v>2229</v>
      </c>
      <c r="AO244" s="17" t="s">
        <v>3838</v>
      </c>
      <c r="AP244" s="17" t="s">
        <v>2650</v>
      </c>
      <c r="AQ244" s="17" t="s">
        <v>399</v>
      </c>
      <c r="AR244" s="24" t="s">
        <v>4150</v>
      </c>
    </row>
    <row r="245" spans="1:44" ht="14.45" customHeight="1" x14ac:dyDescent="0.25">
      <c r="A245" s="3" t="s">
        <v>798</v>
      </c>
      <c r="B245" s="3" t="s">
        <v>1681</v>
      </c>
      <c r="C245" s="3" t="s">
        <v>4487</v>
      </c>
      <c r="D245" s="3" t="s">
        <v>4486</v>
      </c>
      <c r="E245" s="3" t="s">
        <v>18</v>
      </c>
      <c r="F245" s="3" t="s">
        <v>4485</v>
      </c>
      <c r="G245" s="3" t="s">
        <v>3798</v>
      </c>
      <c r="H245" s="3" t="s">
        <v>4269</v>
      </c>
      <c r="I245" s="18">
        <v>915542</v>
      </c>
      <c r="J245" s="19">
        <v>16.3</v>
      </c>
      <c r="K245" s="19">
        <v>16.3</v>
      </c>
      <c r="L245" s="19">
        <v>21.3</v>
      </c>
      <c r="M245" s="19">
        <v>12.9</v>
      </c>
      <c r="N245" s="19">
        <v>21.4</v>
      </c>
      <c r="O245" s="19">
        <v>90.3</v>
      </c>
      <c r="R245" s="3" t="s">
        <v>13</v>
      </c>
      <c r="S245" s="3" t="s">
        <v>4484</v>
      </c>
      <c r="T245" s="3" t="s">
        <v>11</v>
      </c>
      <c r="U245" s="3">
        <v>29.953918999999999</v>
      </c>
      <c r="V245" s="3">
        <v>-93.883960999999999</v>
      </c>
      <c r="W245" s="21" t="s">
        <v>4483</v>
      </c>
      <c r="X245" s="22" t="s">
        <v>791</v>
      </c>
      <c r="Y245" s="3" t="s">
        <v>790</v>
      </c>
      <c r="Z245" s="3" t="s">
        <v>4482</v>
      </c>
      <c r="AA245" s="3" t="s">
        <v>1917</v>
      </c>
      <c r="AB245" s="23">
        <v>43567</v>
      </c>
      <c r="AC245" s="3" t="s">
        <v>37</v>
      </c>
      <c r="AD245" s="21">
        <v>2014</v>
      </c>
      <c r="AE245" s="3" t="s">
        <v>817</v>
      </c>
      <c r="AF245" s="3" t="s">
        <v>4481</v>
      </c>
      <c r="AG245" s="23">
        <v>43747</v>
      </c>
      <c r="AH245" s="17" t="s">
        <v>4480</v>
      </c>
      <c r="AI245" s="17" t="s">
        <v>349</v>
      </c>
      <c r="AJ245" s="17" t="s">
        <v>229</v>
      </c>
      <c r="AK245" s="17" t="s">
        <v>51</v>
      </c>
      <c r="AL245" s="17" t="s">
        <v>480</v>
      </c>
      <c r="AM245" s="17" t="s">
        <v>2791</v>
      </c>
      <c r="AN245" s="17" t="s">
        <v>1442</v>
      </c>
      <c r="AO245" s="17" t="s">
        <v>1811</v>
      </c>
      <c r="AP245" s="17" t="s">
        <v>811</v>
      </c>
      <c r="AQ245" s="17" t="s">
        <v>451</v>
      </c>
      <c r="AR245" s="24" t="s">
        <v>4479</v>
      </c>
    </row>
    <row r="246" spans="1:44" ht="14.45" customHeight="1" x14ac:dyDescent="0.25">
      <c r="A246" s="3" t="s">
        <v>798</v>
      </c>
      <c r="B246" s="3" t="s">
        <v>1681</v>
      </c>
      <c r="C246" s="3" t="s">
        <v>4478</v>
      </c>
      <c r="D246" s="3" t="s">
        <v>4281</v>
      </c>
      <c r="E246" s="3" t="s">
        <v>18</v>
      </c>
      <c r="F246" s="3" t="s">
        <v>4477</v>
      </c>
      <c r="G246" s="3" t="s">
        <v>3798</v>
      </c>
      <c r="H246" s="3" t="s">
        <v>4458</v>
      </c>
      <c r="I246" s="18">
        <v>1396476</v>
      </c>
      <c r="J246" s="19">
        <v>36.1</v>
      </c>
      <c r="K246" s="19">
        <v>32.9</v>
      </c>
      <c r="L246" s="19">
        <v>220.76</v>
      </c>
      <c r="M246" s="19">
        <v>232.47</v>
      </c>
      <c r="N246" s="19">
        <v>8.6999999999999993</v>
      </c>
      <c r="O246" s="19">
        <v>991.93</v>
      </c>
      <c r="R246" s="3" t="s">
        <v>13</v>
      </c>
      <c r="S246" s="3" t="s">
        <v>4476</v>
      </c>
      <c r="T246" s="3" t="s">
        <v>11</v>
      </c>
      <c r="U246" s="3">
        <v>29.958010000000002</v>
      </c>
      <c r="V246" s="3">
        <v>-93.887861999999998</v>
      </c>
      <c r="W246" s="21" t="s">
        <v>4475</v>
      </c>
      <c r="X246" s="22" t="s">
        <v>791</v>
      </c>
      <c r="Y246" s="3" t="s">
        <v>790</v>
      </c>
      <c r="Z246" s="3" t="s">
        <v>4474</v>
      </c>
      <c r="AA246" s="3" t="s">
        <v>1917</v>
      </c>
      <c r="AB246" s="23">
        <v>44293</v>
      </c>
      <c r="AC246" s="3" t="s">
        <v>37</v>
      </c>
      <c r="AD246" s="21">
        <v>2021</v>
      </c>
      <c r="AE246" s="3" t="s">
        <v>1904</v>
      </c>
      <c r="AF246" s="3" t="s">
        <v>4473</v>
      </c>
      <c r="AG246" s="23">
        <v>44293</v>
      </c>
      <c r="AH246" s="17" t="s">
        <v>4472</v>
      </c>
      <c r="AI246" s="17" t="s">
        <v>333</v>
      </c>
      <c r="AJ246" s="17" t="s">
        <v>506</v>
      </c>
      <c r="AK246" s="17" t="s">
        <v>51</v>
      </c>
      <c r="AL246" s="17" t="s">
        <v>480</v>
      </c>
      <c r="AM246" s="17" t="s">
        <v>2243</v>
      </c>
      <c r="AN246" s="17" t="s">
        <v>1442</v>
      </c>
      <c r="AO246" s="17" t="s">
        <v>3529</v>
      </c>
      <c r="AP246" s="17" t="s">
        <v>811</v>
      </c>
      <c r="AQ246" s="17" t="s">
        <v>599</v>
      </c>
      <c r="AR246" s="24" t="s">
        <v>4471</v>
      </c>
    </row>
    <row r="247" spans="1:44" ht="14.45" customHeight="1" x14ac:dyDescent="0.25">
      <c r="A247" s="3" t="s">
        <v>798</v>
      </c>
      <c r="B247" s="3" t="s">
        <v>1923</v>
      </c>
      <c r="C247" s="3" t="s">
        <v>2673</v>
      </c>
      <c r="D247" s="3" t="s">
        <v>2672</v>
      </c>
      <c r="E247" s="3" t="s">
        <v>18</v>
      </c>
      <c r="F247" s="3" t="s">
        <v>2671</v>
      </c>
      <c r="G247" s="3" t="s">
        <v>2183</v>
      </c>
      <c r="H247" s="3" t="s">
        <v>2455</v>
      </c>
      <c r="I247" s="18">
        <v>851305</v>
      </c>
      <c r="J247" s="19">
        <v>150.43</v>
      </c>
      <c r="K247" s="19">
        <v>181.13</v>
      </c>
      <c r="L247" s="19">
        <v>-74.05</v>
      </c>
      <c r="M247" s="19">
        <v>108.64</v>
      </c>
      <c r="N247" s="19">
        <v>367.33</v>
      </c>
      <c r="O247" s="19">
        <v>1306.0999999999999</v>
      </c>
      <c r="R247" s="3" t="s">
        <v>13</v>
      </c>
      <c r="S247" s="3" t="s">
        <v>2670</v>
      </c>
      <c r="T247" s="3" t="s">
        <v>11</v>
      </c>
      <c r="U247" s="3">
        <v>29.37444</v>
      </c>
      <c r="V247" s="3">
        <v>-94.924999999999997</v>
      </c>
      <c r="W247" s="21" t="s">
        <v>2669</v>
      </c>
      <c r="X247" s="22" t="s">
        <v>791</v>
      </c>
      <c r="Y247" s="3" t="s">
        <v>790</v>
      </c>
      <c r="Z247" s="3" t="s">
        <v>2668</v>
      </c>
      <c r="AA247" s="3" t="s">
        <v>1917</v>
      </c>
      <c r="AB247" s="23">
        <v>44232</v>
      </c>
      <c r="AC247" s="3" t="s">
        <v>154</v>
      </c>
      <c r="AD247" s="21">
        <v>2021</v>
      </c>
      <c r="AE247" s="3" t="s">
        <v>2667</v>
      </c>
      <c r="AF247" s="3" t="s">
        <v>2666</v>
      </c>
      <c r="AG247" s="23">
        <v>44232</v>
      </c>
      <c r="AH247" s="17" t="s">
        <v>2665</v>
      </c>
      <c r="AI247" s="17" t="s">
        <v>2664</v>
      </c>
      <c r="AJ247" s="17" t="s">
        <v>349</v>
      </c>
      <c r="AK247" s="17" t="s">
        <v>260</v>
      </c>
      <c r="AL247" s="17" t="s">
        <v>480</v>
      </c>
      <c r="AM247" s="17" t="s">
        <v>259</v>
      </c>
      <c r="AN247" s="17" t="s">
        <v>599</v>
      </c>
      <c r="AO247" s="17" t="s">
        <v>1475</v>
      </c>
      <c r="AP247" s="17" t="s">
        <v>1674</v>
      </c>
      <c r="AQ247" s="17" t="s">
        <v>2663</v>
      </c>
      <c r="AR247" s="24" t="s">
        <v>2662</v>
      </c>
    </row>
    <row r="248" spans="1:44" ht="14.45" customHeight="1" x14ac:dyDescent="0.25">
      <c r="A248" s="16" t="s">
        <v>798</v>
      </c>
      <c r="B248" s="16" t="s">
        <v>2347</v>
      </c>
      <c r="C248" s="16" t="s">
        <v>2346</v>
      </c>
      <c r="D248" s="16" t="s">
        <v>2345</v>
      </c>
      <c r="E248" s="16" t="s">
        <v>42</v>
      </c>
      <c r="F248" s="43" t="s">
        <v>2344</v>
      </c>
      <c r="G248" s="16" t="s">
        <v>2183</v>
      </c>
      <c r="H248" s="16" t="s">
        <v>2206</v>
      </c>
      <c r="I248" s="18">
        <v>16503</v>
      </c>
      <c r="J248" s="19">
        <v>1.07</v>
      </c>
      <c r="K248" s="19">
        <v>1.07</v>
      </c>
      <c r="L248" s="19">
        <v>26.02</v>
      </c>
      <c r="M248" s="19">
        <v>21881</v>
      </c>
      <c r="N248" s="19">
        <v>1.64</v>
      </c>
      <c r="O248" s="19">
        <v>57.88</v>
      </c>
      <c r="P248" s="19">
        <v>1230</v>
      </c>
      <c r="Q248" s="16"/>
      <c r="R248" s="16" t="s">
        <v>2181</v>
      </c>
      <c r="S248" s="16" t="s">
        <v>2343</v>
      </c>
      <c r="T248" s="3" t="s">
        <v>11</v>
      </c>
      <c r="U248" s="16">
        <v>28.433408</v>
      </c>
      <c r="V248" s="16">
        <v>-93.004599999999996</v>
      </c>
      <c r="W248" s="46" t="s">
        <v>2342</v>
      </c>
      <c r="X248" s="22" t="s">
        <v>2341</v>
      </c>
      <c r="Y248" s="16"/>
      <c r="Z248" s="16"/>
      <c r="AA248" s="16"/>
      <c r="AB248" s="47">
        <v>44314</v>
      </c>
      <c r="AC248" s="3" t="s">
        <v>6</v>
      </c>
      <c r="AD248" s="46">
        <v>2023</v>
      </c>
      <c r="AE248" s="16" t="s">
        <v>2340</v>
      </c>
      <c r="AF248" s="3" t="s">
        <v>2339</v>
      </c>
      <c r="AG248" s="47">
        <v>44314</v>
      </c>
      <c r="AH248" s="17" t="e">
        <v>#N/A</v>
      </c>
      <c r="AI248" s="17" t="e">
        <v>#N/A</v>
      </c>
      <c r="AJ248" s="17" t="e">
        <v>#N/A</v>
      </c>
      <c r="AK248" s="17" t="e">
        <v>#N/A</v>
      </c>
      <c r="AL248" s="17" t="e">
        <v>#N/A</v>
      </c>
      <c r="AM248" s="17" t="e">
        <v>#N/A</v>
      </c>
      <c r="AN248" s="17" t="e">
        <v>#N/A</v>
      </c>
      <c r="AO248" s="17" t="e">
        <v>#N/A</v>
      </c>
      <c r="AP248" s="17" t="e">
        <v>#N/A</v>
      </c>
      <c r="AQ248" s="17" t="e">
        <v>#N/A</v>
      </c>
      <c r="AR248" s="24" t="e">
        <v>#N/A</v>
      </c>
    </row>
    <row r="249" spans="1:44" ht="14.45" customHeight="1" x14ac:dyDescent="0.25">
      <c r="A249" s="3" t="s">
        <v>798</v>
      </c>
      <c r="B249" s="3" t="s">
        <v>2187</v>
      </c>
      <c r="C249" s="3" t="s">
        <v>2186</v>
      </c>
      <c r="D249" s="3" t="s">
        <v>2338</v>
      </c>
      <c r="E249" s="3" t="s">
        <v>42</v>
      </c>
      <c r="F249" s="3" t="s">
        <v>2337</v>
      </c>
      <c r="G249" s="3" t="s">
        <v>2183</v>
      </c>
      <c r="H249" s="3" t="s">
        <v>2206</v>
      </c>
      <c r="I249" s="18">
        <v>185453</v>
      </c>
      <c r="M249" s="19">
        <v>18936.25</v>
      </c>
      <c r="P249" s="19">
        <v>833.18</v>
      </c>
      <c r="R249" s="16" t="s">
        <v>2257</v>
      </c>
      <c r="S249" s="3" t="s">
        <v>2336</v>
      </c>
      <c r="T249" s="3" t="s">
        <v>11</v>
      </c>
      <c r="U249" s="3">
        <v>27.889361000000001</v>
      </c>
      <c r="V249" s="3">
        <v>-96.651156</v>
      </c>
      <c r="X249" s="22" t="s">
        <v>2179</v>
      </c>
      <c r="Z249" s="3" t="s">
        <v>38</v>
      </c>
      <c r="AA249" s="3" t="s">
        <v>845</v>
      </c>
      <c r="AB249" s="23">
        <v>44314</v>
      </c>
      <c r="AC249" s="3" t="s">
        <v>6</v>
      </c>
      <c r="AD249" s="21">
        <v>2021</v>
      </c>
      <c r="AE249" s="3" t="s">
        <v>2178</v>
      </c>
      <c r="AF249" s="3" t="s">
        <v>2177</v>
      </c>
      <c r="AG249" s="23">
        <v>44257</v>
      </c>
      <c r="AH249" s="17" t="e">
        <v>#N/A</v>
      </c>
      <c r="AI249" s="17" t="e">
        <v>#N/A</v>
      </c>
      <c r="AJ249" s="17" t="e">
        <v>#N/A</v>
      </c>
      <c r="AK249" s="17" t="e">
        <v>#N/A</v>
      </c>
      <c r="AL249" s="17" t="e">
        <v>#N/A</v>
      </c>
      <c r="AM249" s="17" t="e">
        <v>#N/A</v>
      </c>
      <c r="AN249" s="17" t="e">
        <v>#N/A</v>
      </c>
      <c r="AO249" s="17" t="e">
        <v>#N/A</v>
      </c>
      <c r="AP249" s="17" t="e">
        <v>#N/A</v>
      </c>
      <c r="AQ249" s="17" t="e">
        <v>#N/A</v>
      </c>
      <c r="AR249" s="24" t="e">
        <v>#N/A</v>
      </c>
    </row>
    <row r="250" spans="1:44" ht="14.45" customHeight="1" x14ac:dyDescent="0.25">
      <c r="A250" s="3" t="s">
        <v>798</v>
      </c>
      <c r="B250" s="3" t="s">
        <v>2187</v>
      </c>
      <c r="C250" s="3" t="s">
        <v>2186</v>
      </c>
      <c r="D250" s="3" t="s">
        <v>2185</v>
      </c>
      <c r="E250" s="3" t="s">
        <v>42</v>
      </c>
      <c r="F250" s="30" t="s">
        <v>2184</v>
      </c>
      <c r="G250" s="3" t="s">
        <v>2183</v>
      </c>
      <c r="H250" s="3" t="s">
        <v>2182</v>
      </c>
      <c r="J250" s="19">
        <v>0.02</v>
      </c>
      <c r="K250" s="19">
        <v>0.02</v>
      </c>
      <c r="L250" s="19">
        <v>0.35</v>
      </c>
      <c r="M250" s="19">
        <v>18.41</v>
      </c>
      <c r="N250" s="19">
        <v>0.11</v>
      </c>
      <c r="O250" s="19">
        <v>0.28999999999999998</v>
      </c>
      <c r="Q250" s="3" t="s">
        <v>14</v>
      </c>
      <c r="R250" s="3" t="s">
        <v>2181</v>
      </c>
      <c r="S250" s="3" t="s">
        <v>2180</v>
      </c>
      <c r="T250" s="3" t="s">
        <v>11</v>
      </c>
      <c r="U250" s="3">
        <v>27.889361000000001</v>
      </c>
      <c r="V250" s="3">
        <v>-96.651156</v>
      </c>
      <c r="X250" s="22" t="s">
        <v>2179</v>
      </c>
      <c r="Z250" s="3" t="s">
        <v>38</v>
      </c>
      <c r="AA250" s="3" t="s">
        <v>845</v>
      </c>
      <c r="AB250" s="23">
        <v>44314</v>
      </c>
      <c r="AC250" s="3" t="s">
        <v>6</v>
      </c>
      <c r="AD250" s="21">
        <v>2021</v>
      </c>
      <c r="AE250" s="3" t="s">
        <v>2178</v>
      </c>
      <c r="AF250" s="3" t="s">
        <v>2177</v>
      </c>
      <c r="AG250" s="23">
        <v>44257</v>
      </c>
      <c r="AH250" s="17" t="e">
        <v>#N/A</v>
      </c>
      <c r="AI250" s="17" t="e">
        <v>#N/A</v>
      </c>
      <c r="AJ250" s="17" t="e">
        <v>#N/A</v>
      </c>
      <c r="AK250" s="17" t="e">
        <v>#N/A</v>
      </c>
      <c r="AL250" s="17" t="e">
        <v>#N/A</v>
      </c>
      <c r="AM250" s="17" t="e">
        <v>#N/A</v>
      </c>
      <c r="AN250" s="17" t="e">
        <v>#N/A</v>
      </c>
      <c r="AO250" s="17" t="e">
        <v>#N/A</v>
      </c>
      <c r="AP250" s="17" t="e">
        <v>#N/A</v>
      </c>
      <c r="AQ250" s="17" t="e">
        <v>#N/A</v>
      </c>
      <c r="AR250" s="24" t="e">
        <v>#N/A</v>
      </c>
    </row>
    <row r="251" spans="1:44" ht="14.45" customHeight="1" x14ac:dyDescent="0.25">
      <c r="A251" s="3" t="s">
        <v>798</v>
      </c>
      <c r="B251" s="3" t="s">
        <v>1412</v>
      </c>
      <c r="C251" s="3" t="s">
        <v>2335</v>
      </c>
      <c r="D251" s="3" t="s">
        <v>2334</v>
      </c>
      <c r="E251" s="3" t="s">
        <v>42</v>
      </c>
      <c r="F251" s="30" t="s">
        <v>2333</v>
      </c>
      <c r="G251" s="3" t="s">
        <v>2183</v>
      </c>
      <c r="H251" s="3" t="s">
        <v>2206</v>
      </c>
      <c r="J251" s="19">
        <v>0.34</v>
      </c>
      <c r="K251" s="19">
        <v>0.34</v>
      </c>
      <c r="L251" s="19">
        <v>6.63</v>
      </c>
      <c r="M251" s="19">
        <v>97.79</v>
      </c>
      <c r="N251" s="19">
        <v>0.03</v>
      </c>
      <c r="O251" s="19">
        <v>12.18</v>
      </c>
      <c r="P251" s="19">
        <v>5.59</v>
      </c>
      <c r="Q251" s="3" t="s">
        <v>14</v>
      </c>
      <c r="R251" s="3" t="s">
        <v>580</v>
      </c>
      <c r="S251" s="3" t="s">
        <v>2332</v>
      </c>
      <c r="T251" s="3" t="s">
        <v>11</v>
      </c>
      <c r="U251" s="3">
        <v>25.964220000000001</v>
      </c>
      <c r="V251" s="3">
        <v>-97.376059999999995</v>
      </c>
      <c r="W251" s="21" t="s">
        <v>2331</v>
      </c>
      <c r="X251" s="22" t="s">
        <v>791</v>
      </c>
      <c r="Y251" s="3" t="s">
        <v>790</v>
      </c>
      <c r="AA251" s="3" t="s">
        <v>789</v>
      </c>
      <c r="AB251" s="23">
        <v>44270</v>
      </c>
      <c r="AC251" s="3" t="s">
        <v>6</v>
      </c>
      <c r="AD251" s="21">
        <v>2021</v>
      </c>
      <c r="AE251" s="3" t="s">
        <v>2330</v>
      </c>
      <c r="AF251" s="3" t="s">
        <v>2329</v>
      </c>
      <c r="AG251" s="23">
        <v>44209</v>
      </c>
      <c r="AH251" s="17" t="s">
        <v>2328</v>
      </c>
      <c r="AI251" s="17" t="s">
        <v>2327</v>
      </c>
      <c r="AJ251" s="17" t="s">
        <v>2326</v>
      </c>
      <c r="AK251" s="17" t="s">
        <v>260</v>
      </c>
      <c r="AL251" s="17" t="s">
        <v>260</v>
      </c>
      <c r="AM251" s="17" t="s">
        <v>348</v>
      </c>
      <c r="AN251" s="17" t="s">
        <v>347</v>
      </c>
      <c r="AO251" s="17" t="s">
        <v>2325</v>
      </c>
      <c r="AP251" s="17" t="s">
        <v>2324</v>
      </c>
      <c r="AQ251" s="17" t="s">
        <v>2323</v>
      </c>
      <c r="AR251" s="24" t="s">
        <v>2322</v>
      </c>
    </row>
    <row r="252" spans="1:44" ht="14.45" customHeight="1" x14ac:dyDescent="0.25">
      <c r="A252" s="3" t="s">
        <v>798</v>
      </c>
      <c r="B252" s="3" t="s">
        <v>3877</v>
      </c>
      <c r="C252" s="3" t="s">
        <v>3876</v>
      </c>
      <c r="D252" s="3" t="s">
        <v>3875</v>
      </c>
      <c r="E252" s="3" t="s">
        <v>42</v>
      </c>
      <c r="F252" s="30" t="s">
        <v>3874</v>
      </c>
      <c r="G252" s="3" t="s">
        <v>3798</v>
      </c>
      <c r="H252" s="3" t="s">
        <v>3873</v>
      </c>
      <c r="I252" s="18">
        <v>15220</v>
      </c>
      <c r="J252" s="19">
        <v>28.06</v>
      </c>
      <c r="K252" s="19">
        <v>27.52</v>
      </c>
      <c r="L252" s="19">
        <v>43.14</v>
      </c>
      <c r="M252" s="19">
        <v>37.61</v>
      </c>
      <c r="N252" s="19">
        <v>2.16</v>
      </c>
      <c r="O252" s="19">
        <v>37.130000000000003</v>
      </c>
      <c r="P252" s="19">
        <v>7.44</v>
      </c>
      <c r="Q252" s="3" t="s">
        <v>14</v>
      </c>
      <c r="R252" s="3" t="s">
        <v>13</v>
      </c>
      <c r="S252" s="3" t="s">
        <v>3872</v>
      </c>
      <c r="T252" s="3" t="s">
        <v>11</v>
      </c>
      <c r="U252" s="3">
        <v>30.009644999999999</v>
      </c>
      <c r="V252" s="3">
        <v>-94.896372</v>
      </c>
      <c r="W252" s="21" t="s">
        <v>3871</v>
      </c>
      <c r="X252" s="22" t="s">
        <v>791</v>
      </c>
      <c r="Y252" s="3" t="s">
        <v>790</v>
      </c>
      <c r="AA252" s="3" t="s">
        <v>818</v>
      </c>
      <c r="AB252" s="23">
        <v>44314</v>
      </c>
      <c r="AC252" s="3" t="s">
        <v>6</v>
      </c>
      <c r="AD252" s="21">
        <v>2022</v>
      </c>
      <c r="AE252" s="3" t="s">
        <v>3870</v>
      </c>
      <c r="AF252" s="3" t="s">
        <v>3869</v>
      </c>
      <c r="AG252" s="23">
        <v>44217</v>
      </c>
      <c r="AH252" s="17" t="s">
        <v>3868</v>
      </c>
      <c r="AI252" s="17" t="s">
        <v>929</v>
      </c>
      <c r="AJ252" s="17" t="s">
        <v>150</v>
      </c>
      <c r="AK252" s="17" t="s">
        <v>69</v>
      </c>
      <c r="AL252" s="17" t="s">
        <v>553</v>
      </c>
      <c r="AM252" s="17" t="s">
        <v>194</v>
      </c>
      <c r="AN252" s="17" t="s">
        <v>377</v>
      </c>
      <c r="AO252" s="17" t="s">
        <v>1971</v>
      </c>
      <c r="AP252" s="17" t="s">
        <v>1441</v>
      </c>
      <c r="AQ252" s="17" t="s">
        <v>987</v>
      </c>
      <c r="AR252" s="24" t="s">
        <v>3867</v>
      </c>
    </row>
    <row r="253" spans="1:44" ht="14.45" customHeight="1" x14ac:dyDescent="0.25">
      <c r="A253" s="3" t="s">
        <v>798</v>
      </c>
      <c r="B253" s="3" t="s">
        <v>2187</v>
      </c>
      <c r="C253" s="3" t="s">
        <v>2321</v>
      </c>
      <c r="D253" s="3" t="s">
        <v>2320</v>
      </c>
      <c r="E253" s="3" t="s">
        <v>18</v>
      </c>
      <c r="F253" s="3" t="s">
        <v>2319</v>
      </c>
      <c r="G253" s="3" t="s">
        <v>2183</v>
      </c>
      <c r="H253" s="3" t="s">
        <v>2206</v>
      </c>
      <c r="I253" s="18">
        <v>165595</v>
      </c>
      <c r="J253" s="19">
        <v>6.48</v>
      </c>
      <c r="K253" s="19">
        <v>6.48</v>
      </c>
      <c r="L253" s="19">
        <v>32.86</v>
      </c>
      <c r="M253" s="19">
        <v>115.57</v>
      </c>
      <c r="N253" s="19">
        <v>33.36</v>
      </c>
      <c r="O253" s="19">
        <v>33.729999999999997</v>
      </c>
      <c r="R253" s="3" t="s">
        <v>13</v>
      </c>
      <c r="S253" s="3" t="s">
        <v>2318</v>
      </c>
      <c r="T253" s="3" t="s">
        <v>11</v>
      </c>
      <c r="U253" s="3">
        <v>27.831111</v>
      </c>
      <c r="V253" s="3">
        <v>-97.504165999999998</v>
      </c>
      <c r="W253" s="21" t="s">
        <v>2317</v>
      </c>
      <c r="X253" s="22" t="s">
        <v>791</v>
      </c>
      <c r="Y253" s="3" t="s">
        <v>790</v>
      </c>
      <c r="Z253" s="3" t="s">
        <v>2316</v>
      </c>
      <c r="AA253" s="3" t="s">
        <v>845</v>
      </c>
      <c r="AB253" s="23">
        <v>44293</v>
      </c>
      <c r="AC253" s="3" t="s">
        <v>6</v>
      </c>
      <c r="AD253" s="21">
        <v>2020</v>
      </c>
      <c r="AE253" s="3" t="s">
        <v>2315</v>
      </c>
      <c r="AF253" s="3" t="s">
        <v>2314</v>
      </c>
      <c r="AG253" s="23">
        <v>44293</v>
      </c>
      <c r="AH253" s="17" t="s">
        <v>2313</v>
      </c>
      <c r="AI253" s="17" t="s">
        <v>2312</v>
      </c>
      <c r="AJ253" s="17" t="s">
        <v>113</v>
      </c>
      <c r="AK253" s="17" t="s">
        <v>51</v>
      </c>
      <c r="AL253" s="17" t="s">
        <v>130</v>
      </c>
      <c r="AM253" s="17" t="s">
        <v>196</v>
      </c>
      <c r="AN253" s="17" t="s">
        <v>91</v>
      </c>
      <c r="AO253" s="17" t="s">
        <v>2016</v>
      </c>
      <c r="AP253" s="17" t="s">
        <v>2311</v>
      </c>
      <c r="AQ253" s="17" t="s">
        <v>1394</v>
      </c>
      <c r="AR253" s="24" t="s">
        <v>2310</v>
      </c>
    </row>
    <row r="254" spans="1:44" ht="14.45" customHeight="1" x14ac:dyDescent="0.25">
      <c r="A254" s="3" t="s">
        <v>798</v>
      </c>
      <c r="B254" s="3" t="s">
        <v>2187</v>
      </c>
      <c r="C254" s="3" t="s">
        <v>2446</v>
      </c>
      <c r="D254" s="3" t="s">
        <v>2408</v>
      </c>
      <c r="E254" s="3" t="s">
        <v>18</v>
      </c>
      <c r="F254" s="3" t="s">
        <v>2445</v>
      </c>
      <c r="G254" s="3" t="s">
        <v>2183</v>
      </c>
      <c r="H254" s="3" t="s">
        <v>2406</v>
      </c>
      <c r="I254" s="18">
        <v>217439</v>
      </c>
      <c r="J254" s="19">
        <v>15.28</v>
      </c>
      <c r="K254" s="19">
        <v>14.09</v>
      </c>
      <c r="L254" s="19">
        <v>52.63</v>
      </c>
      <c r="M254" s="19">
        <v>559.86</v>
      </c>
      <c r="N254" s="19">
        <v>18.22</v>
      </c>
      <c r="O254" s="19">
        <v>117.47</v>
      </c>
      <c r="R254" s="3" t="s">
        <v>13</v>
      </c>
      <c r="S254" s="3" t="s">
        <v>2444</v>
      </c>
      <c r="T254" s="3" t="s">
        <v>11</v>
      </c>
      <c r="U254" s="3">
        <v>27.817729</v>
      </c>
      <c r="V254" s="3">
        <v>-97.506679000000005</v>
      </c>
      <c r="W254" s="21" t="s">
        <v>2443</v>
      </c>
      <c r="X254" s="22" t="s">
        <v>791</v>
      </c>
      <c r="Y254" s="3" t="s">
        <v>790</v>
      </c>
      <c r="Z254" s="3" t="s">
        <v>2442</v>
      </c>
      <c r="AA254" s="3" t="s">
        <v>845</v>
      </c>
      <c r="AB254" s="23">
        <v>44148</v>
      </c>
      <c r="AC254" s="3" t="s">
        <v>37</v>
      </c>
      <c r="AD254" s="21">
        <v>2017</v>
      </c>
      <c r="AE254" s="3" t="s">
        <v>2441</v>
      </c>
      <c r="AF254" s="3" t="s">
        <v>2440</v>
      </c>
      <c r="AG254" s="23">
        <v>44148</v>
      </c>
      <c r="AH254" s="17" t="s">
        <v>2439</v>
      </c>
      <c r="AI254" s="17" t="s">
        <v>2312</v>
      </c>
      <c r="AJ254" s="17" t="s">
        <v>427</v>
      </c>
      <c r="AK254" s="17" t="s">
        <v>51</v>
      </c>
      <c r="AL254" s="17" t="s">
        <v>33</v>
      </c>
      <c r="AM254" s="17" t="s">
        <v>168</v>
      </c>
      <c r="AN254" s="17" t="s">
        <v>91</v>
      </c>
      <c r="AO254" s="17" t="s">
        <v>2016</v>
      </c>
      <c r="AP254" s="17" t="s">
        <v>2311</v>
      </c>
      <c r="AQ254" s="17" t="s">
        <v>852</v>
      </c>
      <c r="AR254" s="24" t="s">
        <v>2438</v>
      </c>
    </row>
    <row r="255" spans="1:44" ht="14.45" customHeight="1" x14ac:dyDescent="0.25">
      <c r="A255" s="3" t="s">
        <v>798</v>
      </c>
      <c r="B255" s="3" t="s">
        <v>2221</v>
      </c>
      <c r="C255" s="3" t="s">
        <v>4470</v>
      </c>
      <c r="D255" s="3" t="s">
        <v>4469</v>
      </c>
      <c r="E255" s="3" t="s">
        <v>18</v>
      </c>
      <c r="F255" s="3" t="s">
        <v>4468</v>
      </c>
      <c r="G255" s="3" t="s">
        <v>3798</v>
      </c>
      <c r="H255" s="3" t="s">
        <v>4252</v>
      </c>
      <c r="I255" s="18">
        <v>795940</v>
      </c>
      <c r="J255" s="19">
        <v>46.3</v>
      </c>
      <c r="K255" s="19">
        <v>41.5</v>
      </c>
      <c r="L255" s="19">
        <v>53.2</v>
      </c>
      <c r="M255" s="19">
        <v>20.100000000000001</v>
      </c>
      <c r="N255" s="19">
        <v>4</v>
      </c>
      <c r="O255" s="19">
        <v>323.60000000000002</v>
      </c>
      <c r="R255" s="3" t="s">
        <v>13</v>
      </c>
      <c r="S255" s="3" t="s">
        <v>4467</v>
      </c>
      <c r="T255" s="3" t="s">
        <v>11</v>
      </c>
      <c r="U255" s="3">
        <v>29.242751999999999</v>
      </c>
      <c r="V255" s="3">
        <v>-95.279436000000004</v>
      </c>
      <c r="W255" s="21" t="s">
        <v>4466</v>
      </c>
      <c r="X255" s="22" t="s">
        <v>791</v>
      </c>
      <c r="Y255" s="3" t="s">
        <v>790</v>
      </c>
      <c r="Z255" s="3" t="s">
        <v>4465</v>
      </c>
      <c r="AA255" s="3" t="s">
        <v>1917</v>
      </c>
      <c r="AB255" s="23">
        <v>44288</v>
      </c>
      <c r="AC255" s="3" t="s">
        <v>6</v>
      </c>
      <c r="AD255" s="21" t="s">
        <v>5</v>
      </c>
      <c r="AE255" s="3" t="s">
        <v>1904</v>
      </c>
      <c r="AF255" s="3" t="s">
        <v>4464</v>
      </c>
      <c r="AG255" s="23">
        <v>44288</v>
      </c>
      <c r="AH255" s="17" t="s">
        <v>4463</v>
      </c>
      <c r="AI255" s="17" t="s">
        <v>150</v>
      </c>
      <c r="AJ255" s="17" t="s">
        <v>228</v>
      </c>
      <c r="AK255" s="17" t="s">
        <v>230</v>
      </c>
      <c r="AL255" s="17" t="s">
        <v>553</v>
      </c>
      <c r="AM255" s="17" t="s">
        <v>227</v>
      </c>
      <c r="AN255" s="17" t="s">
        <v>389</v>
      </c>
      <c r="AO255" s="17" t="s">
        <v>3358</v>
      </c>
      <c r="AP255" s="17" t="s">
        <v>1508</v>
      </c>
      <c r="AQ255" s="17" t="s">
        <v>4462</v>
      </c>
      <c r="AR255" s="24" t="s">
        <v>4461</v>
      </c>
    </row>
    <row r="256" spans="1:44" ht="14.45" customHeight="1" x14ac:dyDescent="0.25">
      <c r="A256" s="3" t="s">
        <v>798</v>
      </c>
      <c r="B256" s="3" t="s">
        <v>878</v>
      </c>
      <c r="C256" s="3" t="s">
        <v>877</v>
      </c>
      <c r="D256" s="3" t="s">
        <v>876</v>
      </c>
      <c r="E256" s="3" t="s">
        <v>42</v>
      </c>
      <c r="F256" s="3" t="s">
        <v>875</v>
      </c>
      <c r="G256" s="3" t="s">
        <v>16</v>
      </c>
      <c r="H256" s="3" t="s">
        <v>15</v>
      </c>
      <c r="I256" s="18">
        <v>450475</v>
      </c>
      <c r="J256" s="19">
        <v>21.12</v>
      </c>
      <c r="K256" s="19">
        <v>21.12</v>
      </c>
      <c r="L256" s="19">
        <v>175.24</v>
      </c>
      <c r="M256" s="19">
        <v>26.73</v>
      </c>
      <c r="N256" s="19">
        <v>43.71</v>
      </c>
      <c r="O256" s="19">
        <v>179.1</v>
      </c>
      <c r="P256" s="19">
        <v>7.8</v>
      </c>
      <c r="R256" s="3" t="s">
        <v>13</v>
      </c>
      <c r="S256" s="3" t="s">
        <v>874</v>
      </c>
      <c r="T256" s="3" t="s">
        <v>11</v>
      </c>
      <c r="U256" s="3">
        <v>28.091248</v>
      </c>
      <c r="V256" s="3">
        <v>-97.492571999999996</v>
      </c>
      <c r="W256" s="21" t="s">
        <v>873</v>
      </c>
      <c r="X256" s="22" t="s">
        <v>791</v>
      </c>
      <c r="Y256" s="3" t="s">
        <v>790</v>
      </c>
      <c r="Z256" s="3" t="s">
        <v>872</v>
      </c>
      <c r="AA256" s="3" t="s">
        <v>845</v>
      </c>
      <c r="AB256" s="23">
        <v>44236</v>
      </c>
      <c r="AC256" s="3" t="s">
        <v>37</v>
      </c>
      <c r="AD256" s="21">
        <v>2020</v>
      </c>
      <c r="AE256" s="30" t="s">
        <v>871</v>
      </c>
      <c r="AF256" s="3" t="s">
        <v>870</v>
      </c>
      <c r="AG256" s="23">
        <v>44236</v>
      </c>
      <c r="AH256" s="17" t="s">
        <v>23</v>
      </c>
      <c r="AI256" s="17" t="s">
        <v>439</v>
      </c>
      <c r="AJ256" s="17" t="s">
        <v>717</v>
      </c>
      <c r="AK256" s="17" t="s">
        <v>94</v>
      </c>
      <c r="AL256" s="17" t="s">
        <v>30</v>
      </c>
      <c r="AM256" s="17" t="s">
        <v>168</v>
      </c>
      <c r="AN256" s="17" t="s">
        <v>147</v>
      </c>
      <c r="AO256" s="17" t="s">
        <v>869</v>
      </c>
      <c r="AP256" s="17" t="s">
        <v>868</v>
      </c>
      <c r="AQ256" s="17" t="s">
        <v>867</v>
      </c>
      <c r="AR256" s="24" t="s">
        <v>866</v>
      </c>
    </row>
    <row r="257" spans="1:44" ht="14.45" customHeight="1" x14ac:dyDescent="0.25">
      <c r="A257" s="3" t="s">
        <v>798</v>
      </c>
      <c r="B257" s="3" t="s">
        <v>824</v>
      </c>
      <c r="C257" s="3" t="s">
        <v>4450</v>
      </c>
      <c r="D257" s="3" t="s">
        <v>4460</v>
      </c>
      <c r="E257" s="3" t="s">
        <v>18</v>
      </c>
      <c r="F257" s="3" t="s">
        <v>4459</v>
      </c>
      <c r="G257" s="3" t="s">
        <v>3798</v>
      </c>
      <c r="H257" s="3" t="s">
        <v>4458</v>
      </c>
      <c r="I257" s="18">
        <v>3891942</v>
      </c>
      <c r="J257" s="19">
        <v>222.8</v>
      </c>
      <c r="K257" s="19">
        <v>206.51</v>
      </c>
      <c r="L257" s="19">
        <v>599.89</v>
      </c>
      <c r="M257" s="19">
        <v>1089.8</v>
      </c>
      <c r="N257" s="19">
        <v>163.59</v>
      </c>
      <c r="O257" s="19">
        <v>2171.4899999999998</v>
      </c>
      <c r="R257" s="3" t="s">
        <v>13</v>
      </c>
      <c r="S257" s="3" t="s">
        <v>4457</v>
      </c>
      <c r="T257" s="44" t="s">
        <v>11</v>
      </c>
      <c r="U257" s="3">
        <v>30.04806</v>
      </c>
      <c r="V257" s="3">
        <v>-93.781099999999995</v>
      </c>
      <c r="W257" s="21" t="s">
        <v>4456</v>
      </c>
      <c r="X257" s="22" t="s">
        <v>791</v>
      </c>
      <c r="Y257" s="3" t="s">
        <v>790</v>
      </c>
      <c r="Z257" s="3" t="s">
        <v>4455</v>
      </c>
      <c r="AA257" s="3" t="s">
        <v>818</v>
      </c>
      <c r="AB257" s="23">
        <v>43951</v>
      </c>
      <c r="AC257" s="3" t="s">
        <v>6</v>
      </c>
      <c r="AD257" s="21">
        <v>2024</v>
      </c>
      <c r="AE257" s="3" t="s">
        <v>4454</v>
      </c>
      <c r="AF257" s="3" t="s">
        <v>4359</v>
      </c>
      <c r="AG257" s="23">
        <v>44288</v>
      </c>
      <c r="AH257" s="17" t="s">
        <v>4453</v>
      </c>
      <c r="AI257" s="17" t="s">
        <v>169</v>
      </c>
      <c r="AJ257" s="17" t="s">
        <v>131</v>
      </c>
      <c r="AK257" s="17" t="s">
        <v>31</v>
      </c>
      <c r="AL257" s="17" t="s">
        <v>53</v>
      </c>
      <c r="AM257" s="17" t="s">
        <v>23</v>
      </c>
      <c r="AN257" s="17" t="s">
        <v>4452</v>
      </c>
      <c r="AO257" s="17" t="s">
        <v>896</v>
      </c>
      <c r="AP257" s="17" t="s">
        <v>1508</v>
      </c>
      <c r="AQ257" s="17" t="s">
        <v>1710</v>
      </c>
      <c r="AR257" s="24" t="s">
        <v>4451</v>
      </c>
    </row>
    <row r="258" spans="1:44" ht="14.45" customHeight="1" x14ac:dyDescent="0.25">
      <c r="A258" s="3" t="s">
        <v>798</v>
      </c>
      <c r="B258" s="3" t="s">
        <v>2309</v>
      </c>
      <c r="C258" s="3" t="s">
        <v>4450</v>
      </c>
      <c r="D258" s="3" t="s">
        <v>4449</v>
      </c>
      <c r="E258" s="3" t="s">
        <v>18</v>
      </c>
      <c r="F258" s="3" t="s">
        <v>4448</v>
      </c>
      <c r="G258" s="3" t="s">
        <v>3798</v>
      </c>
      <c r="H258" s="3" t="s">
        <v>4252</v>
      </c>
      <c r="I258" s="28" t="s">
        <v>2066</v>
      </c>
      <c r="J258" s="29" t="s">
        <v>2066</v>
      </c>
      <c r="K258" s="29" t="s">
        <v>2066</v>
      </c>
      <c r="L258" s="29" t="s">
        <v>2066</v>
      </c>
      <c r="M258" s="29" t="s">
        <v>2066</v>
      </c>
      <c r="N258" s="29" t="s">
        <v>2066</v>
      </c>
      <c r="O258" s="29" t="s">
        <v>2066</v>
      </c>
      <c r="P258" s="29" t="s">
        <v>2066</v>
      </c>
      <c r="R258" s="3" t="s">
        <v>2065</v>
      </c>
      <c r="S258" s="35" t="s">
        <v>4447</v>
      </c>
      <c r="T258" s="3" t="s">
        <v>11</v>
      </c>
      <c r="U258" s="3">
        <v>29.074952</v>
      </c>
      <c r="V258" s="3">
        <v>-95.746643000000006</v>
      </c>
      <c r="W258" s="21" t="s">
        <v>4441</v>
      </c>
      <c r="AB258" s="23">
        <v>44305</v>
      </c>
      <c r="AC258" s="3" t="s">
        <v>6</v>
      </c>
      <c r="AD258" s="21">
        <v>2023</v>
      </c>
      <c r="AE258" s="3" t="s">
        <v>4065</v>
      </c>
      <c r="AF258" s="3" t="s">
        <v>4446</v>
      </c>
      <c r="AG258" s="23">
        <v>44315</v>
      </c>
      <c r="AH258" s="17" t="s">
        <v>4438</v>
      </c>
      <c r="AI258" s="17" t="s">
        <v>401</v>
      </c>
      <c r="AJ258" s="17" t="s">
        <v>244</v>
      </c>
      <c r="AK258" s="17" t="s">
        <v>51</v>
      </c>
      <c r="AL258" s="17" t="s">
        <v>54</v>
      </c>
      <c r="AM258" s="17" t="s">
        <v>300</v>
      </c>
      <c r="AN258" s="17" t="s">
        <v>1031</v>
      </c>
      <c r="AO258" s="17" t="s">
        <v>2714</v>
      </c>
      <c r="AP258" s="17" t="s">
        <v>4437</v>
      </c>
      <c r="AQ258" s="17" t="s">
        <v>739</v>
      </c>
      <c r="AR258" s="24" t="s">
        <v>4436</v>
      </c>
    </row>
    <row r="259" spans="1:44" ht="14.45" customHeight="1" x14ac:dyDescent="0.25">
      <c r="A259" s="3" t="s">
        <v>798</v>
      </c>
      <c r="B259" s="3" t="s">
        <v>2221</v>
      </c>
      <c r="C259" s="3" t="s">
        <v>4445</v>
      </c>
      <c r="D259" s="3" t="s">
        <v>4444</v>
      </c>
      <c r="E259" s="3" t="s">
        <v>18</v>
      </c>
      <c r="F259" s="3" t="s">
        <v>4443</v>
      </c>
      <c r="G259" s="3" t="s">
        <v>3798</v>
      </c>
      <c r="H259" s="3" t="s">
        <v>4288</v>
      </c>
      <c r="I259" s="18">
        <v>154911</v>
      </c>
      <c r="J259" s="19">
        <v>14.77</v>
      </c>
      <c r="K259" s="19">
        <v>6.69</v>
      </c>
      <c r="L259" s="19">
        <v>99.68</v>
      </c>
      <c r="M259" s="19">
        <v>135.37</v>
      </c>
      <c r="N259" s="19">
        <v>14.49</v>
      </c>
      <c r="O259" s="19">
        <v>458.98</v>
      </c>
      <c r="R259" s="3" t="s">
        <v>13</v>
      </c>
      <c r="S259" s="3" t="s">
        <v>4442</v>
      </c>
      <c r="T259" s="3" t="s">
        <v>11</v>
      </c>
      <c r="U259" s="3">
        <v>29.074952</v>
      </c>
      <c r="V259" s="3">
        <v>-95.746643000000006</v>
      </c>
      <c r="W259" s="21" t="s">
        <v>4441</v>
      </c>
      <c r="X259" s="22" t="s">
        <v>791</v>
      </c>
      <c r="Y259" s="3" t="s">
        <v>790</v>
      </c>
      <c r="Z259" s="3" t="s">
        <v>4440</v>
      </c>
      <c r="AA259" s="3" t="s">
        <v>1917</v>
      </c>
      <c r="AB259" s="23">
        <v>44042</v>
      </c>
      <c r="AC259" s="3" t="s">
        <v>37</v>
      </c>
      <c r="AD259" s="21">
        <v>2017</v>
      </c>
      <c r="AE259" s="3" t="s">
        <v>817</v>
      </c>
      <c r="AF259" s="3" t="s">
        <v>4439</v>
      </c>
      <c r="AG259" s="23">
        <v>43747</v>
      </c>
      <c r="AH259" s="17" t="s">
        <v>4438</v>
      </c>
      <c r="AI259" s="17" t="s">
        <v>401</v>
      </c>
      <c r="AJ259" s="17" t="s">
        <v>244</v>
      </c>
      <c r="AK259" s="17" t="s">
        <v>51</v>
      </c>
      <c r="AL259" s="17" t="s">
        <v>54</v>
      </c>
      <c r="AM259" s="17" t="s">
        <v>300</v>
      </c>
      <c r="AN259" s="17" t="s">
        <v>1031</v>
      </c>
      <c r="AO259" s="17" t="s">
        <v>2714</v>
      </c>
      <c r="AP259" s="17" t="s">
        <v>4437</v>
      </c>
      <c r="AQ259" s="17" t="s">
        <v>739</v>
      </c>
      <c r="AR259" s="24" t="s">
        <v>4436</v>
      </c>
    </row>
    <row r="260" spans="1:44" ht="14.45" customHeight="1" x14ac:dyDescent="0.25">
      <c r="A260" s="3" t="s">
        <v>798</v>
      </c>
      <c r="B260" s="3" t="s">
        <v>2309</v>
      </c>
      <c r="C260" s="3" t="s">
        <v>4435</v>
      </c>
      <c r="D260" s="3" t="s">
        <v>4434</v>
      </c>
      <c r="E260" s="3" t="s">
        <v>18</v>
      </c>
      <c r="F260" s="3" t="s">
        <v>4433</v>
      </c>
      <c r="G260" s="3" t="s">
        <v>3798</v>
      </c>
      <c r="H260" s="3" t="s">
        <v>4269</v>
      </c>
      <c r="I260" s="18">
        <v>1405912</v>
      </c>
      <c r="J260" s="19">
        <v>97.51</v>
      </c>
      <c r="K260" s="19">
        <v>92.92</v>
      </c>
      <c r="L260" s="19">
        <v>255.65</v>
      </c>
      <c r="M260" s="19">
        <v>218.6</v>
      </c>
      <c r="N260" s="19">
        <v>33.07</v>
      </c>
      <c r="O260" s="19">
        <v>925.58</v>
      </c>
      <c r="R260" s="3" t="s">
        <v>13</v>
      </c>
      <c r="S260" s="3" t="s">
        <v>4432</v>
      </c>
      <c r="T260" s="3" t="s">
        <v>11</v>
      </c>
      <c r="U260" s="3">
        <v>29.823097000000001</v>
      </c>
      <c r="V260" s="3">
        <v>-94.923368999999994</v>
      </c>
      <c r="W260" s="21" t="s">
        <v>4431</v>
      </c>
      <c r="X260" s="22" t="s">
        <v>791</v>
      </c>
      <c r="Y260" s="3" t="s">
        <v>790</v>
      </c>
      <c r="Z260" s="3" t="s">
        <v>4430</v>
      </c>
      <c r="AA260" s="3" t="s">
        <v>818</v>
      </c>
      <c r="AB260" s="23">
        <v>44153</v>
      </c>
      <c r="AC260" s="3" t="s">
        <v>37</v>
      </c>
      <c r="AD260" s="21">
        <v>2018</v>
      </c>
      <c r="AE260" s="3" t="s">
        <v>1904</v>
      </c>
      <c r="AF260" s="3" t="s">
        <v>4429</v>
      </c>
      <c r="AG260" s="23">
        <v>44153</v>
      </c>
      <c r="AH260" s="17" t="s">
        <v>4428</v>
      </c>
      <c r="AI260" s="17" t="s">
        <v>427</v>
      </c>
      <c r="AJ260" s="17" t="s">
        <v>66</v>
      </c>
      <c r="AK260" s="17" t="s">
        <v>260</v>
      </c>
      <c r="AL260" s="17" t="s">
        <v>69</v>
      </c>
      <c r="AM260" s="17" t="s">
        <v>1468</v>
      </c>
      <c r="AN260" s="17" t="s">
        <v>226</v>
      </c>
      <c r="AO260" s="17" t="s">
        <v>3118</v>
      </c>
      <c r="AP260" s="17" t="s">
        <v>1674</v>
      </c>
      <c r="AQ260" s="17" t="s">
        <v>2569</v>
      </c>
      <c r="AR260" s="24" t="s">
        <v>4427</v>
      </c>
    </row>
    <row r="261" spans="1:44" ht="14.45" customHeight="1" x14ac:dyDescent="0.25">
      <c r="A261" s="3" t="s">
        <v>798</v>
      </c>
      <c r="B261" s="3" t="s">
        <v>3279</v>
      </c>
      <c r="C261" s="3" t="s">
        <v>3278</v>
      </c>
      <c r="D261" s="3" t="s">
        <v>3277</v>
      </c>
      <c r="E261" s="3" t="s">
        <v>18</v>
      </c>
      <c r="F261" s="3" t="s">
        <v>3276</v>
      </c>
      <c r="G261" s="3" t="s">
        <v>16</v>
      </c>
      <c r="H261" s="3" t="s">
        <v>3186</v>
      </c>
      <c r="I261" s="18">
        <v>201871</v>
      </c>
      <c r="J261" s="19">
        <v>6.9</v>
      </c>
      <c r="K261" s="19">
        <v>6.9</v>
      </c>
      <c r="L261" s="19">
        <v>39.81</v>
      </c>
      <c r="M261" s="19">
        <v>15.43</v>
      </c>
      <c r="N261" s="19">
        <v>3.44</v>
      </c>
      <c r="O261" s="19">
        <v>64.23</v>
      </c>
      <c r="R261" s="3" t="s">
        <v>13</v>
      </c>
      <c r="S261" s="3" t="s">
        <v>3275</v>
      </c>
      <c r="T261" s="3" t="s">
        <v>11</v>
      </c>
      <c r="U261" s="3">
        <v>29.469923000000001</v>
      </c>
      <c r="V261" s="3">
        <v>-96.626258000000007</v>
      </c>
      <c r="W261" s="21" t="s">
        <v>3274</v>
      </c>
      <c r="X261" s="22" t="s">
        <v>791</v>
      </c>
      <c r="Y261" s="3" t="s">
        <v>790</v>
      </c>
      <c r="Z261" s="3" t="s">
        <v>3273</v>
      </c>
      <c r="AA261" s="3" t="s">
        <v>3272</v>
      </c>
      <c r="AB261" s="23">
        <v>44153</v>
      </c>
      <c r="AC261" s="3" t="s">
        <v>37</v>
      </c>
      <c r="AD261" s="21">
        <v>2014</v>
      </c>
      <c r="AE261" s="3" t="s">
        <v>3271</v>
      </c>
      <c r="AF261" s="3" t="s">
        <v>3270</v>
      </c>
      <c r="AG261" s="23">
        <v>44153</v>
      </c>
      <c r="AH261" s="17" t="s">
        <v>3269</v>
      </c>
      <c r="AI261" s="17" t="s">
        <v>131</v>
      </c>
      <c r="AJ261" s="17" t="s">
        <v>756</v>
      </c>
      <c r="AK261" s="17" t="s">
        <v>94</v>
      </c>
      <c r="AL261" s="17" t="s">
        <v>273</v>
      </c>
      <c r="AM261" s="17" t="s">
        <v>92</v>
      </c>
      <c r="AN261" s="17" t="s">
        <v>111</v>
      </c>
      <c r="AO261" s="17" t="s">
        <v>3268</v>
      </c>
      <c r="AP261" s="17" t="s">
        <v>811</v>
      </c>
      <c r="AQ261" s="17" t="s">
        <v>3267</v>
      </c>
      <c r="AR261" s="24" t="s">
        <v>3266</v>
      </c>
    </row>
    <row r="262" spans="1:44" ht="14.45" customHeight="1" x14ac:dyDescent="0.25">
      <c r="A262" s="3" t="s">
        <v>798</v>
      </c>
      <c r="B262" s="3" t="s">
        <v>878</v>
      </c>
      <c r="C262" s="3" t="s">
        <v>3601</v>
      </c>
      <c r="D262" s="3" t="s">
        <v>3600</v>
      </c>
      <c r="E262" s="3" t="s">
        <v>18</v>
      </c>
      <c r="F262" s="3" t="s">
        <v>3599</v>
      </c>
      <c r="G262" s="3" t="s">
        <v>16</v>
      </c>
      <c r="H262" s="3" t="s">
        <v>3522</v>
      </c>
      <c r="I262" s="18">
        <v>900845</v>
      </c>
      <c r="J262" s="19">
        <v>19.600000000000001</v>
      </c>
      <c r="K262" s="19">
        <v>19.600000000000001</v>
      </c>
      <c r="L262" s="19">
        <v>188.2</v>
      </c>
      <c r="M262" s="19">
        <v>104.6</v>
      </c>
      <c r="N262" s="19">
        <v>12</v>
      </c>
      <c r="O262" s="19">
        <v>537.29999999999995</v>
      </c>
      <c r="R262" s="3" t="s">
        <v>13</v>
      </c>
      <c r="S262" s="3" t="s">
        <v>3598</v>
      </c>
      <c r="T262" s="3" t="s">
        <v>11</v>
      </c>
      <c r="U262" s="3">
        <v>27.883675</v>
      </c>
      <c r="V262" s="3">
        <v>-97.270114000000007</v>
      </c>
      <c r="W262" s="21" t="s">
        <v>3591</v>
      </c>
      <c r="X262" s="22" t="s">
        <v>791</v>
      </c>
      <c r="Y262" s="3" t="s">
        <v>790</v>
      </c>
      <c r="Z262" s="3" t="s">
        <v>3590</v>
      </c>
      <c r="AA262" s="3" t="s">
        <v>845</v>
      </c>
      <c r="AB262" s="23">
        <v>44301</v>
      </c>
      <c r="AC262" s="3" t="s">
        <v>6</v>
      </c>
      <c r="AD262" s="21">
        <v>2024</v>
      </c>
      <c r="AE262" s="3" t="s">
        <v>3597</v>
      </c>
      <c r="AF262" s="3" t="s">
        <v>3596</v>
      </c>
      <c r="AG262" s="23">
        <v>44301</v>
      </c>
      <c r="AH262" s="17" t="s">
        <v>3586</v>
      </c>
      <c r="AI262" s="17" t="s">
        <v>229</v>
      </c>
      <c r="AJ262" s="17" t="s">
        <v>54</v>
      </c>
      <c r="AK262" s="17" t="s">
        <v>51</v>
      </c>
      <c r="AL262" s="17" t="s">
        <v>53</v>
      </c>
      <c r="AM262" s="17" t="s">
        <v>3585</v>
      </c>
      <c r="AN262" s="17" t="s">
        <v>284</v>
      </c>
      <c r="AO262" s="17" t="s">
        <v>3584</v>
      </c>
      <c r="AP262" s="17" t="s">
        <v>3583</v>
      </c>
      <c r="AQ262" s="17" t="s">
        <v>223</v>
      </c>
      <c r="AR262" s="24" t="s">
        <v>3582</v>
      </c>
    </row>
    <row r="263" spans="1:44" ht="14.45" customHeight="1" x14ac:dyDescent="0.25">
      <c r="A263" s="3" t="s">
        <v>798</v>
      </c>
      <c r="B263" s="3" t="s">
        <v>878</v>
      </c>
      <c r="C263" s="3" t="s">
        <v>3595</v>
      </c>
      <c r="D263" s="3" t="s">
        <v>3594</v>
      </c>
      <c r="E263" s="3" t="s">
        <v>42</v>
      </c>
      <c r="F263" s="3" t="s">
        <v>3593</v>
      </c>
      <c r="G263" s="3" t="s">
        <v>16</v>
      </c>
      <c r="H263" s="3" t="s">
        <v>3522</v>
      </c>
      <c r="I263" s="18">
        <v>5538226</v>
      </c>
      <c r="J263" s="19">
        <v>85.3</v>
      </c>
      <c r="K263" s="19">
        <v>85.3</v>
      </c>
      <c r="L263" s="19">
        <v>3541.4</v>
      </c>
      <c r="M263" s="19">
        <v>353.11</v>
      </c>
      <c r="N263" s="19">
        <v>49.39</v>
      </c>
      <c r="O263" s="19">
        <v>3621.77</v>
      </c>
      <c r="R263" s="3" t="s">
        <v>13</v>
      </c>
      <c r="S263" s="3" t="s">
        <v>3592</v>
      </c>
      <c r="T263" s="3" t="s">
        <v>11</v>
      </c>
      <c r="U263" s="3">
        <v>27.883675</v>
      </c>
      <c r="V263" s="3">
        <v>-97.270114000000007</v>
      </c>
      <c r="W263" s="21" t="s">
        <v>3591</v>
      </c>
      <c r="X263" s="22" t="s">
        <v>791</v>
      </c>
      <c r="Y263" s="3" t="s">
        <v>790</v>
      </c>
      <c r="Z263" s="3" t="s">
        <v>3590</v>
      </c>
      <c r="AA263" s="3" t="s">
        <v>845</v>
      </c>
      <c r="AB263" s="23">
        <v>44301</v>
      </c>
      <c r="AC263" s="3" t="s">
        <v>37</v>
      </c>
      <c r="AD263" s="21" t="s">
        <v>3589</v>
      </c>
      <c r="AE263" s="3" t="s">
        <v>3588</v>
      </c>
      <c r="AF263" s="3" t="s">
        <v>3587</v>
      </c>
      <c r="AG263" s="23">
        <v>44301</v>
      </c>
      <c r="AH263" s="17" t="s">
        <v>3586</v>
      </c>
      <c r="AI263" s="17" t="s">
        <v>229</v>
      </c>
      <c r="AJ263" s="17" t="s">
        <v>54</v>
      </c>
      <c r="AK263" s="17" t="s">
        <v>51</v>
      </c>
      <c r="AL263" s="17" t="s">
        <v>53</v>
      </c>
      <c r="AM263" s="17" t="s">
        <v>3585</v>
      </c>
      <c r="AN263" s="17" t="s">
        <v>284</v>
      </c>
      <c r="AO263" s="17" t="s">
        <v>3584</v>
      </c>
      <c r="AP263" s="17" t="s">
        <v>3583</v>
      </c>
      <c r="AQ263" s="17" t="s">
        <v>223</v>
      </c>
      <c r="AR263" s="24" t="s">
        <v>3582</v>
      </c>
    </row>
    <row r="264" spans="1:44" ht="14.45" customHeight="1" x14ac:dyDescent="0.25">
      <c r="A264" s="3" t="s">
        <v>798</v>
      </c>
      <c r="B264" s="3" t="s">
        <v>2187</v>
      </c>
      <c r="C264" s="3" t="s">
        <v>4149</v>
      </c>
      <c r="D264" s="3" t="s">
        <v>4426</v>
      </c>
      <c r="E264" s="3" t="s">
        <v>42</v>
      </c>
      <c r="F264" s="3" t="s">
        <v>4425</v>
      </c>
      <c r="G264" s="3" t="s">
        <v>3798</v>
      </c>
      <c r="H264" s="3" t="s">
        <v>2146</v>
      </c>
      <c r="I264" s="18">
        <v>726360</v>
      </c>
      <c r="J264" s="19">
        <v>57.6</v>
      </c>
      <c r="K264" s="19">
        <v>57.6</v>
      </c>
      <c r="L264" s="19">
        <v>66.7</v>
      </c>
      <c r="M264" s="19">
        <v>36.299999999999997</v>
      </c>
      <c r="N264" s="19">
        <v>17.3</v>
      </c>
      <c r="O264" s="19">
        <v>193.3</v>
      </c>
      <c r="R264" s="3" t="s">
        <v>13</v>
      </c>
      <c r="S264" s="3" t="s">
        <v>4424</v>
      </c>
      <c r="T264" s="3" t="s">
        <v>11</v>
      </c>
      <c r="U264" s="3">
        <v>27.832601</v>
      </c>
      <c r="V264" s="3">
        <v>-97.491131999999993</v>
      </c>
      <c r="W264" s="21" t="s">
        <v>4145</v>
      </c>
      <c r="X264" s="22" t="s">
        <v>791</v>
      </c>
      <c r="Y264" s="3" t="s">
        <v>790</v>
      </c>
      <c r="Z264" s="3" t="s">
        <v>4144</v>
      </c>
      <c r="AA264" s="3" t="s">
        <v>845</v>
      </c>
      <c r="AB264" s="23">
        <v>44006</v>
      </c>
      <c r="AC264" s="3" t="s">
        <v>154</v>
      </c>
      <c r="AD264" s="21">
        <v>2021</v>
      </c>
      <c r="AE264" s="3" t="s">
        <v>1904</v>
      </c>
      <c r="AF264" s="3" t="s">
        <v>4143</v>
      </c>
      <c r="AG264" s="23">
        <v>44288</v>
      </c>
      <c r="AH264" s="17" t="s">
        <v>4142</v>
      </c>
      <c r="AI264" s="17" t="s">
        <v>1645</v>
      </c>
      <c r="AJ264" s="17" t="s">
        <v>775</v>
      </c>
      <c r="AK264" s="17" t="s">
        <v>51</v>
      </c>
      <c r="AL264" s="17" t="s">
        <v>315</v>
      </c>
      <c r="AM264" s="17" t="s">
        <v>168</v>
      </c>
      <c r="AN264" s="17" t="s">
        <v>182</v>
      </c>
      <c r="AO264" s="17" t="s">
        <v>896</v>
      </c>
      <c r="AP264" s="17" t="s">
        <v>2263</v>
      </c>
      <c r="AQ264" s="17" t="s">
        <v>4141</v>
      </c>
      <c r="AR264" s="24" t="s">
        <v>4140</v>
      </c>
    </row>
    <row r="265" spans="1:44" ht="14.45" customHeight="1" x14ac:dyDescent="0.25">
      <c r="A265" s="3" t="s">
        <v>798</v>
      </c>
      <c r="B265" s="3" t="s">
        <v>2187</v>
      </c>
      <c r="C265" s="3" t="s">
        <v>4149</v>
      </c>
      <c r="D265" s="3" t="s">
        <v>4148</v>
      </c>
      <c r="E265" s="3" t="s">
        <v>42</v>
      </c>
      <c r="F265" s="3" t="s">
        <v>4147</v>
      </c>
      <c r="G265" s="3" t="s">
        <v>3798</v>
      </c>
      <c r="H265" s="3" t="s">
        <v>4045</v>
      </c>
      <c r="I265" s="18">
        <v>438273</v>
      </c>
      <c r="J265" s="19">
        <v>25.88</v>
      </c>
      <c r="K265" s="19">
        <v>21</v>
      </c>
      <c r="L265" s="19">
        <v>69.64</v>
      </c>
      <c r="M265" s="19">
        <v>165.92</v>
      </c>
      <c r="N265" s="19">
        <v>6.68</v>
      </c>
      <c r="O265" s="19">
        <v>337.53</v>
      </c>
      <c r="P265" s="19">
        <v>76.45</v>
      </c>
      <c r="R265" s="3" t="s">
        <v>13</v>
      </c>
      <c r="S265" s="3" t="s">
        <v>4146</v>
      </c>
      <c r="T265" s="3" t="s">
        <v>11</v>
      </c>
      <c r="U265" s="3">
        <v>27.832601</v>
      </c>
      <c r="V265" s="3">
        <v>-97.491131999999993</v>
      </c>
      <c r="W265" s="21" t="s">
        <v>4145</v>
      </c>
      <c r="X265" s="22" t="s">
        <v>791</v>
      </c>
      <c r="Y265" s="3" t="s">
        <v>790</v>
      </c>
      <c r="Z265" s="3" t="s">
        <v>4144</v>
      </c>
      <c r="AA265" s="3" t="s">
        <v>845</v>
      </c>
      <c r="AB265" s="23">
        <v>44006</v>
      </c>
      <c r="AC265" s="3" t="s">
        <v>154</v>
      </c>
      <c r="AD265" s="21">
        <v>2021</v>
      </c>
      <c r="AE265" s="3" t="s">
        <v>1904</v>
      </c>
      <c r="AF265" s="3" t="s">
        <v>4143</v>
      </c>
      <c r="AG265" s="23">
        <v>44288</v>
      </c>
      <c r="AH265" s="17" t="s">
        <v>4142</v>
      </c>
      <c r="AI265" s="17" t="s">
        <v>1645</v>
      </c>
      <c r="AJ265" s="17" t="s">
        <v>775</v>
      </c>
      <c r="AK265" s="17" t="s">
        <v>51</v>
      </c>
      <c r="AL265" s="17" t="s">
        <v>315</v>
      </c>
      <c r="AM265" s="17" t="s">
        <v>168</v>
      </c>
      <c r="AN265" s="17" t="s">
        <v>182</v>
      </c>
      <c r="AO265" s="17" t="s">
        <v>896</v>
      </c>
      <c r="AP265" s="17" t="s">
        <v>2263</v>
      </c>
      <c r="AQ265" s="17" t="s">
        <v>4141</v>
      </c>
      <c r="AR265" s="24" t="s">
        <v>4140</v>
      </c>
    </row>
    <row r="266" spans="1:44" ht="14.45" customHeight="1" x14ac:dyDescent="0.25">
      <c r="A266" s="3" t="s">
        <v>798</v>
      </c>
      <c r="B266" s="3" t="s">
        <v>3073</v>
      </c>
      <c r="C266" s="3" t="s">
        <v>4139</v>
      </c>
      <c r="D266" s="3" t="s">
        <v>4138</v>
      </c>
      <c r="E266" s="3" t="s">
        <v>18</v>
      </c>
      <c r="F266" s="3" t="s">
        <v>4137</v>
      </c>
      <c r="G266" s="3" t="s">
        <v>3798</v>
      </c>
      <c r="H266" s="3" t="s">
        <v>4045</v>
      </c>
      <c r="I266" s="28" t="s">
        <v>2066</v>
      </c>
      <c r="J266" s="29" t="s">
        <v>2066</v>
      </c>
      <c r="K266" s="29" t="s">
        <v>2066</v>
      </c>
      <c r="L266" s="29" t="s">
        <v>2066</v>
      </c>
      <c r="M266" s="29" t="s">
        <v>2066</v>
      </c>
      <c r="N266" s="29" t="s">
        <v>2066</v>
      </c>
      <c r="O266" s="29" t="s">
        <v>2066</v>
      </c>
      <c r="P266" s="29" t="s">
        <v>2066</v>
      </c>
      <c r="R266" s="3" t="s">
        <v>2065</v>
      </c>
      <c r="S266" s="35" t="s">
        <v>4136</v>
      </c>
      <c r="T266" s="3" t="s">
        <v>11</v>
      </c>
      <c r="U266" s="3">
        <v>29.745827500000001</v>
      </c>
      <c r="V266" s="3">
        <v>-94.9151186</v>
      </c>
      <c r="W266" s="21" t="s">
        <v>4135</v>
      </c>
      <c r="AB266" s="23">
        <v>44305</v>
      </c>
      <c r="AC266" s="3" t="s">
        <v>6</v>
      </c>
      <c r="AD266" s="21">
        <v>2028</v>
      </c>
      <c r="AE266" s="3" t="s">
        <v>4065</v>
      </c>
      <c r="AF266" s="3" t="s">
        <v>4134</v>
      </c>
      <c r="AG266" s="23">
        <v>44315</v>
      </c>
      <c r="AH266" s="17" t="s">
        <v>4133</v>
      </c>
      <c r="AI266" s="17" t="s">
        <v>1500</v>
      </c>
      <c r="AJ266" s="17" t="s">
        <v>717</v>
      </c>
      <c r="AK266" s="17" t="s">
        <v>260</v>
      </c>
      <c r="AL266" s="17" t="s">
        <v>228</v>
      </c>
      <c r="AM266" s="17" t="s">
        <v>449</v>
      </c>
      <c r="AN266" s="17" t="s">
        <v>128</v>
      </c>
      <c r="AO266" s="17" t="s">
        <v>3159</v>
      </c>
      <c r="AP266" s="17" t="s">
        <v>1834</v>
      </c>
      <c r="AQ266" s="17" t="s">
        <v>4050</v>
      </c>
      <c r="AR266" s="24" t="s">
        <v>4132</v>
      </c>
    </row>
    <row r="267" spans="1:44" ht="14.45" customHeight="1" x14ac:dyDescent="0.25">
      <c r="A267" s="3" t="s">
        <v>798</v>
      </c>
      <c r="B267" s="3" t="s">
        <v>3265</v>
      </c>
      <c r="C267" s="3" t="s">
        <v>3264</v>
      </c>
      <c r="D267" s="3" t="s">
        <v>3263</v>
      </c>
      <c r="E267" s="3" t="s">
        <v>18</v>
      </c>
      <c r="F267" s="3" t="s">
        <v>3262</v>
      </c>
      <c r="G267" s="3" t="s">
        <v>16</v>
      </c>
      <c r="H267" s="3" t="s">
        <v>3186</v>
      </c>
      <c r="I267" s="18">
        <v>568067</v>
      </c>
      <c r="J267" s="19">
        <v>17.73</v>
      </c>
      <c r="K267" s="19">
        <v>17.73</v>
      </c>
      <c r="L267" s="19">
        <v>231.83</v>
      </c>
      <c r="M267" s="19">
        <v>229.71</v>
      </c>
      <c r="N267" s="19">
        <v>105.99</v>
      </c>
      <c r="O267" s="19">
        <v>236.22</v>
      </c>
      <c r="P267" s="19">
        <v>28.97</v>
      </c>
      <c r="R267" s="3" t="s">
        <v>13</v>
      </c>
      <c r="S267" s="3" t="s">
        <v>3261</v>
      </c>
      <c r="T267" s="3" t="s">
        <v>11</v>
      </c>
      <c r="U267" s="3">
        <v>27.886727</v>
      </c>
      <c r="V267" s="3">
        <v>-97.227463999999998</v>
      </c>
      <c r="W267" s="21" t="s">
        <v>3260</v>
      </c>
      <c r="X267" s="22" t="s">
        <v>791</v>
      </c>
      <c r="Y267" s="3" t="s">
        <v>790</v>
      </c>
      <c r="Z267" s="3" t="s">
        <v>3259</v>
      </c>
      <c r="AA267" s="3" t="s">
        <v>845</v>
      </c>
      <c r="AB267" s="23">
        <v>44153</v>
      </c>
      <c r="AC267" s="3" t="s">
        <v>37</v>
      </c>
      <c r="AD267" s="21">
        <v>2017</v>
      </c>
      <c r="AE267" s="3" t="s">
        <v>3258</v>
      </c>
      <c r="AF267" s="3" t="s">
        <v>3257</v>
      </c>
      <c r="AG267" s="23">
        <v>44153</v>
      </c>
      <c r="AH267" s="17" t="s">
        <v>3256</v>
      </c>
      <c r="AI267" s="17" t="s">
        <v>184</v>
      </c>
      <c r="AJ267" s="17" t="s">
        <v>197</v>
      </c>
      <c r="AK267" s="17" t="s">
        <v>260</v>
      </c>
      <c r="AL267" s="17" t="s">
        <v>519</v>
      </c>
      <c r="AM267" s="17" t="s">
        <v>774</v>
      </c>
      <c r="AN267" s="17" t="s">
        <v>773</v>
      </c>
      <c r="AO267" s="17" t="s">
        <v>2981</v>
      </c>
      <c r="AP267" s="17" t="s">
        <v>2311</v>
      </c>
      <c r="AQ267" s="17" t="s">
        <v>3255</v>
      </c>
      <c r="AR267" s="24" t="s">
        <v>3254</v>
      </c>
    </row>
    <row r="268" spans="1:44" ht="14.45" customHeight="1" x14ac:dyDescent="0.25">
      <c r="A268" s="3" t="s">
        <v>798</v>
      </c>
      <c r="B268" s="3" t="s">
        <v>2221</v>
      </c>
      <c r="C268" s="3" t="s">
        <v>4410</v>
      </c>
      <c r="D268" s="3" t="s">
        <v>4419</v>
      </c>
      <c r="E268" s="3" t="s">
        <v>18</v>
      </c>
      <c r="F268" s="3" t="s">
        <v>4418</v>
      </c>
      <c r="G268" s="3" t="s">
        <v>3798</v>
      </c>
      <c r="H268" s="3" t="s">
        <v>4269</v>
      </c>
      <c r="I268" s="18">
        <v>580924</v>
      </c>
      <c r="J268" s="19">
        <v>15.08</v>
      </c>
      <c r="K268" s="19">
        <v>17.149999999999999</v>
      </c>
      <c r="L268" s="19">
        <v>49.07</v>
      </c>
      <c r="M268" s="19">
        <v>10.74</v>
      </c>
      <c r="N268" s="19">
        <v>2.58</v>
      </c>
      <c r="O268" s="19">
        <v>66</v>
      </c>
      <c r="R268" s="3" t="s">
        <v>13</v>
      </c>
      <c r="S268" s="3" t="s">
        <v>4417</v>
      </c>
      <c r="T268" s="3" t="s">
        <v>11</v>
      </c>
      <c r="U268" s="3">
        <v>28.977777</v>
      </c>
      <c r="V268" s="3">
        <v>-95.349165999999997</v>
      </c>
      <c r="W268" s="21" t="s">
        <v>4406</v>
      </c>
      <c r="X268" s="22" t="s">
        <v>791</v>
      </c>
      <c r="Y268" s="3" t="s">
        <v>790</v>
      </c>
      <c r="Z268" s="3" t="s">
        <v>4405</v>
      </c>
      <c r="AA268" s="3" t="s">
        <v>1917</v>
      </c>
      <c r="AB268" s="23">
        <v>44004</v>
      </c>
      <c r="AC268" s="3" t="s">
        <v>154</v>
      </c>
      <c r="AD268" s="21">
        <v>2020</v>
      </c>
      <c r="AE268" s="3" t="s">
        <v>4416</v>
      </c>
      <c r="AF268" s="3" t="s">
        <v>4415</v>
      </c>
      <c r="AG268" s="23">
        <v>44004</v>
      </c>
      <c r="AH268" s="17" t="s">
        <v>4414</v>
      </c>
      <c r="AI268" s="17" t="s">
        <v>3386</v>
      </c>
      <c r="AJ268" s="17" t="s">
        <v>881</v>
      </c>
      <c r="AK268" s="17" t="s">
        <v>51</v>
      </c>
      <c r="AL268" s="17" t="s">
        <v>51</v>
      </c>
      <c r="AM268" s="17" t="s">
        <v>243</v>
      </c>
      <c r="AN268" s="17" t="s">
        <v>2559</v>
      </c>
      <c r="AO268" s="17" t="s">
        <v>1415</v>
      </c>
      <c r="AP268" s="17" t="s">
        <v>4413</v>
      </c>
      <c r="AQ268" s="17" t="s">
        <v>4412</v>
      </c>
      <c r="AR268" s="24" t="s">
        <v>4411</v>
      </c>
    </row>
    <row r="269" spans="1:44" ht="14.45" customHeight="1" x14ac:dyDescent="0.25">
      <c r="A269" s="3" t="s">
        <v>798</v>
      </c>
      <c r="B269" s="3" t="s">
        <v>2221</v>
      </c>
      <c r="C269" s="3" t="s">
        <v>4410</v>
      </c>
      <c r="D269" s="3" t="s">
        <v>4423</v>
      </c>
      <c r="E269" s="3" t="s">
        <v>18</v>
      </c>
      <c r="F269" s="3" t="s">
        <v>4422</v>
      </c>
      <c r="G269" s="3" t="s">
        <v>3798</v>
      </c>
      <c r="H269" s="3" t="s">
        <v>4269</v>
      </c>
      <c r="I269" s="18">
        <v>2361294</v>
      </c>
      <c r="J269" s="19">
        <v>67.75</v>
      </c>
      <c r="K269" s="19">
        <v>65.28</v>
      </c>
      <c r="L269" s="19">
        <v>253.5</v>
      </c>
      <c r="M269" s="19">
        <v>100.93</v>
      </c>
      <c r="N269" s="19">
        <v>11.2</v>
      </c>
      <c r="O269" s="19">
        <v>460.63</v>
      </c>
      <c r="R269" s="3" t="s">
        <v>13</v>
      </c>
      <c r="S269" s="3" t="s">
        <v>4421</v>
      </c>
      <c r="T269" s="3" t="s">
        <v>11</v>
      </c>
      <c r="U269" s="3">
        <v>28.977777</v>
      </c>
      <c r="V269" s="3">
        <v>-95.349165999999997</v>
      </c>
      <c r="W269" s="21" t="s">
        <v>4406</v>
      </c>
      <c r="X269" s="22" t="s">
        <v>791</v>
      </c>
      <c r="Y269" s="3" t="s">
        <v>790</v>
      </c>
      <c r="Z269" s="3" t="s">
        <v>4405</v>
      </c>
      <c r="AA269" s="3" t="s">
        <v>1917</v>
      </c>
      <c r="AB269" s="23">
        <v>44004</v>
      </c>
      <c r="AC269" s="3" t="s">
        <v>37</v>
      </c>
      <c r="AD269" s="21">
        <v>2017</v>
      </c>
      <c r="AE269" s="3" t="s">
        <v>817</v>
      </c>
      <c r="AF269" s="3" t="s">
        <v>4420</v>
      </c>
      <c r="AG269" s="23">
        <v>44004</v>
      </c>
      <c r="AH269" s="17" t="s">
        <v>4414</v>
      </c>
      <c r="AI269" s="17" t="s">
        <v>3386</v>
      </c>
      <c r="AJ269" s="17" t="s">
        <v>881</v>
      </c>
      <c r="AK269" s="17" t="s">
        <v>51</v>
      </c>
      <c r="AL269" s="17" t="s">
        <v>51</v>
      </c>
      <c r="AM269" s="17" t="s">
        <v>243</v>
      </c>
      <c r="AN269" s="17" t="s">
        <v>2559</v>
      </c>
      <c r="AO269" s="17" t="s">
        <v>1415</v>
      </c>
      <c r="AP269" s="17" t="s">
        <v>4413</v>
      </c>
      <c r="AQ269" s="17" t="s">
        <v>4412</v>
      </c>
      <c r="AR269" s="24" t="s">
        <v>4411</v>
      </c>
    </row>
    <row r="270" spans="1:44" ht="14.45" customHeight="1" x14ac:dyDescent="0.25">
      <c r="A270" s="3" t="s">
        <v>798</v>
      </c>
      <c r="B270" s="3" t="s">
        <v>2221</v>
      </c>
      <c r="C270" s="3" t="s">
        <v>4410</v>
      </c>
      <c r="D270" s="3" t="s">
        <v>4409</v>
      </c>
      <c r="E270" s="3" t="s">
        <v>18</v>
      </c>
      <c r="F270" s="3" t="s">
        <v>4408</v>
      </c>
      <c r="G270" s="3" t="s">
        <v>3798</v>
      </c>
      <c r="H270" s="3" t="s">
        <v>4288</v>
      </c>
      <c r="I270" s="18">
        <v>41618</v>
      </c>
      <c r="J270" s="19">
        <v>3.41</v>
      </c>
      <c r="K270" s="19">
        <v>2.86</v>
      </c>
      <c r="L270" s="19">
        <v>17.46</v>
      </c>
      <c r="M270" s="19">
        <v>59.62</v>
      </c>
      <c r="N270" s="19">
        <v>0.18</v>
      </c>
      <c r="O270" s="19">
        <v>61.97</v>
      </c>
      <c r="Q270" s="3" t="s">
        <v>14</v>
      </c>
      <c r="R270" s="3" t="s">
        <v>13</v>
      </c>
      <c r="S270" s="3" t="s">
        <v>4407</v>
      </c>
      <c r="T270" s="3" t="s">
        <v>11</v>
      </c>
      <c r="U270" s="3">
        <v>28.995000000000001</v>
      </c>
      <c r="V270" s="3">
        <v>-95.421110999999996</v>
      </c>
      <c r="W270" s="21" t="s">
        <v>4406</v>
      </c>
      <c r="X270" s="22" t="s">
        <v>791</v>
      </c>
      <c r="Y270" s="3" t="s">
        <v>790</v>
      </c>
      <c r="Z270" s="3" t="s">
        <v>4405</v>
      </c>
      <c r="AA270" s="3" t="s">
        <v>1917</v>
      </c>
      <c r="AB270" s="23">
        <v>44314</v>
      </c>
      <c r="AC270" s="3" t="s">
        <v>6</v>
      </c>
      <c r="AD270" s="21">
        <v>2024</v>
      </c>
      <c r="AE270" s="3" t="s">
        <v>3870</v>
      </c>
      <c r="AF270" s="3" t="s">
        <v>4404</v>
      </c>
      <c r="AG270" s="23">
        <v>44155</v>
      </c>
      <c r="AH270" s="17" t="s">
        <v>4403</v>
      </c>
      <c r="AI270" s="17" t="s">
        <v>413</v>
      </c>
      <c r="AJ270" s="17" t="s">
        <v>93</v>
      </c>
      <c r="AK270" s="17" t="s">
        <v>51</v>
      </c>
      <c r="AL270" s="17" t="s">
        <v>230</v>
      </c>
      <c r="AM270" s="17" t="s">
        <v>243</v>
      </c>
      <c r="AN270" s="17" t="s">
        <v>3255</v>
      </c>
      <c r="AO270" s="17" t="s">
        <v>4402</v>
      </c>
      <c r="AP270" s="17" t="s">
        <v>868</v>
      </c>
      <c r="AQ270" s="17" t="s">
        <v>2041</v>
      </c>
      <c r="AR270" s="24" t="s">
        <v>4401</v>
      </c>
    </row>
    <row r="271" spans="1:44" ht="14.45" customHeight="1" x14ac:dyDescent="0.25">
      <c r="A271" s="3" t="s">
        <v>798</v>
      </c>
      <c r="B271" s="3" t="s">
        <v>221</v>
      </c>
      <c r="C271" s="3" t="s">
        <v>4400</v>
      </c>
      <c r="D271" s="31" t="s">
        <v>4399</v>
      </c>
      <c r="E271" s="3" t="s">
        <v>18</v>
      </c>
      <c r="F271" s="3" t="s">
        <v>4398</v>
      </c>
      <c r="G271" s="3" t="s">
        <v>3798</v>
      </c>
      <c r="H271" s="3" t="s">
        <v>4269</v>
      </c>
      <c r="J271" s="19">
        <v>4.62</v>
      </c>
      <c r="K271" s="19">
        <v>4.62</v>
      </c>
      <c r="L271" s="19">
        <v>26.3</v>
      </c>
      <c r="M271" s="19">
        <v>52.63</v>
      </c>
      <c r="N271" s="19">
        <v>7.9</v>
      </c>
      <c r="O271" s="19">
        <v>97.72</v>
      </c>
      <c r="Q271" s="3" t="s">
        <v>357</v>
      </c>
      <c r="R271" s="3" t="s">
        <v>13</v>
      </c>
      <c r="S271" s="3" t="s">
        <v>4397</v>
      </c>
      <c r="T271" s="3" t="s">
        <v>11</v>
      </c>
      <c r="U271" s="3">
        <v>32.4390755373175</v>
      </c>
      <c r="V271" s="3">
        <v>-94.688021376496096</v>
      </c>
      <c r="W271" s="21" t="s">
        <v>4396</v>
      </c>
      <c r="X271" s="22" t="s">
        <v>791</v>
      </c>
      <c r="Y271" s="3" t="s">
        <v>790</v>
      </c>
      <c r="AA271" s="3" t="s">
        <v>98</v>
      </c>
      <c r="AB271" s="23">
        <v>44281</v>
      </c>
      <c r="AC271" s="3" t="s">
        <v>37</v>
      </c>
      <c r="AD271" s="21">
        <v>2015</v>
      </c>
      <c r="AE271" s="3" t="s">
        <v>4395</v>
      </c>
      <c r="AF271" s="3" t="s">
        <v>4394</v>
      </c>
      <c r="AG271" s="23">
        <v>44281</v>
      </c>
      <c r="AH271" s="17" t="s">
        <v>4393</v>
      </c>
      <c r="AI271" s="17" t="s">
        <v>2019</v>
      </c>
      <c r="AJ271" s="17" t="s">
        <v>453</v>
      </c>
      <c r="AK271" s="17" t="s">
        <v>31</v>
      </c>
      <c r="AL271" s="17" t="s">
        <v>53</v>
      </c>
      <c r="AM271" s="17" t="s">
        <v>4392</v>
      </c>
      <c r="AN271" s="17" t="s">
        <v>2651</v>
      </c>
      <c r="AO271" s="17" t="s">
        <v>826</v>
      </c>
      <c r="AP271" s="17" t="s">
        <v>425</v>
      </c>
      <c r="AQ271" s="17" t="s">
        <v>1042</v>
      </c>
      <c r="AR271" s="24" t="s">
        <v>4391</v>
      </c>
    </row>
    <row r="272" spans="1:44" ht="14.45" customHeight="1" x14ac:dyDescent="0.25">
      <c r="A272" s="3" t="s">
        <v>798</v>
      </c>
      <c r="B272" s="3" t="s">
        <v>3073</v>
      </c>
      <c r="C272" s="3" t="s">
        <v>3126</v>
      </c>
      <c r="D272" s="3" t="s">
        <v>3125</v>
      </c>
      <c r="E272" s="3" t="s">
        <v>18</v>
      </c>
      <c r="F272" s="3" t="s">
        <v>3124</v>
      </c>
      <c r="G272" s="3" t="s">
        <v>16</v>
      </c>
      <c r="H272" s="3" t="s">
        <v>3023</v>
      </c>
      <c r="I272" s="18">
        <v>205256</v>
      </c>
      <c r="J272" s="19">
        <v>8.58</v>
      </c>
      <c r="K272" s="19">
        <v>7.08</v>
      </c>
      <c r="L272" s="19">
        <v>47.24</v>
      </c>
      <c r="M272" s="19">
        <v>18.04</v>
      </c>
      <c r="N272" s="19">
        <v>6.66</v>
      </c>
      <c r="O272" s="19">
        <v>95.58</v>
      </c>
      <c r="R272" s="3" t="s">
        <v>13</v>
      </c>
      <c r="S272" s="3" t="s">
        <v>3123</v>
      </c>
      <c r="T272" s="3" t="s">
        <v>11</v>
      </c>
      <c r="U272" s="3">
        <v>29.857292000000001</v>
      </c>
      <c r="V272" s="3">
        <v>-94.912218999999993</v>
      </c>
      <c r="W272" s="21" t="s">
        <v>3122</v>
      </c>
      <c r="X272" s="22" t="s">
        <v>791</v>
      </c>
      <c r="Y272" s="3" t="s">
        <v>790</v>
      </c>
      <c r="Z272" s="3" t="s">
        <v>3121</v>
      </c>
      <c r="AA272" s="3" t="s">
        <v>818</v>
      </c>
      <c r="AB272" s="23">
        <v>44151</v>
      </c>
      <c r="AC272" s="3" t="s">
        <v>37</v>
      </c>
      <c r="AD272" s="21">
        <v>2013</v>
      </c>
      <c r="AE272" s="3" t="s">
        <v>817</v>
      </c>
      <c r="AF272" s="3" t="s">
        <v>3120</v>
      </c>
      <c r="AG272" s="23">
        <v>44151</v>
      </c>
      <c r="AH272" s="17" t="s">
        <v>3119</v>
      </c>
      <c r="AI272" s="17" t="s">
        <v>929</v>
      </c>
      <c r="AJ272" s="17" t="s">
        <v>66</v>
      </c>
      <c r="AK272" s="17" t="s">
        <v>228</v>
      </c>
      <c r="AL272" s="17" t="s">
        <v>230</v>
      </c>
      <c r="AM272" s="17" t="s">
        <v>1684</v>
      </c>
      <c r="AN272" s="17" t="s">
        <v>377</v>
      </c>
      <c r="AO272" s="17" t="s">
        <v>3118</v>
      </c>
      <c r="AP272" s="17" t="s">
        <v>2830</v>
      </c>
      <c r="AQ272" s="17" t="s">
        <v>3117</v>
      </c>
      <c r="AR272" s="24" t="s">
        <v>3116</v>
      </c>
    </row>
    <row r="273" spans="1:61" ht="14.45" customHeight="1" x14ac:dyDescent="0.25">
      <c r="A273" s="3" t="s">
        <v>798</v>
      </c>
      <c r="B273" s="3" t="s">
        <v>3073</v>
      </c>
      <c r="C273" s="3" t="s">
        <v>1437</v>
      </c>
      <c r="D273" s="3" t="s">
        <v>4386</v>
      </c>
      <c r="E273" s="3" t="s">
        <v>18</v>
      </c>
      <c r="F273" s="3" t="s">
        <v>4385</v>
      </c>
      <c r="G273" s="3" t="s">
        <v>3798</v>
      </c>
      <c r="H273" s="3" t="s">
        <v>4252</v>
      </c>
      <c r="I273" s="18">
        <v>600086</v>
      </c>
      <c r="J273" s="19">
        <v>41.22</v>
      </c>
      <c r="K273" s="19">
        <v>37.79</v>
      </c>
      <c r="L273" s="19">
        <v>79.06</v>
      </c>
      <c r="M273" s="19">
        <v>80.38</v>
      </c>
      <c r="N273" s="19">
        <v>33.17</v>
      </c>
      <c r="O273" s="19">
        <v>243.25</v>
      </c>
      <c r="R273" s="3" t="s">
        <v>13</v>
      </c>
      <c r="S273" s="3" t="s">
        <v>4384</v>
      </c>
      <c r="T273" s="3" t="s">
        <v>11</v>
      </c>
      <c r="U273" s="3">
        <v>29.856441</v>
      </c>
      <c r="V273" s="3">
        <v>-94.912186000000005</v>
      </c>
      <c r="W273" s="21" t="s">
        <v>3122</v>
      </c>
      <c r="X273" s="22" t="s">
        <v>791</v>
      </c>
      <c r="Y273" s="3" t="s">
        <v>790</v>
      </c>
      <c r="Z273" s="3" t="s">
        <v>3121</v>
      </c>
      <c r="AA273" s="3" t="s">
        <v>818</v>
      </c>
      <c r="AB273" s="23">
        <v>43998</v>
      </c>
      <c r="AC273" s="3" t="s">
        <v>154</v>
      </c>
      <c r="AD273" s="21">
        <v>2023</v>
      </c>
      <c r="AE273" s="3" t="s">
        <v>2441</v>
      </c>
      <c r="AF273" s="3" t="s">
        <v>4383</v>
      </c>
      <c r="AG273" s="23">
        <v>44292</v>
      </c>
      <c r="AH273" s="17" t="s">
        <v>4382</v>
      </c>
      <c r="AI273" s="17" t="s">
        <v>929</v>
      </c>
      <c r="AJ273" s="17" t="s">
        <v>66</v>
      </c>
      <c r="AK273" s="17" t="s">
        <v>228</v>
      </c>
      <c r="AL273" s="17" t="s">
        <v>230</v>
      </c>
      <c r="AM273" s="17" t="s">
        <v>1684</v>
      </c>
      <c r="AN273" s="17" t="s">
        <v>377</v>
      </c>
      <c r="AO273" s="17" t="s">
        <v>3118</v>
      </c>
      <c r="AP273" s="17" t="s">
        <v>2830</v>
      </c>
      <c r="AQ273" s="17" t="s">
        <v>3117</v>
      </c>
      <c r="AR273" s="24" t="s">
        <v>4381</v>
      </c>
    </row>
    <row r="274" spans="1:61" ht="14.45" customHeight="1" x14ac:dyDescent="0.25">
      <c r="A274" s="3" t="s">
        <v>798</v>
      </c>
      <c r="B274" s="3" t="s">
        <v>3073</v>
      </c>
      <c r="C274" s="3" t="s">
        <v>1437</v>
      </c>
      <c r="D274" s="3" t="s">
        <v>4390</v>
      </c>
      <c r="E274" s="3" t="s">
        <v>18</v>
      </c>
      <c r="F274" s="3" t="s">
        <v>4389</v>
      </c>
      <c r="G274" s="3" t="s">
        <v>3798</v>
      </c>
      <c r="H274" s="3" t="s">
        <v>4252</v>
      </c>
      <c r="I274" s="18">
        <v>1342659</v>
      </c>
      <c r="J274" s="19">
        <v>88.3</v>
      </c>
      <c r="K274" s="19">
        <v>87.1</v>
      </c>
      <c r="L274" s="19">
        <v>115.6</v>
      </c>
      <c r="M274" s="19">
        <v>71.05</v>
      </c>
      <c r="N274" s="19">
        <v>135.19999999999999</v>
      </c>
      <c r="O274" s="19">
        <v>200</v>
      </c>
      <c r="R274" s="3" t="s">
        <v>13</v>
      </c>
      <c r="S274" s="3" t="s">
        <v>4388</v>
      </c>
      <c r="T274" s="3" t="s">
        <v>11</v>
      </c>
      <c r="U274" s="3">
        <v>29.856441</v>
      </c>
      <c r="V274" s="3">
        <v>-94.912186000000005</v>
      </c>
      <c r="W274" s="21" t="s">
        <v>3122</v>
      </c>
      <c r="X274" s="22" t="s">
        <v>791</v>
      </c>
      <c r="Y274" s="3" t="s">
        <v>790</v>
      </c>
      <c r="Z274" s="3" t="s">
        <v>3121</v>
      </c>
      <c r="AA274" s="3" t="s">
        <v>818</v>
      </c>
      <c r="AB274" s="23">
        <v>43998</v>
      </c>
      <c r="AC274" s="3" t="s">
        <v>37</v>
      </c>
      <c r="AD274" s="21">
        <v>2018</v>
      </c>
      <c r="AE274" s="3" t="s">
        <v>1598</v>
      </c>
      <c r="AF274" s="3" t="s">
        <v>4387</v>
      </c>
      <c r="AG274" s="23">
        <v>43998</v>
      </c>
      <c r="AH274" s="17" t="s">
        <v>4382</v>
      </c>
      <c r="AI274" s="17" t="s">
        <v>929</v>
      </c>
      <c r="AJ274" s="17" t="s">
        <v>66</v>
      </c>
      <c r="AK274" s="17" t="s">
        <v>228</v>
      </c>
      <c r="AL274" s="17" t="s">
        <v>230</v>
      </c>
      <c r="AM274" s="17" t="s">
        <v>1684</v>
      </c>
      <c r="AN274" s="17" t="s">
        <v>377</v>
      </c>
      <c r="AO274" s="17" t="s">
        <v>3118</v>
      </c>
      <c r="AP274" s="17" t="s">
        <v>2830</v>
      </c>
      <c r="AQ274" s="17" t="s">
        <v>3117</v>
      </c>
      <c r="AR274" s="24" t="s">
        <v>4381</v>
      </c>
    </row>
    <row r="275" spans="1:61" ht="14.45" customHeight="1" x14ac:dyDescent="0.25">
      <c r="A275" s="3" t="s">
        <v>798</v>
      </c>
      <c r="B275" s="3" t="s">
        <v>2187</v>
      </c>
      <c r="C275" s="3" t="s">
        <v>3115</v>
      </c>
      <c r="D275" s="3" t="s">
        <v>3083</v>
      </c>
      <c r="E275" s="3" t="s">
        <v>42</v>
      </c>
      <c r="F275" s="3" t="s">
        <v>3114</v>
      </c>
      <c r="G275" s="3" t="s">
        <v>16</v>
      </c>
      <c r="H275" s="3" t="s">
        <v>3023</v>
      </c>
      <c r="J275" s="19">
        <v>13.48</v>
      </c>
      <c r="K275" s="19">
        <v>13.48</v>
      </c>
      <c r="L275" s="19">
        <v>36.979999999999997</v>
      </c>
      <c r="M275" s="19">
        <v>97.78</v>
      </c>
      <c r="N275" s="19">
        <v>0.49</v>
      </c>
      <c r="O275" s="19">
        <v>90.4</v>
      </c>
      <c r="Q275" s="3" t="s">
        <v>14</v>
      </c>
      <c r="R275" s="3" t="s">
        <v>13</v>
      </c>
      <c r="S275" s="3" t="s">
        <v>3113</v>
      </c>
      <c r="T275" s="3" t="s">
        <v>11</v>
      </c>
      <c r="U275" s="3">
        <v>27.814964</v>
      </c>
      <c r="V275" s="3">
        <v>-97.594280999999995</v>
      </c>
      <c r="W275" s="21" t="s">
        <v>3112</v>
      </c>
      <c r="X275" s="22" t="s">
        <v>791</v>
      </c>
      <c r="Y275" s="3" t="s">
        <v>790</v>
      </c>
      <c r="AA275" s="3" t="s">
        <v>845</v>
      </c>
      <c r="AB275" s="23">
        <v>44140</v>
      </c>
      <c r="AC275" s="3" t="s">
        <v>634</v>
      </c>
      <c r="AD275" s="21" t="s">
        <v>677</v>
      </c>
      <c r="AE275" s="3" t="s">
        <v>3111</v>
      </c>
      <c r="AF275" s="3" t="s">
        <v>3110</v>
      </c>
      <c r="AG275" s="23">
        <v>44140</v>
      </c>
      <c r="AH275" s="17" t="s">
        <v>3109</v>
      </c>
      <c r="AI275" s="17" t="s">
        <v>2030</v>
      </c>
      <c r="AJ275" s="17" t="s">
        <v>244</v>
      </c>
      <c r="AK275" s="17" t="s">
        <v>51</v>
      </c>
      <c r="AL275" s="17" t="s">
        <v>553</v>
      </c>
      <c r="AM275" s="17" t="s">
        <v>168</v>
      </c>
      <c r="AN275" s="17" t="s">
        <v>147</v>
      </c>
      <c r="AO275" s="17" t="s">
        <v>3108</v>
      </c>
      <c r="AP275" s="17" t="s">
        <v>1123</v>
      </c>
      <c r="AQ275" s="17" t="s">
        <v>3107</v>
      </c>
      <c r="AR275" s="24" t="s">
        <v>3106</v>
      </c>
    </row>
    <row r="276" spans="1:61" ht="14.45" customHeight="1" x14ac:dyDescent="0.25">
      <c r="A276" s="3" t="s">
        <v>798</v>
      </c>
      <c r="B276" s="3" t="s">
        <v>2309</v>
      </c>
      <c r="C276" s="3" t="s">
        <v>3971</v>
      </c>
      <c r="D276" s="3" t="s">
        <v>4380</v>
      </c>
      <c r="E276" s="3" t="s">
        <v>18</v>
      </c>
      <c r="F276" s="3" t="s">
        <v>4379</v>
      </c>
      <c r="G276" s="3" t="s">
        <v>3798</v>
      </c>
      <c r="H276" s="3" t="s">
        <v>4269</v>
      </c>
      <c r="I276" s="18">
        <v>602000</v>
      </c>
      <c r="J276" s="19">
        <v>127.2</v>
      </c>
      <c r="K276" s="19">
        <v>127.2</v>
      </c>
      <c r="L276" s="19">
        <v>-582.84</v>
      </c>
      <c r="M276" s="19">
        <v>142.11000000000001</v>
      </c>
      <c r="N276" s="19">
        <v>3.94</v>
      </c>
      <c r="O276" s="19">
        <v>562.79999999999995</v>
      </c>
      <c r="R276" s="3" t="s">
        <v>13</v>
      </c>
      <c r="S276" s="3" t="s">
        <v>4378</v>
      </c>
      <c r="T276" s="3" t="s">
        <v>11</v>
      </c>
      <c r="U276" s="3">
        <v>29.718610000000002</v>
      </c>
      <c r="V276" s="3">
        <v>-95.066811999999999</v>
      </c>
      <c r="W276" s="21" t="s">
        <v>3967</v>
      </c>
      <c r="X276" s="22" t="s">
        <v>791</v>
      </c>
      <c r="Y276" s="3" t="s">
        <v>790</v>
      </c>
      <c r="Z276" s="3" t="s">
        <v>3966</v>
      </c>
      <c r="AA276" s="3" t="s">
        <v>818</v>
      </c>
      <c r="AB276" s="23">
        <v>43567</v>
      </c>
      <c r="AC276" s="3" t="s">
        <v>37</v>
      </c>
      <c r="AD276" s="21">
        <v>2013</v>
      </c>
      <c r="AE276" s="3" t="s">
        <v>4377</v>
      </c>
      <c r="AF276" s="3" t="s">
        <v>4359</v>
      </c>
      <c r="AG276" s="23">
        <v>43747</v>
      </c>
      <c r="AH276" s="17" t="s">
        <v>3964</v>
      </c>
      <c r="AI276" s="17" t="s">
        <v>652</v>
      </c>
      <c r="AJ276" s="17" t="s">
        <v>401</v>
      </c>
      <c r="AK276" s="17" t="s">
        <v>260</v>
      </c>
      <c r="AL276" s="17" t="s">
        <v>553</v>
      </c>
      <c r="AM276" s="17" t="s">
        <v>3963</v>
      </c>
      <c r="AN276" s="17" t="s">
        <v>1498</v>
      </c>
      <c r="AO276" s="17" t="s">
        <v>2154</v>
      </c>
      <c r="AP276" s="17" t="s">
        <v>1674</v>
      </c>
      <c r="AQ276" s="17" t="s">
        <v>167</v>
      </c>
      <c r="AR276" s="24" t="s">
        <v>3962</v>
      </c>
    </row>
    <row r="277" spans="1:61" ht="14.45" customHeight="1" x14ac:dyDescent="0.25">
      <c r="A277" s="3" t="s">
        <v>798</v>
      </c>
      <c r="B277" s="3" t="s">
        <v>2309</v>
      </c>
      <c r="C277" s="3" t="s">
        <v>3971</v>
      </c>
      <c r="D277" s="3" t="s">
        <v>3970</v>
      </c>
      <c r="E277" s="3" t="s">
        <v>1933</v>
      </c>
      <c r="F277" s="3" t="s">
        <v>3969</v>
      </c>
      <c r="G277" s="3" t="s">
        <v>3798</v>
      </c>
      <c r="H277" s="3" t="s">
        <v>3895</v>
      </c>
      <c r="I277" s="18">
        <v>831675</v>
      </c>
      <c r="J277" s="19">
        <v>9.17</v>
      </c>
      <c r="K277" s="19">
        <v>9.17</v>
      </c>
      <c r="L277" s="19">
        <v>80.23</v>
      </c>
      <c r="M277" s="19">
        <v>48.66</v>
      </c>
      <c r="N277" s="19">
        <v>4.2</v>
      </c>
      <c r="O277" s="19">
        <v>145.72999999999999</v>
      </c>
      <c r="R277" s="3" t="s">
        <v>13</v>
      </c>
      <c r="S277" s="3" t="s">
        <v>3968</v>
      </c>
      <c r="T277" s="3" t="s">
        <v>11</v>
      </c>
      <c r="U277" s="3">
        <v>29.718610000000002</v>
      </c>
      <c r="V277" s="3">
        <v>-95.066811999999999</v>
      </c>
      <c r="W277" s="21" t="s">
        <v>3967</v>
      </c>
      <c r="X277" s="22" t="s">
        <v>791</v>
      </c>
      <c r="Y277" s="3" t="s">
        <v>790</v>
      </c>
      <c r="Z277" s="3" t="s">
        <v>3966</v>
      </c>
      <c r="AA277" s="3" t="s">
        <v>818</v>
      </c>
      <c r="AB277" s="23">
        <v>43567</v>
      </c>
      <c r="AC277" s="3" t="s">
        <v>37</v>
      </c>
      <c r="AD277" s="21">
        <v>2013</v>
      </c>
      <c r="AE277" s="3" t="s">
        <v>817</v>
      </c>
      <c r="AF277" s="3" t="s">
        <v>3965</v>
      </c>
      <c r="AG277" s="23">
        <v>43748</v>
      </c>
      <c r="AH277" s="17" t="s">
        <v>3964</v>
      </c>
      <c r="AI277" s="17" t="s">
        <v>652</v>
      </c>
      <c r="AJ277" s="17" t="s">
        <v>401</v>
      </c>
      <c r="AK277" s="17" t="s">
        <v>260</v>
      </c>
      <c r="AL277" s="17" t="s">
        <v>553</v>
      </c>
      <c r="AM277" s="17" t="s">
        <v>3963</v>
      </c>
      <c r="AN277" s="17" t="s">
        <v>1498</v>
      </c>
      <c r="AO277" s="17" t="s">
        <v>2154</v>
      </c>
      <c r="AP277" s="17" t="s">
        <v>1674</v>
      </c>
      <c r="AQ277" s="17" t="s">
        <v>167</v>
      </c>
      <c r="AR277" s="24" t="s">
        <v>3962</v>
      </c>
    </row>
    <row r="278" spans="1:61" ht="14.45" customHeight="1" x14ac:dyDescent="0.25">
      <c r="A278" s="3" t="s">
        <v>798</v>
      </c>
      <c r="B278" s="3" t="s">
        <v>2309</v>
      </c>
      <c r="C278" s="3" t="s">
        <v>3971</v>
      </c>
      <c r="D278" s="3" t="s">
        <v>4131</v>
      </c>
      <c r="E278" s="3" t="s">
        <v>18</v>
      </c>
      <c r="F278" s="3" t="s">
        <v>4130</v>
      </c>
      <c r="G278" s="3" t="s">
        <v>3798</v>
      </c>
      <c r="H278" s="3" t="s">
        <v>4045</v>
      </c>
      <c r="I278" s="18">
        <v>822945</v>
      </c>
      <c r="J278" s="19">
        <v>46.45</v>
      </c>
      <c r="K278" s="19">
        <v>35.83</v>
      </c>
      <c r="L278" s="19">
        <v>107.46</v>
      </c>
      <c r="M278" s="19">
        <v>168.37</v>
      </c>
      <c r="N278" s="19">
        <v>12.8</v>
      </c>
      <c r="O278" s="19">
        <v>368.29</v>
      </c>
      <c r="R278" s="3" t="s">
        <v>13</v>
      </c>
      <c r="S278" s="3" t="s">
        <v>4129</v>
      </c>
      <c r="T278" s="3" t="s">
        <v>11</v>
      </c>
      <c r="U278" s="3">
        <v>29.820833</v>
      </c>
      <c r="V278" s="3">
        <v>-95.105277000000001</v>
      </c>
      <c r="W278" s="21" t="s">
        <v>3967</v>
      </c>
      <c r="X278" s="22" t="s">
        <v>791</v>
      </c>
      <c r="Y278" s="3" t="s">
        <v>790</v>
      </c>
      <c r="Z278" s="3" t="s">
        <v>3966</v>
      </c>
      <c r="AA278" s="3" t="s">
        <v>818</v>
      </c>
      <c r="AB278" s="23">
        <v>44008</v>
      </c>
      <c r="AC278" s="3" t="s">
        <v>154</v>
      </c>
      <c r="AD278" s="21">
        <v>2021</v>
      </c>
      <c r="AE278" s="3" t="s">
        <v>2441</v>
      </c>
      <c r="AF278" s="3" t="s">
        <v>4128</v>
      </c>
      <c r="AG278" s="23">
        <v>44008</v>
      </c>
      <c r="AH278" s="17" t="s">
        <v>4127</v>
      </c>
      <c r="AI278" s="17" t="s">
        <v>4126</v>
      </c>
      <c r="AJ278" s="17" t="s">
        <v>506</v>
      </c>
      <c r="AK278" s="17" t="s">
        <v>260</v>
      </c>
      <c r="AL278" s="17" t="s">
        <v>260</v>
      </c>
      <c r="AM278" s="17" t="s">
        <v>4125</v>
      </c>
      <c r="AN278" s="17" t="s">
        <v>208</v>
      </c>
      <c r="AO278" s="17" t="s">
        <v>4124</v>
      </c>
      <c r="AP278" s="17" t="s">
        <v>1499</v>
      </c>
      <c r="AQ278" s="17" t="s">
        <v>4050</v>
      </c>
      <c r="AR278" s="24" t="s">
        <v>4123</v>
      </c>
      <c r="AS278" s="30"/>
      <c r="AT278" s="30"/>
      <c r="AU278" s="30"/>
      <c r="AV278" s="30"/>
      <c r="AW278" s="30"/>
      <c r="AX278" s="30"/>
      <c r="AY278" s="30"/>
      <c r="AZ278" s="30"/>
      <c r="BA278" s="30"/>
      <c r="BB278" s="30"/>
      <c r="BC278" s="30"/>
      <c r="BD278" s="30"/>
      <c r="BE278" s="30"/>
      <c r="BF278" s="30"/>
      <c r="BG278" s="30"/>
      <c r="BH278" s="30"/>
      <c r="BI278" s="30"/>
    </row>
    <row r="279" spans="1:61" ht="14.45" customHeight="1" x14ac:dyDescent="0.25">
      <c r="A279" s="3" t="s">
        <v>798</v>
      </c>
      <c r="B279" s="3" t="s">
        <v>2309</v>
      </c>
      <c r="C279" s="3" t="s">
        <v>4376</v>
      </c>
      <c r="D279" s="3" t="s">
        <v>4375</v>
      </c>
      <c r="E279" s="3" t="s">
        <v>18</v>
      </c>
      <c r="F279" s="3" t="s">
        <v>4374</v>
      </c>
      <c r="G279" s="3" t="s">
        <v>3798</v>
      </c>
      <c r="H279" s="3" t="s">
        <v>4269</v>
      </c>
      <c r="I279" s="18">
        <v>606483</v>
      </c>
      <c r="J279" s="19">
        <v>50.25</v>
      </c>
      <c r="K279" s="19">
        <v>50.25</v>
      </c>
      <c r="L279" s="19">
        <v>64.260000000000005</v>
      </c>
      <c r="M279" s="19">
        <v>14.22</v>
      </c>
      <c r="N279" s="19">
        <v>3.73</v>
      </c>
      <c r="O279" s="19">
        <v>462.79</v>
      </c>
      <c r="R279" s="3" t="s">
        <v>13</v>
      </c>
      <c r="S279" s="3" t="s">
        <v>4373</v>
      </c>
      <c r="T279" s="3" t="s">
        <v>11</v>
      </c>
      <c r="U279" s="3">
        <v>29.706389999999999</v>
      </c>
      <c r="V279" s="3">
        <v>-95.061109999999999</v>
      </c>
      <c r="W279" s="21" t="s">
        <v>4372</v>
      </c>
      <c r="X279" s="22" t="s">
        <v>791</v>
      </c>
      <c r="Y279" s="3" t="s">
        <v>790</v>
      </c>
      <c r="Z279" s="3" t="s">
        <v>4371</v>
      </c>
      <c r="AA279" s="3" t="s">
        <v>818</v>
      </c>
      <c r="AB279" s="23">
        <v>43624</v>
      </c>
      <c r="AC279" s="3" t="s">
        <v>37</v>
      </c>
      <c r="AD279" s="21">
        <v>2014</v>
      </c>
      <c r="AE279" s="3" t="s">
        <v>4370</v>
      </c>
      <c r="AF279" s="3" t="s">
        <v>4359</v>
      </c>
      <c r="AG279" s="23">
        <v>43747</v>
      </c>
      <c r="AH279" s="17" t="s">
        <v>4369</v>
      </c>
      <c r="AI279" s="17" t="s">
        <v>506</v>
      </c>
      <c r="AJ279" s="17" t="s">
        <v>66</v>
      </c>
      <c r="AK279" s="17" t="s">
        <v>260</v>
      </c>
      <c r="AL279" s="17" t="s">
        <v>230</v>
      </c>
      <c r="AM279" s="17" t="s">
        <v>1272</v>
      </c>
      <c r="AN279" s="17" t="s">
        <v>208</v>
      </c>
      <c r="AO279" s="17" t="s">
        <v>4368</v>
      </c>
      <c r="AP279" s="17" t="s">
        <v>1674</v>
      </c>
      <c r="AQ279" s="17" t="s">
        <v>1067</v>
      </c>
      <c r="AR279" s="24" t="s">
        <v>4367</v>
      </c>
    </row>
    <row r="280" spans="1:61" ht="14.45" customHeight="1" x14ac:dyDescent="0.25">
      <c r="A280" s="3" t="s">
        <v>798</v>
      </c>
      <c r="B280" s="3" t="s">
        <v>2187</v>
      </c>
      <c r="C280" s="3" t="s">
        <v>4366</v>
      </c>
      <c r="D280" s="3" t="s">
        <v>4365</v>
      </c>
      <c r="E280" s="3" t="s">
        <v>18</v>
      </c>
      <c r="F280" s="3" t="s">
        <v>4364</v>
      </c>
      <c r="G280" s="3" t="s">
        <v>3798</v>
      </c>
      <c r="H280" s="3" t="s">
        <v>4269</v>
      </c>
      <c r="I280" s="18">
        <v>1157041.43</v>
      </c>
      <c r="J280" s="19">
        <v>18.809999999999999</v>
      </c>
      <c r="K280" s="19">
        <v>15.62</v>
      </c>
      <c r="L280" s="19">
        <v>344.8</v>
      </c>
      <c r="M280" s="19">
        <v>138.01</v>
      </c>
      <c r="N280" s="19">
        <v>13.43</v>
      </c>
      <c r="O280" s="19">
        <v>1012.2</v>
      </c>
      <c r="R280" s="3" t="s">
        <v>13</v>
      </c>
      <c r="S280" s="3" t="s">
        <v>4363</v>
      </c>
      <c r="T280" s="3" t="s">
        <v>11</v>
      </c>
      <c r="U280" s="3">
        <v>27.806666</v>
      </c>
      <c r="V280" s="3">
        <v>-97.591387999999995</v>
      </c>
      <c r="W280" s="21" t="s">
        <v>4362</v>
      </c>
      <c r="X280" s="22" t="s">
        <v>791</v>
      </c>
      <c r="Y280" s="3" t="s">
        <v>790</v>
      </c>
      <c r="Z280" s="3" t="s">
        <v>4361</v>
      </c>
      <c r="AA280" s="3" t="s">
        <v>845</v>
      </c>
      <c r="AB280" s="23">
        <v>44013</v>
      </c>
      <c r="AC280" s="3" t="s">
        <v>37</v>
      </c>
      <c r="AD280" s="21">
        <v>2015</v>
      </c>
      <c r="AE280" s="3" t="s">
        <v>4360</v>
      </c>
      <c r="AF280" s="3" t="s">
        <v>4359</v>
      </c>
      <c r="AG280" s="23">
        <v>43747</v>
      </c>
      <c r="AH280" s="17" t="s">
        <v>4358</v>
      </c>
      <c r="AI280" s="17" t="s">
        <v>2030</v>
      </c>
      <c r="AJ280" s="17" t="s">
        <v>929</v>
      </c>
      <c r="AK280" s="17" t="s">
        <v>260</v>
      </c>
      <c r="AL280" s="17" t="s">
        <v>553</v>
      </c>
      <c r="AM280" s="17" t="s">
        <v>168</v>
      </c>
      <c r="AN280" s="17" t="s">
        <v>147</v>
      </c>
      <c r="AO280" s="17" t="s">
        <v>4357</v>
      </c>
      <c r="AP280" s="17" t="s">
        <v>1123</v>
      </c>
      <c r="AQ280" s="17" t="s">
        <v>965</v>
      </c>
      <c r="AR280" s="24" t="s">
        <v>4356</v>
      </c>
    </row>
    <row r="281" spans="1:61" ht="14.45" customHeight="1" x14ac:dyDescent="0.25">
      <c r="A281" s="3" t="s">
        <v>798</v>
      </c>
      <c r="B281" s="3" t="s">
        <v>3073</v>
      </c>
      <c r="C281" s="3" t="s">
        <v>4355</v>
      </c>
      <c r="D281" s="3" t="s">
        <v>4354</v>
      </c>
      <c r="E281" s="3" t="s">
        <v>18</v>
      </c>
      <c r="F281" s="3" t="s">
        <v>4353</v>
      </c>
      <c r="G281" s="3" t="s">
        <v>3798</v>
      </c>
      <c r="H281" s="3" t="s">
        <v>4288</v>
      </c>
      <c r="I281" s="18">
        <v>138216</v>
      </c>
      <c r="J281" s="19">
        <v>8.33</v>
      </c>
      <c r="K281" s="19">
        <v>4.13</v>
      </c>
      <c r="L281" s="19">
        <v>17.36</v>
      </c>
      <c r="M281" s="19">
        <v>20.71</v>
      </c>
      <c r="N281" s="19">
        <v>4.25</v>
      </c>
      <c r="O281" s="19">
        <v>54.27</v>
      </c>
      <c r="R281" s="3" t="s">
        <v>13</v>
      </c>
      <c r="S281" s="3" t="s">
        <v>4352</v>
      </c>
      <c r="T281" s="3" t="s">
        <v>11</v>
      </c>
      <c r="U281" s="3">
        <v>29.874817</v>
      </c>
      <c r="V281" s="3">
        <v>-94.916054000000003</v>
      </c>
      <c r="W281" s="21" t="s">
        <v>4351</v>
      </c>
      <c r="X281" s="22" t="s">
        <v>791</v>
      </c>
      <c r="Y281" s="3" t="s">
        <v>790</v>
      </c>
      <c r="Z281" s="3" t="s">
        <v>4350</v>
      </c>
      <c r="AA281" s="3" t="s">
        <v>818</v>
      </c>
      <c r="AB281" s="23">
        <v>43567</v>
      </c>
      <c r="AC281" s="3" t="s">
        <v>37</v>
      </c>
      <c r="AD281" s="21">
        <v>2017</v>
      </c>
      <c r="AE281" s="3" t="s">
        <v>817</v>
      </c>
      <c r="AF281" s="3" t="s">
        <v>4349</v>
      </c>
      <c r="AG281" s="23">
        <v>43748</v>
      </c>
      <c r="AH281" s="17" t="s">
        <v>3478</v>
      </c>
      <c r="AI281" s="17" t="s">
        <v>68</v>
      </c>
      <c r="AJ281" s="17" t="s">
        <v>66</v>
      </c>
      <c r="AK281" s="17" t="s">
        <v>519</v>
      </c>
      <c r="AL281" s="17" t="s">
        <v>519</v>
      </c>
      <c r="AM281" s="17" t="s">
        <v>856</v>
      </c>
      <c r="AN281" s="17" t="s">
        <v>389</v>
      </c>
      <c r="AO281" s="17" t="s">
        <v>34</v>
      </c>
      <c r="AP281" s="17" t="s">
        <v>1684</v>
      </c>
      <c r="AQ281" s="17" t="s">
        <v>3086</v>
      </c>
      <c r="AR281" s="24" t="s">
        <v>4348</v>
      </c>
    </row>
    <row r="282" spans="1:61" ht="14.45" customHeight="1" x14ac:dyDescent="0.25">
      <c r="A282" s="3" t="s">
        <v>798</v>
      </c>
      <c r="B282" s="3" t="s">
        <v>2309</v>
      </c>
      <c r="C282" s="3" t="s">
        <v>4347</v>
      </c>
      <c r="D282" s="3" t="s">
        <v>4346</v>
      </c>
      <c r="E282" s="3" t="s">
        <v>18</v>
      </c>
      <c r="F282" s="3" t="s">
        <v>4345</v>
      </c>
      <c r="G282" s="3" t="s">
        <v>3798</v>
      </c>
      <c r="H282" s="3" t="s">
        <v>4269</v>
      </c>
      <c r="I282" s="18">
        <v>1453293</v>
      </c>
      <c r="J282" s="19">
        <v>78.41</v>
      </c>
      <c r="K282" s="19">
        <v>73.28</v>
      </c>
      <c r="L282" s="19">
        <v>232.27</v>
      </c>
      <c r="M282" s="19">
        <v>219.4</v>
      </c>
      <c r="N282" s="19">
        <v>22.44</v>
      </c>
      <c r="O282" s="19">
        <v>929.75</v>
      </c>
      <c r="R282" s="3" t="s">
        <v>13</v>
      </c>
      <c r="S282" s="3" t="s">
        <v>4344</v>
      </c>
      <c r="T282" s="3" t="s">
        <v>11</v>
      </c>
      <c r="U282" s="3">
        <v>29.759067000000002</v>
      </c>
      <c r="V282" s="3">
        <v>-95.009625</v>
      </c>
      <c r="W282" s="21" t="s">
        <v>4343</v>
      </c>
      <c r="X282" s="22" t="s">
        <v>791</v>
      </c>
      <c r="Y282" s="3" t="s">
        <v>790</v>
      </c>
      <c r="Z282" s="3" t="s">
        <v>4342</v>
      </c>
      <c r="AA282" s="3" t="s">
        <v>818</v>
      </c>
      <c r="AB282" s="23">
        <v>43567</v>
      </c>
      <c r="AC282" s="3" t="s">
        <v>37</v>
      </c>
      <c r="AD282" s="21">
        <v>2018</v>
      </c>
      <c r="AE282" s="3" t="s">
        <v>1904</v>
      </c>
      <c r="AF282" s="3" t="s">
        <v>4341</v>
      </c>
      <c r="AG282" s="23">
        <v>43735</v>
      </c>
      <c r="AH282" s="17" t="s">
        <v>4340</v>
      </c>
      <c r="AI282" s="17" t="s">
        <v>4339</v>
      </c>
      <c r="AJ282" s="17" t="s">
        <v>229</v>
      </c>
      <c r="AK282" s="17" t="s">
        <v>260</v>
      </c>
      <c r="AL282" s="17" t="s">
        <v>553</v>
      </c>
      <c r="AM282" s="17" t="s">
        <v>4338</v>
      </c>
      <c r="AN282" s="17" t="s">
        <v>1720</v>
      </c>
      <c r="AO282" s="17" t="s">
        <v>4337</v>
      </c>
      <c r="AP282" s="17" t="s">
        <v>2780</v>
      </c>
      <c r="AQ282" s="17" t="s">
        <v>1810</v>
      </c>
      <c r="AR282" s="24" t="s">
        <v>4336</v>
      </c>
    </row>
    <row r="283" spans="1:61" ht="14.45" customHeight="1" x14ac:dyDescent="0.25">
      <c r="A283" s="3" t="s">
        <v>798</v>
      </c>
      <c r="B283" s="3" t="s">
        <v>1681</v>
      </c>
      <c r="C283" s="3" t="s">
        <v>2661</v>
      </c>
      <c r="D283" s="3" t="s">
        <v>2660</v>
      </c>
      <c r="E283" s="3" t="s">
        <v>18</v>
      </c>
      <c r="F283" s="3" t="s">
        <v>2659</v>
      </c>
      <c r="G283" s="3" t="s">
        <v>2183</v>
      </c>
      <c r="H283" s="3" t="s">
        <v>2455</v>
      </c>
      <c r="I283" s="18">
        <v>414961</v>
      </c>
      <c r="J283" s="19">
        <v>49.9</v>
      </c>
      <c r="K283" s="19">
        <v>48.9</v>
      </c>
      <c r="N283" s="19">
        <v>61.4</v>
      </c>
      <c r="O283" s="19">
        <v>343.9</v>
      </c>
      <c r="R283" s="3" t="s">
        <v>13</v>
      </c>
      <c r="S283" s="3" t="s">
        <v>2658</v>
      </c>
      <c r="T283" s="3" t="s">
        <v>11</v>
      </c>
      <c r="U283" s="3">
        <v>30.060237000000001</v>
      </c>
      <c r="V283" s="3">
        <v>-94.079458000000002</v>
      </c>
      <c r="W283" s="21" t="s">
        <v>2657</v>
      </c>
      <c r="X283" s="22" t="s">
        <v>791</v>
      </c>
      <c r="Y283" s="3" t="s">
        <v>790</v>
      </c>
      <c r="Z283" s="3" t="s">
        <v>2656</v>
      </c>
      <c r="AA283" s="3" t="s">
        <v>1917</v>
      </c>
      <c r="AB283" s="23">
        <v>44008</v>
      </c>
      <c r="AC283" s="3" t="s">
        <v>154</v>
      </c>
      <c r="AD283" s="21">
        <v>2022</v>
      </c>
      <c r="AE283" s="3" t="s">
        <v>817</v>
      </c>
      <c r="AF283" s="3" t="s">
        <v>2655</v>
      </c>
      <c r="AG283" s="23">
        <v>44288</v>
      </c>
      <c r="AH283" s="17" t="s">
        <v>2654</v>
      </c>
      <c r="AI283" s="17" t="s">
        <v>2300</v>
      </c>
      <c r="AJ283" s="17" t="s">
        <v>2653</v>
      </c>
      <c r="AK283" s="17" t="s">
        <v>52</v>
      </c>
      <c r="AL283" s="17" t="s">
        <v>519</v>
      </c>
      <c r="AM283" s="17" t="s">
        <v>2652</v>
      </c>
      <c r="AN283" s="17" t="s">
        <v>2651</v>
      </c>
      <c r="AO283" s="17" t="s">
        <v>812</v>
      </c>
      <c r="AP283" s="17" t="s">
        <v>2650</v>
      </c>
      <c r="AQ283" s="17" t="s">
        <v>1455</v>
      </c>
      <c r="AR283" s="24" t="s">
        <v>2649</v>
      </c>
    </row>
    <row r="284" spans="1:61" ht="14.45" customHeight="1" x14ac:dyDescent="0.25">
      <c r="A284" s="3" t="s">
        <v>798</v>
      </c>
      <c r="B284" s="3" t="s">
        <v>2309</v>
      </c>
      <c r="C284" s="3" t="s">
        <v>3961</v>
      </c>
      <c r="D284" s="3" t="s">
        <v>3960</v>
      </c>
      <c r="E284" s="3" t="s">
        <v>18</v>
      </c>
      <c r="F284" s="3" t="s">
        <v>3959</v>
      </c>
      <c r="G284" s="3" t="s">
        <v>3798</v>
      </c>
      <c r="H284" s="3" t="s">
        <v>3895</v>
      </c>
      <c r="I284" s="18">
        <v>535218</v>
      </c>
      <c r="J284" s="19">
        <v>41.88</v>
      </c>
      <c r="K284" s="19">
        <v>40.39</v>
      </c>
      <c r="L284" s="19">
        <v>59.5</v>
      </c>
      <c r="M284" s="19">
        <v>83.62</v>
      </c>
      <c r="N284" s="19">
        <v>8.34</v>
      </c>
      <c r="O284" s="19">
        <v>612.5</v>
      </c>
      <c r="R284" s="3" t="s">
        <v>13</v>
      </c>
      <c r="S284" s="3" t="s">
        <v>3958</v>
      </c>
      <c r="T284" s="3" t="s">
        <v>11</v>
      </c>
      <c r="U284" s="3">
        <v>29.621261000000001</v>
      </c>
      <c r="V284" s="3">
        <v>-95.066828999999998</v>
      </c>
      <c r="W284" s="21" t="s">
        <v>3957</v>
      </c>
      <c r="X284" s="22" t="s">
        <v>791</v>
      </c>
      <c r="Y284" s="3" t="s">
        <v>790</v>
      </c>
      <c r="Z284" s="3" t="s">
        <v>3956</v>
      </c>
      <c r="AA284" s="3" t="s">
        <v>818</v>
      </c>
      <c r="AB284" s="23">
        <v>43868</v>
      </c>
      <c r="AC284" s="3" t="s">
        <v>37</v>
      </c>
      <c r="AD284" s="21">
        <v>2015</v>
      </c>
      <c r="AE284" s="3" t="s">
        <v>1904</v>
      </c>
      <c r="AF284" s="3" t="s">
        <v>3955</v>
      </c>
      <c r="AG284" s="23">
        <v>43748</v>
      </c>
      <c r="AH284" s="17" t="s">
        <v>3954</v>
      </c>
      <c r="AI284" s="17" t="s">
        <v>93</v>
      </c>
      <c r="AJ284" s="17" t="s">
        <v>228</v>
      </c>
      <c r="AK284" s="17" t="s">
        <v>67</v>
      </c>
      <c r="AL284" s="17" t="s">
        <v>228</v>
      </c>
      <c r="AM284" s="17" t="s">
        <v>3953</v>
      </c>
      <c r="AN284" s="17" t="s">
        <v>2041</v>
      </c>
      <c r="AO284" s="17" t="s">
        <v>3159</v>
      </c>
      <c r="AP284" s="17" t="s">
        <v>2830</v>
      </c>
      <c r="AQ284" s="17" t="s">
        <v>300</v>
      </c>
      <c r="AR284" s="24" t="s">
        <v>3952</v>
      </c>
    </row>
    <row r="285" spans="1:61" ht="14.45" customHeight="1" x14ac:dyDescent="0.25">
      <c r="A285" s="3" t="s">
        <v>798</v>
      </c>
      <c r="B285" s="3" t="s">
        <v>2309</v>
      </c>
      <c r="C285" s="3" t="s">
        <v>4335</v>
      </c>
      <c r="D285" s="3" t="s">
        <v>4334</v>
      </c>
      <c r="E285" s="3" t="s">
        <v>18</v>
      </c>
      <c r="F285" s="3" t="s">
        <v>4333</v>
      </c>
      <c r="G285" s="3" t="s">
        <v>3798</v>
      </c>
      <c r="H285" s="3" t="s">
        <v>4252</v>
      </c>
      <c r="I285" s="18">
        <v>1012020</v>
      </c>
      <c r="J285" s="19">
        <v>32.15</v>
      </c>
      <c r="K285" s="19">
        <v>31.68</v>
      </c>
      <c r="L285" s="19">
        <v>21.72</v>
      </c>
      <c r="M285" s="19">
        <v>25.31</v>
      </c>
      <c r="N285" s="19">
        <v>33.119999999999997</v>
      </c>
      <c r="O285" s="19">
        <v>60.92</v>
      </c>
      <c r="R285" s="3" t="s">
        <v>13</v>
      </c>
      <c r="S285" s="3" t="s">
        <v>4332</v>
      </c>
      <c r="T285" s="3" t="s">
        <v>11</v>
      </c>
      <c r="U285" s="3">
        <v>29.705991000000001</v>
      </c>
      <c r="V285" s="3">
        <v>-95.251059999999995</v>
      </c>
      <c r="W285" s="21" t="s">
        <v>4331</v>
      </c>
      <c r="X285" s="22" t="s">
        <v>791</v>
      </c>
      <c r="Y285" s="3" t="s">
        <v>790</v>
      </c>
      <c r="Z285" s="3" t="s">
        <v>4330</v>
      </c>
      <c r="AA285" s="3" t="s">
        <v>2431</v>
      </c>
      <c r="AB285" s="23">
        <v>43567</v>
      </c>
      <c r="AC285" s="3" t="s">
        <v>37</v>
      </c>
      <c r="AD285" s="21">
        <v>2018</v>
      </c>
      <c r="AE285" s="3" t="s">
        <v>4329</v>
      </c>
      <c r="AF285" s="3" t="s">
        <v>4328</v>
      </c>
      <c r="AG285" s="23">
        <v>43749</v>
      </c>
      <c r="AH285" s="17" t="s">
        <v>4327</v>
      </c>
      <c r="AI285" s="17" t="s">
        <v>4052</v>
      </c>
      <c r="AJ285" s="17" t="s">
        <v>775</v>
      </c>
      <c r="AK285" s="17" t="s">
        <v>260</v>
      </c>
      <c r="AL285" s="17" t="s">
        <v>69</v>
      </c>
      <c r="AM285" s="17" t="s">
        <v>2652</v>
      </c>
      <c r="AN285" s="17" t="s">
        <v>1416</v>
      </c>
      <c r="AO285" s="17" t="s">
        <v>4326</v>
      </c>
      <c r="AP285" s="17" t="s">
        <v>1834</v>
      </c>
      <c r="AQ285" s="17" t="s">
        <v>144</v>
      </c>
      <c r="AR285" s="24" t="s">
        <v>4325</v>
      </c>
    </row>
    <row r="286" spans="1:61" ht="14.45" customHeight="1" x14ac:dyDescent="0.25">
      <c r="A286" s="3" t="s">
        <v>798</v>
      </c>
      <c r="B286" s="3" t="s">
        <v>2187</v>
      </c>
      <c r="C286" s="3" t="s">
        <v>2648</v>
      </c>
      <c r="D286" s="3" t="s">
        <v>2647</v>
      </c>
      <c r="E286" s="3" t="s">
        <v>18</v>
      </c>
      <c r="F286" s="3" t="s">
        <v>2646</v>
      </c>
      <c r="G286" s="3" t="s">
        <v>2183</v>
      </c>
      <c r="H286" s="3" t="s">
        <v>2455</v>
      </c>
      <c r="I286" s="18">
        <v>359991</v>
      </c>
      <c r="J286" s="19">
        <v>-2.13</v>
      </c>
      <c r="K286" s="19">
        <v>-4.28</v>
      </c>
      <c r="L286" s="19">
        <v>-217.82</v>
      </c>
      <c r="M286" s="19">
        <v>-48.34</v>
      </c>
      <c r="N286" s="19">
        <v>11.74</v>
      </c>
      <c r="O286" s="19">
        <v>63.27</v>
      </c>
      <c r="R286" s="3" t="s">
        <v>13</v>
      </c>
      <c r="S286" s="3" t="s">
        <v>2645</v>
      </c>
      <c r="T286" s="3" t="s">
        <v>11</v>
      </c>
      <c r="U286" s="3">
        <v>27.835325999999998</v>
      </c>
      <c r="V286" s="3">
        <v>-97.520810999999995</v>
      </c>
      <c r="W286" s="21" t="s">
        <v>2644</v>
      </c>
      <c r="X286" s="22" t="s">
        <v>791</v>
      </c>
      <c r="Y286" s="3" t="s">
        <v>790</v>
      </c>
      <c r="Z286" s="3" t="s">
        <v>2643</v>
      </c>
      <c r="AA286" s="3" t="s">
        <v>845</v>
      </c>
      <c r="AB286" s="23">
        <v>43567</v>
      </c>
      <c r="AC286" s="3" t="s">
        <v>37</v>
      </c>
      <c r="AD286" s="21">
        <v>2016</v>
      </c>
      <c r="AE286" s="3" t="s">
        <v>2642</v>
      </c>
      <c r="AF286" s="3" t="s">
        <v>2641</v>
      </c>
      <c r="AG286" s="23">
        <v>43935</v>
      </c>
      <c r="AH286" s="17" t="s">
        <v>2640</v>
      </c>
      <c r="AI286" s="17" t="s">
        <v>1215</v>
      </c>
      <c r="AJ286" s="17" t="s">
        <v>197</v>
      </c>
      <c r="AK286" s="17" t="s">
        <v>69</v>
      </c>
      <c r="AL286" s="17" t="s">
        <v>230</v>
      </c>
      <c r="AM286" s="17" t="s">
        <v>168</v>
      </c>
      <c r="AN286" s="17" t="s">
        <v>125</v>
      </c>
      <c r="AO286" s="17" t="s">
        <v>854</v>
      </c>
      <c r="AP286" s="17" t="s">
        <v>2639</v>
      </c>
      <c r="AQ286" s="17" t="s">
        <v>2638</v>
      </c>
      <c r="AR286" s="24" t="s">
        <v>2637</v>
      </c>
    </row>
    <row r="287" spans="1:61" ht="14.45" customHeight="1" x14ac:dyDescent="0.25">
      <c r="A287" s="3" t="s">
        <v>798</v>
      </c>
      <c r="B287" s="3" t="s">
        <v>374</v>
      </c>
      <c r="C287" s="3" t="s">
        <v>4318</v>
      </c>
      <c r="D287" s="3" t="s">
        <v>4317</v>
      </c>
      <c r="E287" s="3" t="s">
        <v>18</v>
      </c>
      <c r="F287" s="3" t="s">
        <v>4316</v>
      </c>
      <c r="G287" s="3" t="s">
        <v>3798</v>
      </c>
      <c r="H287" s="3" t="s">
        <v>4315</v>
      </c>
      <c r="I287" s="18">
        <v>2627187</v>
      </c>
      <c r="J287" s="19">
        <v>306.99</v>
      </c>
      <c r="K287" s="19">
        <v>290.47000000000003</v>
      </c>
      <c r="L287" s="19">
        <v>510.22</v>
      </c>
      <c r="M287" s="19">
        <v>1175.8499999999999</v>
      </c>
      <c r="N287" s="19">
        <v>15.92</v>
      </c>
      <c r="O287" s="19">
        <v>1557.14</v>
      </c>
      <c r="R287" s="3" t="s">
        <v>13</v>
      </c>
      <c r="S287" s="3" t="s">
        <v>4314</v>
      </c>
      <c r="T287" s="3" t="s">
        <v>11</v>
      </c>
      <c r="U287" s="3">
        <v>28.696798000000001</v>
      </c>
      <c r="V287" s="3">
        <v>-96.544848000000002</v>
      </c>
      <c r="W287" s="21" t="s">
        <v>4118</v>
      </c>
      <c r="X287" s="22" t="s">
        <v>791</v>
      </c>
      <c r="Y287" s="3" t="s">
        <v>790</v>
      </c>
      <c r="Z287" s="3" t="s">
        <v>4313</v>
      </c>
      <c r="AA287" s="3" t="s">
        <v>845</v>
      </c>
      <c r="AB287" s="23">
        <v>43567</v>
      </c>
      <c r="AC287" s="3" t="s">
        <v>37</v>
      </c>
      <c r="AD287" s="21">
        <v>2021</v>
      </c>
      <c r="AE287" s="3" t="s">
        <v>4312</v>
      </c>
      <c r="AF287" s="3" t="s">
        <v>4311</v>
      </c>
      <c r="AG287" s="23">
        <v>44293</v>
      </c>
      <c r="AH287" s="17" t="s">
        <v>4116</v>
      </c>
      <c r="AI287" s="17" t="s">
        <v>113</v>
      </c>
      <c r="AJ287" s="17" t="s">
        <v>652</v>
      </c>
      <c r="AK287" s="17" t="s">
        <v>230</v>
      </c>
      <c r="AL287" s="17" t="s">
        <v>260</v>
      </c>
      <c r="AM287" s="17" t="s">
        <v>196</v>
      </c>
      <c r="AN287" s="17" t="s">
        <v>897</v>
      </c>
      <c r="AO287" s="17" t="s">
        <v>1457</v>
      </c>
      <c r="AP287" s="17" t="s">
        <v>2287</v>
      </c>
      <c r="AQ287" s="17" t="s">
        <v>4115</v>
      </c>
      <c r="AR287" s="24" t="s">
        <v>4310</v>
      </c>
    </row>
    <row r="288" spans="1:61" ht="14.45" customHeight="1" x14ac:dyDescent="0.25">
      <c r="A288" s="3" t="s">
        <v>798</v>
      </c>
      <c r="B288" s="3" t="s">
        <v>374</v>
      </c>
      <c r="C288" s="3" t="s">
        <v>4318</v>
      </c>
      <c r="D288" s="3" t="s">
        <v>4324</v>
      </c>
      <c r="E288" s="3" t="s">
        <v>18</v>
      </c>
      <c r="F288" s="3" t="s">
        <v>4323</v>
      </c>
      <c r="G288" s="3" t="s">
        <v>3798</v>
      </c>
      <c r="H288" s="3" t="s">
        <v>4288</v>
      </c>
      <c r="I288" s="18">
        <v>96196</v>
      </c>
      <c r="J288" s="19">
        <v>5.57</v>
      </c>
      <c r="K288" s="19">
        <v>4.41</v>
      </c>
      <c r="L288" s="19">
        <v>4.5599999999999996</v>
      </c>
      <c r="M288" s="19">
        <v>171.33</v>
      </c>
      <c r="N288" s="19">
        <v>0.05</v>
      </c>
      <c r="O288" s="19">
        <v>6.11</v>
      </c>
      <c r="R288" s="3" t="s">
        <v>13</v>
      </c>
      <c r="S288" s="3" t="s">
        <v>4322</v>
      </c>
      <c r="T288" s="3" t="s">
        <v>11</v>
      </c>
      <c r="U288" s="3">
        <v>28.688890000000001</v>
      </c>
      <c r="V288" s="3">
        <v>-96.547219999999996</v>
      </c>
      <c r="W288" s="21" t="s">
        <v>4118</v>
      </c>
      <c r="X288" s="22" t="s">
        <v>791</v>
      </c>
      <c r="Y288" s="3" t="s">
        <v>790</v>
      </c>
      <c r="Z288" s="3" t="s">
        <v>4313</v>
      </c>
      <c r="AA288" s="3" t="s">
        <v>845</v>
      </c>
      <c r="AB288" s="23">
        <v>44001</v>
      </c>
      <c r="AC288" s="3" t="s">
        <v>37</v>
      </c>
      <c r="AD288" s="21">
        <v>2021</v>
      </c>
      <c r="AE288" s="3" t="s">
        <v>4321</v>
      </c>
      <c r="AF288" s="3" t="s">
        <v>4320</v>
      </c>
      <c r="AG288" s="23">
        <v>44293</v>
      </c>
      <c r="AH288" s="17" t="s">
        <v>2288</v>
      </c>
      <c r="AI288" s="17" t="s">
        <v>113</v>
      </c>
      <c r="AJ288" s="17" t="s">
        <v>652</v>
      </c>
      <c r="AK288" s="17" t="s">
        <v>230</v>
      </c>
      <c r="AL288" s="17" t="s">
        <v>260</v>
      </c>
      <c r="AM288" s="17" t="s">
        <v>196</v>
      </c>
      <c r="AN288" s="17" t="s">
        <v>897</v>
      </c>
      <c r="AO288" s="17" t="s">
        <v>1457</v>
      </c>
      <c r="AP288" s="17" t="s">
        <v>2287</v>
      </c>
      <c r="AQ288" s="17" t="s">
        <v>2286</v>
      </c>
      <c r="AR288" s="24" t="s">
        <v>4319</v>
      </c>
    </row>
    <row r="289" spans="1:44" ht="14.45" customHeight="1" x14ac:dyDescent="0.25">
      <c r="A289" s="3" t="s">
        <v>798</v>
      </c>
      <c r="B289" s="3" t="s">
        <v>374</v>
      </c>
      <c r="C289" s="3" t="s">
        <v>4122</v>
      </c>
      <c r="D289" s="3" t="s">
        <v>4121</v>
      </c>
      <c r="E289" s="3" t="s">
        <v>18</v>
      </c>
      <c r="F289" s="3" t="s">
        <v>4120</v>
      </c>
      <c r="G289" s="3" t="s">
        <v>3798</v>
      </c>
      <c r="H289" s="3" t="s">
        <v>4045</v>
      </c>
      <c r="I289" s="28" t="s">
        <v>2066</v>
      </c>
      <c r="J289" s="29" t="s">
        <v>2066</v>
      </c>
      <c r="K289" s="29" t="s">
        <v>2066</v>
      </c>
      <c r="L289" s="29" t="s">
        <v>2066</v>
      </c>
      <c r="M289" s="29" t="s">
        <v>2066</v>
      </c>
      <c r="N289" s="29" t="s">
        <v>2066</v>
      </c>
      <c r="O289" s="29" t="s">
        <v>2066</v>
      </c>
      <c r="P289" s="29" t="s">
        <v>2066</v>
      </c>
      <c r="R289" s="3" t="s">
        <v>2065</v>
      </c>
      <c r="S289" s="35" t="s">
        <v>4119</v>
      </c>
      <c r="T289" s="3" t="s">
        <v>11</v>
      </c>
      <c r="U289" s="3">
        <v>28.696309790000001</v>
      </c>
      <c r="V289" s="3">
        <v>-96.546478250000007</v>
      </c>
      <c r="W289" s="21" t="s">
        <v>4118</v>
      </c>
      <c r="AB289" s="23">
        <v>44305</v>
      </c>
      <c r="AC289" s="3" t="s">
        <v>6</v>
      </c>
      <c r="AD289" s="21">
        <v>2023</v>
      </c>
      <c r="AE289" s="3" t="s">
        <v>4065</v>
      </c>
      <c r="AF289" s="3" t="s">
        <v>4117</v>
      </c>
      <c r="AG289" s="23">
        <v>44315</v>
      </c>
      <c r="AH289" s="17" t="s">
        <v>4116</v>
      </c>
      <c r="AI289" s="17" t="s">
        <v>113</v>
      </c>
      <c r="AJ289" s="17" t="s">
        <v>652</v>
      </c>
      <c r="AK289" s="17" t="s">
        <v>230</v>
      </c>
      <c r="AL289" s="17" t="s">
        <v>260</v>
      </c>
      <c r="AM289" s="17" t="s">
        <v>196</v>
      </c>
      <c r="AN289" s="17" t="s">
        <v>897</v>
      </c>
      <c r="AO289" s="17" t="s">
        <v>1457</v>
      </c>
      <c r="AP289" s="17" t="s">
        <v>2287</v>
      </c>
      <c r="AQ289" s="17" t="s">
        <v>4115</v>
      </c>
      <c r="AR289" s="24" t="s">
        <v>4114</v>
      </c>
    </row>
    <row r="290" spans="1:44" ht="14.45" customHeight="1" x14ac:dyDescent="0.25">
      <c r="A290" s="3" t="s">
        <v>798</v>
      </c>
      <c r="B290" s="3" t="s">
        <v>2221</v>
      </c>
      <c r="C290" s="3" t="s">
        <v>3581</v>
      </c>
      <c r="D290" s="3" t="s">
        <v>3580</v>
      </c>
      <c r="E290" s="3" t="s">
        <v>42</v>
      </c>
      <c r="F290" s="3" t="s">
        <v>3579</v>
      </c>
      <c r="G290" s="3" t="s">
        <v>16</v>
      </c>
      <c r="H290" s="3" t="s">
        <v>3522</v>
      </c>
      <c r="I290" s="18">
        <v>2037896</v>
      </c>
      <c r="J290" s="19">
        <v>79.95</v>
      </c>
      <c r="K290" s="19">
        <v>79.95</v>
      </c>
      <c r="L290" s="19">
        <v>45.82</v>
      </c>
      <c r="M290" s="19">
        <v>20.3</v>
      </c>
      <c r="N290" s="19">
        <v>25.06</v>
      </c>
      <c r="O290" s="19">
        <v>65.83</v>
      </c>
      <c r="P290" s="19">
        <v>15.51</v>
      </c>
      <c r="R290" s="3" t="s">
        <v>13</v>
      </c>
      <c r="S290" s="3" t="s">
        <v>3578</v>
      </c>
      <c r="T290" s="3" t="s">
        <v>11</v>
      </c>
      <c r="U290" s="48">
        <v>28.979918000000001</v>
      </c>
      <c r="V290" s="37">
        <v>-95.308432999999994</v>
      </c>
      <c r="W290" s="21" t="s">
        <v>3577</v>
      </c>
      <c r="X290" s="22" t="s">
        <v>791</v>
      </c>
      <c r="Y290" s="3" t="s">
        <v>790</v>
      </c>
      <c r="Z290" s="3" t="s">
        <v>3576</v>
      </c>
      <c r="AA290" s="3" t="s">
        <v>1917</v>
      </c>
      <c r="AB290" s="23">
        <v>44252</v>
      </c>
      <c r="AC290" s="3" t="s">
        <v>634</v>
      </c>
      <c r="AD290" s="21" t="s">
        <v>3575</v>
      </c>
      <c r="AE290" s="3" t="s">
        <v>3574</v>
      </c>
      <c r="AF290" s="3" t="s">
        <v>3573</v>
      </c>
      <c r="AG290" s="23">
        <v>44252</v>
      </c>
      <c r="AH290" s="17" t="s">
        <v>3572</v>
      </c>
      <c r="AI290" s="17" t="s">
        <v>197</v>
      </c>
      <c r="AJ290" s="17" t="s">
        <v>1084</v>
      </c>
      <c r="AK290" s="17" t="s">
        <v>94</v>
      </c>
      <c r="AL290" s="17" t="s">
        <v>30</v>
      </c>
      <c r="AM290" s="17" t="s">
        <v>1123</v>
      </c>
      <c r="AN290" s="17" t="s">
        <v>1695</v>
      </c>
      <c r="AO290" s="17" t="s">
        <v>3571</v>
      </c>
      <c r="AP290" s="17" t="s">
        <v>1489</v>
      </c>
      <c r="AQ290" s="17" t="s">
        <v>2152</v>
      </c>
      <c r="AR290" s="24" t="s">
        <v>3570</v>
      </c>
    </row>
    <row r="291" spans="1:44" ht="14.45" customHeight="1" x14ac:dyDescent="0.25">
      <c r="A291" s="3" t="s">
        <v>798</v>
      </c>
      <c r="B291" s="3" t="s">
        <v>1681</v>
      </c>
      <c r="C291" s="3" t="s">
        <v>3569</v>
      </c>
      <c r="D291" s="3" t="s">
        <v>3568</v>
      </c>
      <c r="E291" s="3" t="s">
        <v>18</v>
      </c>
      <c r="F291" s="3" t="s">
        <v>3567</v>
      </c>
      <c r="G291" s="3" t="s">
        <v>16</v>
      </c>
      <c r="H291" s="3" t="s">
        <v>3522</v>
      </c>
      <c r="I291" s="18">
        <v>4940072</v>
      </c>
      <c r="J291" s="19">
        <v>118.91</v>
      </c>
      <c r="K291" s="19">
        <v>118.91</v>
      </c>
      <c r="L291" s="19">
        <v>670.89</v>
      </c>
      <c r="M291" s="19">
        <v>256.51</v>
      </c>
      <c r="N291" s="19">
        <v>9.42</v>
      </c>
      <c r="O291" s="19">
        <v>843.93</v>
      </c>
      <c r="R291" s="3" t="s">
        <v>13</v>
      </c>
      <c r="S291" s="3" t="s">
        <v>3566</v>
      </c>
      <c r="T291" s="3" t="s">
        <v>11</v>
      </c>
      <c r="U291" s="3">
        <v>29.761733</v>
      </c>
      <c r="V291" s="3">
        <v>-93.928200000000004</v>
      </c>
      <c r="W291" s="21" t="s">
        <v>3565</v>
      </c>
      <c r="X291" s="22" t="s">
        <v>791</v>
      </c>
      <c r="Y291" s="3" t="s">
        <v>790</v>
      </c>
      <c r="Z291" s="3" t="s">
        <v>3564</v>
      </c>
      <c r="AA291" s="3" t="s">
        <v>1917</v>
      </c>
      <c r="AB291" s="23">
        <v>44102</v>
      </c>
      <c r="AC291" s="3" t="s">
        <v>154</v>
      </c>
      <c r="AD291" s="21" t="s">
        <v>3563</v>
      </c>
      <c r="AE291" s="3" t="s">
        <v>3562</v>
      </c>
      <c r="AF291" s="3" t="s">
        <v>3561</v>
      </c>
      <c r="AG291" s="23">
        <v>44102</v>
      </c>
      <c r="AH291" s="17" t="s">
        <v>3560</v>
      </c>
      <c r="AI291" s="17" t="s">
        <v>480</v>
      </c>
      <c r="AJ291" s="17" t="s">
        <v>33</v>
      </c>
      <c r="AK291" s="17" t="s">
        <v>51</v>
      </c>
      <c r="AL291" s="17" t="s">
        <v>53</v>
      </c>
      <c r="AM291" s="17" t="s">
        <v>449</v>
      </c>
      <c r="AN291" s="17" t="s">
        <v>1405</v>
      </c>
      <c r="AO291" s="17" t="s">
        <v>1404</v>
      </c>
      <c r="AP291" s="17" t="s">
        <v>1403</v>
      </c>
      <c r="AQ291" s="17" t="s">
        <v>1402</v>
      </c>
      <c r="AR291" s="24" t="s">
        <v>3559</v>
      </c>
    </row>
    <row r="292" spans="1:44" ht="14.45" customHeight="1" x14ac:dyDescent="0.25">
      <c r="A292" s="3" t="s">
        <v>798</v>
      </c>
      <c r="B292" s="3" t="s">
        <v>2309</v>
      </c>
      <c r="C292" s="3" t="s">
        <v>2308</v>
      </c>
      <c r="D292" s="3" t="s">
        <v>2307</v>
      </c>
      <c r="E292" s="3" t="s">
        <v>42</v>
      </c>
      <c r="F292" s="3" t="s">
        <v>2306</v>
      </c>
      <c r="G292" s="3" t="s">
        <v>2183</v>
      </c>
      <c r="H292" s="3" t="s">
        <v>2206</v>
      </c>
      <c r="I292" s="18">
        <v>137976</v>
      </c>
      <c r="J292" s="19">
        <v>5.75</v>
      </c>
      <c r="K292" s="19">
        <v>5.75</v>
      </c>
      <c r="L292" s="19">
        <v>61.5</v>
      </c>
      <c r="M292" s="19">
        <v>97.52</v>
      </c>
      <c r="N292" s="19">
        <v>34.89</v>
      </c>
      <c r="O292" s="19">
        <v>96.81</v>
      </c>
      <c r="P292" s="19">
        <v>2</v>
      </c>
      <c r="R292" s="3" t="s">
        <v>13</v>
      </c>
      <c r="S292" s="3" t="s">
        <v>2305</v>
      </c>
      <c r="T292" s="3" t="s">
        <v>11</v>
      </c>
      <c r="U292" s="3">
        <v>29.748609999999999</v>
      </c>
      <c r="V292" s="3">
        <v>-95.151110000000003</v>
      </c>
      <c r="W292" s="21" t="s">
        <v>2304</v>
      </c>
      <c r="X292" s="22" t="s">
        <v>791</v>
      </c>
      <c r="Y292" s="3" t="s">
        <v>790</v>
      </c>
      <c r="Z292" s="3" t="s">
        <v>38</v>
      </c>
      <c r="AA292" s="3" t="s">
        <v>818</v>
      </c>
      <c r="AB292" s="23">
        <v>44293</v>
      </c>
      <c r="AC292" s="3" t="s">
        <v>6</v>
      </c>
      <c r="AD292" s="21">
        <v>2021</v>
      </c>
      <c r="AE292" s="3" t="s">
        <v>2303</v>
      </c>
      <c r="AF292" s="3" t="s">
        <v>2302</v>
      </c>
      <c r="AG292" s="23">
        <v>44294</v>
      </c>
      <c r="AH292" s="17" t="s">
        <v>2301</v>
      </c>
      <c r="AI292" s="17" t="s">
        <v>2300</v>
      </c>
      <c r="AJ292" s="17" t="s">
        <v>413</v>
      </c>
      <c r="AK292" s="17" t="s">
        <v>69</v>
      </c>
      <c r="AL292" s="17" t="s">
        <v>51</v>
      </c>
      <c r="AM292" s="17" t="s">
        <v>2299</v>
      </c>
      <c r="AN292" s="17" t="s">
        <v>2298</v>
      </c>
      <c r="AO292" s="17" t="s">
        <v>940</v>
      </c>
      <c r="AP292" s="17" t="s">
        <v>2040</v>
      </c>
      <c r="AQ292" s="17" t="s">
        <v>2297</v>
      </c>
      <c r="AR292" s="24" t="s">
        <v>2296</v>
      </c>
    </row>
    <row r="293" spans="1:44" ht="14.45" customHeight="1" x14ac:dyDescent="0.25">
      <c r="A293" s="3" t="s">
        <v>798</v>
      </c>
      <c r="B293" s="3" t="s">
        <v>1923</v>
      </c>
      <c r="C293" s="3" t="s">
        <v>1922</v>
      </c>
      <c r="D293" s="3" t="s">
        <v>1921</v>
      </c>
      <c r="E293" s="3" t="s">
        <v>42</v>
      </c>
      <c r="F293" s="3" t="s">
        <v>1920</v>
      </c>
      <c r="G293" s="3" t="s">
        <v>1895</v>
      </c>
      <c r="H293" s="3" t="s">
        <v>1894</v>
      </c>
      <c r="J293" s="19">
        <v>1.9</v>
      </c>
      <c r="K293" s="19">
        <v>1.51</v>
      </c>
      <c r="L293" s="19">
        <v>17.57</v>
      </c>
      <c r="M293" s="19">
        <v>1.73</v>
      </c>
      <c r="N293" s="19">
        <v>0.22</v>
      </c>
      <c r="O293" s="19">
        <v>12.62</v>
      </c>
      <c r="Q293" s="3" t="s">
        <v>14</v>
      </c>
      <c r="R293" s="3" t="s">
        <v>13</v>
      </c>
      <c r="S293" s="3" t="s">
        <v>1919</v>
      </c>
      <c r="T293" s="3" t="s">
        <v>11</v>
      </c>
      <c r="U293" s="3">
        <v>29.384070000000001</v>
      </c>
      <c r="V293" s="3">
        <v>-94.890180000000001</v>
      </c>
      <c r="W293" s="21" t="s">
        <v>1918</v>
      </c>
      <c r="X293" s="22" t="s">
        <v>791</v>
      </c>
      <c r="Y293" s="3" t="s">
        <v>790</v>
      </c>
      <c r="AA293" s="3" t="s">
        <v>1917</v>
      </c>
      <c r="AB293" s="23">
        <v>44140</v>
      </c>
      <c r="AC293" s="3" t="s">
        <v>6</v>
      </c>
      <c r="AD293" s="21">
        <v>2023</v>
      </c>
      <c r="AE293" s="3" t="s">
        <v>1904</v>
      </c>
      <c r="AF293" s="3" t="s">
        <v>1916</v>
      </c>
      <c r="AG293" s="23">
        <v>44140</v>
      </c>
      <c r="AH293" s="17" t="s">
        <v>1915</v>
      </c>
      <c r="AI293" s="17" t="s">
        <v>881</v>
      </c>
      <c r="AJ293" s="17" t="s">
        <v>333</v>
      </c>
      <c r="AK293" s="17" t="s">
        <v>52</v>
      </c>
      <c r="AL293" s="17" t="s">
        <v>53</v>
      </c>
      <c r="AM293" s="17" t="s">
        <v>259</v>
      </c>
      <c r="AN293" s="17" t="s">
        <v>226</v>
      </c>
      <c r="AO293" s="17" t="s">
        <v>1914</v>
      </c>
      <c r="AP293" s="17" t="s">
        <v>1674</v>
      </c>
      <c r="AQ293" s="17" t="s">
        <v>465</v>
      </c>
      <c r="AR293" s="24" t="s">
        <v>1913</v>
      </c>
    </row>
    <row r="294" spans="1:44" ht="14.45" customHeight="1" x14ac:dyDescent="0.25">
      <c r="A294" s="3" t="s">
        <v>798</v>
      </c>
      <c r="B294" s="3" t="s">
        <v>878</v>
      </c>
      <c r="C294" s="3" t="s">
        <v>4113</v>
      </c>
      <c r="D294" s="3" t="s">
        <v>4112</v>
      </c>
      <c r="E294" s="3" t="s">
        <v>42</v>
      </c>
      <c r="F294" s="3" t="s">
        <v>4111</v>
      </c>
      <c r="G294" s="3" t="s">
        <v>3798</v>
      </c>
      <c r="H294" s="3" t="s">
        <v>4045</v>
      </c>
      <c r="I294" s="18">
        <v>2954185.5</v>
      </c>
      <c r="J294" s="19">
        <v>174.64</v>
      </c>
      <c r="K294" s="19">
        <v>165.81</v>
      </c>
      <c r="L294" s="19">
        <v>535.13</v>
      </c>
      <c r="M294" s="19">
        <v>928.32</v>
      </c>
      <c r="N294" s="19">
        <v>38.520000000000003</v>
      </c>
      <c r="O294" s="19">
        <v>1437.09</v>
      </c>
      <c r="R294" s="3" t="s">
        <v>13</v>
      </c>
      <c r="S294" s="3" t="s">
        <v>4110</v>
      </c>
      <c r="T294" s="3" t="s">
        <v>11</v>
      </c>
      <c r="U294" s="3">
        <v>27.927344000000002</v>
      </c>
      <c r="V294" s="3">
        <v>-97.309752000000003</v>
      </c>
      <c r="W294" s="21" t="s">
        <v>4109</v>
      </c>
      <c r="X294" s="22" t="s">
        <v>791</v>
      </c>
      <c r="Y294" s="3" t="s">
        <v>790</v>
      </c>
      <c r="Z294" s="3" t="s">
        <v>4108</v>
      </c>
      <c r="AA294" s="3" t="s">
        <v>845</v>
      </c>
      <c r="AB294" s="23">
        <v>44281</v>
      </c>
      <c r="AC294" s="3" t="s">
        <v>154</v>
      </c>
      <c r="AD294" s="21">
        <v>2022</v>
      </c>
      <c r="AE294" s="3" t="s">
        <v>4107</v>
      </c>
      <c r="AF294" s="3" t="s">
        <v>4106</v>
      </c>
      <c r="AG294" s="23">
        <v>44288</v>
      </c>
      <c r="AH294" s="17" t="s">
        <v>4105</v>
      </c>
      <c r="AI294" s="17" t="s">
        <v>184</v>
      </c>
      <c r="AJ294" s="17" t="s">
        <v>663</v>
      </c>
      <c r="AK294" s="17" t="s">
        <v>51</v>
      </c>
      <c r="AL294" s="17" t="s">
        <v>228</v>
      </c>
      <c r="AM294" s="17" t="s">
        <v>3585</v>
      </c>
      <c r="AN294" s="17" t="s">
        <v>347</v>
      </c>
      <c r="AO294" s="17" t="s">
        <v>3584</v>
      </c>
      <c r="AP294" s="17" t="s">
        <v>3583</v>
      </c>
      <c r="AQ294" s="17" t="s">
        <v>410</v>
      </c>
      <c r="AR294" s="24" t="s">
        <v>4104</v>
      </c>
    </row>
    <row r="295" spans="1:44" ht="14.45" customHeight="1" x14ac:dyDescent="0.25">
      <c r="A295" s="3" t="s">
        <v>798</v>
      </c>
      <c r="B295" s="3" t="s">
        <v>865</v>
      </c>
      <c r="C295" s="3" t="s">
        <v>864</v>
      </c>
      <c r="D295" s="3" t="s">
        <v>863</v>
      </c>
      <c r="E295" s="3" t="s">
        <v>18</v>
      </c>
      <c r="F295" s="3" t="s">
        <v>862</v>
      </c>
      <c r="G295" s="3" t="s">
        <v>16</v>
      </c>
      <c r="H295" s="3" t="s">
        <v>15</v>
      </c>
      <c r="I295" s="18">
        <v>65899</v>
      </c>
      <c r="J295" s="19">
        <v>1.96</v>
      </c>
      <c r="K295" s="19">
        <v>1.96</v>
      </c>
      <c r="L295" s="19">
        <v>31.43</v>
      </c>
      <c r="M295" s="19">
        <v>4.8099999999999996</v>
      </c>
      <c r="N295" s="19">
        <v>0.25</v>
      </c>
      <c r="O295" s="19">
        <v>31.63</v>
      </c>
      <c r="P295" s="19">
        <v>1.33</v>
      </c>
      <c r="Q295" s="3" t="s">
        <v>14</v>
      </c>
      <c r="R295" s="3" t="s">
        <v>13</v>
      </c>
      <c r="S295" s="3" t="s">
        <v>861</v>
      </c>
      <c r="T295" s="3" t="s">
        <v>11</v>
      </c>
      <c r="U295" s="3">
        <v>30.6097</v>
      </c>
      <c r="V295" s="3">
        <v>-94.938299999999998</v>
      </c>
      <c r="W295" s="21" t="s">
        <v>860</v>
      </c>
      <c r="X295" s="22" t="s">
        <v>791</v>
      </c>
      <c r="Y295" s="3" t="s">
        <v>790</v>
      </c>
      <c r="AA295" s="3" t="s">
        <v>818</v>
      </c>
      <c r="AB295" s="23">
        <v>44147</v>
      </c>
      <c r="AC295" s="3" t="s">
        <v>37</v>
      </c>
      <c r="AD295" s="21">
        <v>2020</v>
      </c>
      <c r="AE295" s="3" t="s">
        <v>859</v>
      </c>
      <c r="AF295" s="3" t="s">
        <v>858</v>
      </c>
      <c r="AG295" s="23">
        <v>43575</v>
      </c>
      <c r="AH295" s="17" t="s">
        <v>857</v>
      </c>
      <c r="AI295" s="17" t="s">
        <v>506</v>
      </c>
      <c r="AJ295" s="17" t="s">
        <v>93</v>
      </c>
      <c r="AK295" s="17" t="s">
        <v>52</v>
      </c>
      <c r="AL295" s="17" t="s">
        <v>54</v>
      </c>
      <c r="AM295" s="17" t="s">
        <v>856</v>
      </c>
      <c r="AN295" s="17" t="s">
        <v>855</v>
      </c>
      <c r="AO295" s="17" t="s">
        <v>854</v>
      </c>
      <c r="AP295" s="17" t="s">
        <v>853</v>
      </c>
      <c r="AQ295" s="17" t="s">
        <v>852</v>
      </c>
      <c r="AR295" s="24" t="s">
        <v>851</v>
      </c>
    </row>
    <row r="296" spans="1:44" ht="14.45" customHeight="1" x14ac:dyDescent="0.25">
      <c r="A296" s="3" t="s">
        <v>798</v>
      </c>
      <c r="B296" s="3" t="s">
        <v>1923</v>
      </c>
      <c r="C296" s="3" t="s">
        <v>4103</v>
      </c>
      <c r="D296" s="3" t="s">
        <v>4102</v>
      </c>
      <c r="E296" s="3" t="s">
        <v>18</v>
      </c>
      <c r="F296" s="3" t="s">
        <v>4101</v>
      </c>
      <c r="G296" s="3" t="s">
        <v>3798</v>
      </c>
      <c r="H296" s="3" t="s">
        <v>4045</v>
      </c>
      <c r="I296" s="18">
        <v>392008.38</v>
      </c>
      <c r="J296" s="19">
        <v>13.42</v>
      </c>
      <c r="K296" s="19">
        <v>13.42</v>
      </c>
      <c r="L296" s="19">
        <v>24.1</v>
      </c>
      <c r="M296" s="19">
        <v>17.739999999999998</v>
      </c>
      <c r="N296" s="19">
        <v>1.94</v>
      </c>
      <c r="O296" s="19">
        <v>131.18</v>
      </c>
      <c r="R296" s="3" t="s">
        <v>580</v>
      </c>
      <c r="S296" s="23" t="s">
        <v>4100</v>
      </c>
      <c r="T296" s="3" t="s">
        <v>11</v>
      </c>
      <c r="U296" s="3">
        <v>29.35849</v>
      </c>
      <c r="V296" s="3">
        <v>-94.929680000000005</v>
      </c>
      <c r="W296" s="21" t="s">
        <v>4099</v>
      </c>
      <c r="X296" s="22" t="s">
        <v>791</v>
      </c>
      <c r="Y296" s="3" t="s">
        <v>790</v>
      </c>
      <c r="Z296" s="3" t="s">
        <v>4098</v>
      </c>
      <c r="AA296" s="3" t="s">
        <v>1917</v>
      </c>
      <c r="AB296" s="23">
        <v>44314</v>
      </c>
      <c r="AC296" s="3" t="s">
        <v>6</v>
      </c>
      <c r="AD296" s="21">
        <v>2022</v>
      </c>
      <c r="AE296" s="3" t="s">
        <v>2330</v>
      </c>
      <c r="AF296" s="3" t="s">
        <v>4097</v>
      </c>
      <c r="AG296" s="23">
        <v>44209</v>
      </c>
      <c r="AH296" s="17" t="s">
        <v>4096</v>
      </c>
      <c r="AI296" s="17" t="s">
        <v>2414</v>
      </c>
      <c r="AJ296" s="17" t="s">
        <v>775</v>
      </c>
      <c r="AK296" s="17" t="s">
        <v>51</v>
      </c>
      <c r="AL296" s="17" t="s">
        <v>53</v>
      </c>
      <c r="AM296" s="17" t="s">
        <v>259</v>
      </c>
      <c r="AN296" s="17" t="s">
        <v>599</v>
      </c>
      <c r="AO296" s="17" t="s">
        <v>2676</v>
      </c>
      <c r="AP296" s="17" t="s">
        <v>2830</v>
      </c>
      <c r="AQ296" s="17" t="s">
        <v>4095</v>
      </c>
      <c r="AR296" s="24" t="s">
        <v>4094</v>
      </c>
    </row>
    <row r="297" spans="1:44" ht="14.45" customHeight="1" x14ac:dyDescent="0.25">
      <c r="A297" s="3" t="s">
        <v>798</v>
      </c>
      <c r="B297" s="3" t="s">
        <v>2221</v>
      </c>
      <c r="C297" s="3" t="s">
        <v>4302</v>
      </c>
      <c r="D297" s="3" t="s">
        <v>4309</v>
      </c>
      <c r="E297" s="3" t="s">
        <v>18</v>
      </c>
      <c r="F297" s="3" t="s">
        <v>4308</v>
      </c>
      <c r="G297" s="3" t="s">
        <v>3798</v>
      </c>
      <c r="H297" s="3" t="s">
        <v>4279</v>
      </c>
      <c r="I297" s="18">
        <v>216654</v>
      </c>
      <c r="J297" s="19">
        <v>9.85</v>
      </c>
      <c r="K297" s="19">
        <v>5.61</v>
      </c>
      <c r="L297" s="19">
        <v>21.68</v>
      </c>
      <c r="M297" s="19">
        <v>15.53</v>
      </c>
      <c r="N297" s="19">
        <v>1.69</v>
      </c>
      <c r="O297" s="19">
        <v>97.88</v>
      </c>
      <c r="R297" s="3" t="s">
        <v>13</v>
      </c>
      <c r="S297" s="3" t="s">
        <v>4307</v>
      </c>
      <c r="T297" s="3" t="s">
        <v>11</v>
      </c>
      <c r="U297" s="3">
        <v>29.226668</v>
      </c>
      <c r="V297" s="3">
        <v>-95.192963000000006</v>
      </c>
      <c r="W297" s="21" t="s">
        <v>4298</v>
      </c>
      <c r="X297" s="22" t="s">
        <v>791</v>
      </c>
      <c r="Y297" s="3" t="s">
        <v>790</v>
      </c>
      <c r="Z297" s="3" t="s">
        <v>4297</v>
      </c>
      <c r="AA297" s="3" t="s">
        <v>1917</v>
      </c>
      <c r="AB297" s="23">
        <v>43567</v>
      </c>
      <c r="AC297" s="3" t="s">
        <v>37</v>
      </c>
      <c r="AD297" s="21">
        <v>2014</v>
      </c>
      <c r="AE297" s="3" t="s">
        <v>4306</v>
      </c>
      <c r="AF297" s="3" t="s">
        <v>4305</v>
      </c>
      <c r="AG297" s="23">
        <v>43986</v>
      </c>
      <c r="AH297" s="17" t="s">
        <v>4304</v>
      </c>
      <c r="AI297" s="17" t="s">
        <v>150</v>
      </c>
      <c r="AJ297" s="17" t="s">
        <v>228</v>
      </c>
      <c r="AK297" s="17" t="s">
        <v>553</v>
      </c>
      <c r="AL297" s="17" t="s">
        <v>553</v>
      </c>
      <c r="AM297" s="17" t="s">
        <v>227</v>
      </c>
      <c r="AN297" s="17" t="s">
        <v>599</v>
      </c>
      <c r="AO297" s="17" t="s">
        <v>1030</v>
      </c>
      <c r="AP297" s="17" t="s">
        <v>1508</v>
      </c>
      <c r="AQ297" s="17" t="s">
        <v>4293</v>
      </c>
      <c r="AR297" s="24" t="s">
        <v>4303</v>
      </c>
    </row>
    <row r="298" spans="1:44" ht="14.45" customHeight="1" x14ac:dyDescent="0.25">
      <c r="A298" s="3" t="s">
        <v>798</v>
      </c>
      <c r="B298" s="3" t="s">
        <v>2221</v>
      </c>
      <c r="C298" s="3" t="s">
        <v>4302</v>
      </c>
      <c r="D298" s="3" t="s">
        <v>4301</v>
      </c>
      <c r="E298" s="3" t="s">
        <v>42</v>
      </c>
      <c r="F298" s="3" t="s">
        <v>4300</v>
      </c>
      <c r="G298" s="3" t="s">
        <v>3798</v>
      </c>
      <c r="H298" s="3" t="s">
        <v>2146</v>
      </c>
      <c r="I298" s="18">
        <v>1556150</v>
      </c>
      <c r="J298" s="19">
        <v>87.81</v>
      </c>
      <c r="K298" s="19">
        <v>86.89</v>
      </c>
      <c r="L298" s="19">
        <v>109.34</v>
      </c>
      <c r="M298" s="19">
        <v>16.23</v>
      </c>
      <c r="N298" s="19">
        <v>1.24</v>
      </c>
      <c r="O298" s="19">
        <v>279.85000000000002</v>
      </c>
      <c r="R298" s="3" t="s">
        <v>13</v>
      </c>
      <c r="S298" s="3" t="s">
        <v>4299</v>
      </c>
      <c r="T298" s="3" t="s">
        <v>11</v>
      </c>
      <c r="U298" s="3">
        <v>29.231110999999999</v>
      </c>
      <c r="V298" s="3">
        <v>-95.196111000000002</v>
      </c>
      <c r="W298" s="21" t="s">
        <v>4298</v>
      </c>
      <c r="X298" s="22" t="s">
        <v>791</v>
      </c>
      <c r="Y298" s="3" t="s">
        <v>790</v>
      </c>
      <c r="Z298" s="3" t="s">
        <v>4297</v>
      </c>
      <c r="AA298" s="3" t="s">
        <v>1917</v>
      </c>
      <c r="AB298" s="23">
        <v>43986</v>
      </c>
      <c r="AC298" s="3" t="s">
        <v>37</v>
      </c>
      <c r="AD298" s="21">
        <v>2018</v>
      </c>
      <c r="AE298" s="3" t="s">
        <v>4296</v>
      </c>
      <c r="AF298" s="3" t="s">
        <v>4295</v>
      </c>
      <c r="AG298" s="23">
        <v>43986</v>
      </c>
      <c r="AH298" s="17" t="s">
        <v>4294</v>
      </c>
      <c r="AI298" s="17" t="s">
        <v>150</v>
      </c>
      <c r="AJ298" s="17" t="s">
        <v>228</v>
      </c>
      <c r="AK298" s="17" t="s">
        <v>553</v>
      </c>
      <c r="AL298" s="17" t="s">
        <v>553</v>
      </c>
      <c r="AM298" s="17" t="s">
        <v>227</v>
      </c>
      <c r="AN298" s="17" t="s">
        <v>599</v>
      </c>
      <c r="AO298" s="17" t="s">
        <v>1030</v>
      </c>
      <c r="AP298" s="17" t="s">
        <v>1508</v>
      </c>
      <c r="AQ298" s="17" t="s">
        <v>4293</v>
      </c>
      <c r="AR298" s="24" t="s">
        <v>4292</v>
      </c>
    </row>
    <row r="299" spans="1:44" ht="14.45" customHeight="1" x14ac:dyDescent="0.25">
      <c r="A299" s="3" t="s">
        <v>798</v>
      </c>
      <c r="B299" s="3" t="s">
        <v>4088</v>
      </c>
      <c r="C299" s="3" t="s">
        <v>4087</v>
      </c>
      <c r="D299" s="3" t="s">
        <v>4086</v>
      </c>
      <c r="E299" s="3" t="s">
        <v>18</v>
      </c>
      <c r="F299" s="3" t="s">
        <v>4085</v>
      </c>
      <c r="G299" s="3" t="s">
        <v>3798</v>
      </c>
      <c r="H299" s="3" t="s">
        <v>4045</v>
      </c>
      <c r="I299" s="18">
        <v>723166</v>
      </c>
      <c r="J299" s="19">
        <v>4.96</v>
      </c>
      <c r="K299" s="19">
        <v>4.96</v>
      </c>
      <c r="L299" s="19">
        <v>716.19</v>
      </c>
      <c r="M299" s="19">
        <v>508.76</v>
      </c>
      <c r="N299" s="19">
        <v>7.6</v>
      </c>
      <c r="O299" s="19">
        <v>2341.75</v>
      </c>
      <c r="R299" s="3" t="s">
        <v>13</v>
      </c>
      <c r="S299" s="3" t="s">
        <v>4084</v>
      </c>
      <c r="T299" s="3" t="s">
        <v>11</v>
      </c>
      <c r="U299" s="3">
        <v>28.677429</v>
      </c>
      <c r="V299" s="3">
        <v>-96.953232</v>
      </c>
      <c r="W299" s="21" t="s">
        <v>4083</v>
      </c>
      <c r="X299" s="22" t="s">
        <v>791</v>
      </c>
      <c r="Y299" s="3" t="s">
        <v>790</v>
      </c>
      <c r="Z299" s="3" t="s">
        <v>4082</v>
      </c>
      <c r="AA299" s="3" t="s">
        <v>845</v>
      </c>
      <c r="AB299" s="23">
        <v>44007</v>
      </c>
      <c r="AC299" s="3" t="s">
        <v>154</v>
      </c>
      <c r="AD299" s="21">
        <v>2021</v>
      </c>
      <c r="AE299" s="3" t="s">
        <v>2441</v>
      </c>
      <c r="AF299" s="3" t="s">
        <v>4081</v>
      </c>
      <c r="AG299" s="23">
        <v>44006</v>
      </c>
      <c r="AH299" s="17" t="s">
        <v>4080</v>
      </c>
      <c r="AI299" s="17" t="s">
        <v>1775</v>
      </c>
      <c r="AJ299" s="17" t="s">
        <v>775</v>
      </c>
      <c r="AK299" s="17" t="s">
        <v>31</v>
      </c>
      <c r="AL299" s="17" t="s">
        <v>480</v>
      </c>
      <c r="AM299" s="17" t="s">
        <v>449</v>
      </c>
      <c r="AN299" s="17" t="s">
        <v>91</v>
      </c>
      <c r="AO299" s="17" t="s">
        <v>1141</v>
      </c>
      <c r="AP299" s="17" t="s">
        <v>4079</v>
      </c>
      <c r="AQ299" s="17" t="s">
        <v>65</v>
      </c>
      <c r="AR299" s="24" t="s">
        <v>4078</v>
      </c>
    </row>
    <row r="300" spans="1:44" ht="14.45" customHeight="1" x14ac:dyDescent="0.25">
      <c r="A300" s="3" t="s">
        <v>798</v>
      </c>
      <c r="B300" s="3" t="s">
        <v>4088</v>
      </c>
      <c r="C300" s="3" t="s">
        <v>4087</v>
      </c>
      <c r="D300" s="3" t="s">
        <v>4093</v>
      </c>
      <c r="E300" s="3" t="s">
        <v>18</v>
      </c>
      <c r="F300" s="3" t="s">
        <v>4092</v>
      </c>
      <c r="G300" s="3" t="s">
        <v>3798</v>
      </c>
      <c r="H300" s="3" t="s">
        <v>4045</v>
      </c>
      <c r="I300" s="18">
        <v>356451</v>
      </c>
      <c r="J300" s="19">
        <v>13.47</v>
      </c>
      <c r="K300" s="19">
        <v>7.78</v>
      </c>
      <c r="L300" s="19">
        <v>95.52</v>
      </c>
      <c r="M300" s="19">
        <v>46.03</v>
      </c>
      <c r="N300" s="19">
        <v>1.9</v>
      </c>
      <c r="O300" s="19">
        <v>58.36</v>
      </c>
      <c r="R300" s="3" t="s">
        <v>13</v>
      </c>
      <c r="S300" s="3" t="s">
        <v>4091</v>
      </c>
      <c r="T300" s="3" t="s">
        <v>11</v>
      </c>
      <c r="U300" s="3">
        <v>28.677429</v>
      </c>
      <c r="V300" s="3">
        <v>-96.953232</v>
      </c>
      <c r="W300" s="21" t="s">
        <v>4083</v>
      </c>
      <c r="X300" s="22" t="s">
        <v>791</v>
      </c>
      <c r="Y300" s="3" t="s">
        <v>790</v>
      </c>
      <c r="Z300" s="3" t="s">
        <v>4082</v>
      </c>
      <c r="AA300" s="3" t="s">
        <v>845</v>
      </c>
      <c r="AB300" s="23">
        <v>44006</v>
      </c>
      <c r="AC300" s="3" t="s">
        <v>37</v>
      </c>
      <c r="AD300" s="21">
        <v>2017</v>
      </c>
      <c r="AE300" s="3" t="s">
        <v>4090</v>
      </c>
      <c r="AF300" s="3" t="s">
        <v>4089</v>
      </c>
      <c r="AG300" s="23">
        <v>44006</v>
      </c>
      <c r="AH300" s="17" t="s">
        <v>4080</v>
      </c>
      <c r="AI300" s="17" t="s">
        <v>1775</v>
      </c>
      <c r="AJ300" s="17" t="s">
        <v>775</v>
      </c>
      <c r="AK300" s="17" t="s">
        <v>31</v>
      </c>
      <c r="AL300" s="17" t="s">
        <v>480</v>
      </c>
      <c r="AM300" s="17" t="s">
        <v>449</v>
      </c>
      <c r="AN300" s="17" t="s">
        <v>91</v>
      </c>
      <c r="AO300" s="17" t="s">
        <v>1141</v>
      </c>
      <c r="AP300" s="17" t="s">
        <v>4079</v>
      </c>
      <c r="AQ300" s="17" t="s">
        <v>65</v>
      </c>
      <c r="AR300" s="24" t="s">
        <v>4078</v>
      </c>
    </row>
    <row r="301" spans="1:44" ht="14.45" customHeight="1" x14ac:dyDescent="0.25">
      <c r="A301" s="3" t="s">
        <v>798</v>
      </c>
      <c r="B301" s="3" t="s">
        <v>1412</v>
      </c>
      <c r="C301" s="3" t="s">
        <v>2636</v>
      </c>
      <c r="D301" s="3" t="s">
        <v>2635</v>
      </c>
      <c r="E301" s="3" t="s">
        <v>18</v>
      </c>
      <c r="F301" s="3" t="s">
        <v>2634</v>
      </c>
      <c r="G301" s="3" t="s">
        <v>2183</v>
      </c>
      <c r="H301" s="3" t="s">
        <v>2455</v>
      </c>
      <c r="I301" s="18">
        <v>1236362</v>
      </c>
      <c r="J301" s="19">
        <v>91</v>
      </c>
      <c r="K301" s="19">
        <v>90.54</v>
      </c>
      <c r="L301" s="19">
        <v>197.19</v>
      </c>
      <c r="M301" s="19">
        <v>984.32</v>
      </c>
      <c r="N301" s="19">
        <v>218.46</v>
      </c>
      <c r="O301" s="19">
        <v>527.01</v>
      </c>
      <c r="R301" s="3" t="s">
        <v>765</v>
      </c>
      <c r="S301" s="3" t="s">
        <v>2633</v>
      </c>
      <c r="T301" s="3" t="s">
        <v>11</v>
      </c>
      <c r="U301" s="3">
        <v>25.961110000000001</v>
      </c>
      <c r="V301" s="3">
        <v>-97.355279999999993</v>
      </c>
      <c r="W301" s="21" t="s">
        <v>2632</v>
      </c>
      <c r="X301" s="22" t="s">
        <v>791</v>
      </c>
      <c r="Y301" s="3" t="s">
        <v>790</v>
      </c>
      <c r="Z301" s="3" t="s">
        <v>38</v>
      </c>
      <c r="AA301" s="3" t="s">
        <v>789</v>
      </c>
      <c r="AB301" s="23">
        <v>44314</v>
      </c>
      <c r="AC301" s="3" t="s">
        <v>6</v>
      </c>
      <c r="AD301" s="21">
        <v>2021</v>
      </c>
      <c r="AE301" s="3" t="s">
        <v>1904</v>
      </c>
      <c r="AF301" s="3" t="s">
        <v>2631</v>
      </c>
      <c r="AG301" s="23">
        <v>44154</v>
      </c>
      <c r="AH301" s="17" t="s">
        <v>2630</v>
      </c>
      <c r="AI301" s="17" t="s">
        <v>2139</v>
      </c>
      <c r="AJ301" s="17" t="s">
        <v>1645</v>
      </c>
      <c r="AK301" s="17" t="s">
        <v>114</v>
      </c>
      <c r="AL301" s="17" t="s">
        <v>33</v>
      </c>
      <c r="AM301" s="17" t="s">
        <v>348</v>
      </c>
      <c r="AN301" s="17" t="s">
        <v>347</v>
      </c>
      <c r="AO301" s="17" t="s">
        <v>2629</v>
      </c>
      <c r="AP301" s="17" t="s">
        <v>2324</v>
      </c>
      <c r="AQ301" s="17" t="s">
        <v>2628</v>
      </c>
      <c r="AR301" s="24" t="s">
        <v>2627</v>
      </c>
    </row>
    <row r="302" spans="1:44" ht="14.45" customHeight="1" x14ac:dyDescent="0.25">
      <c r="A302" s="3" t="s">
        <v>798</v>
      </c>
      <c r="B302" s="3" t="s">
        <v>2309</v>
      </c>
      <c r="C302" s="3" t="s">
        <v>2437</v>
      </c>
      <c r="D302" s="3" t="s">
        <v>2436</v>
      </c>
      <c r="E302" s="3" t="s">
        <v>18</v>
      </c>
      <c r="F302" s="3" t="s">
        <v>2435</v>
      </c>
      <c r="G302" s="3" t="s">
        <v>2183</v>
      </c>
      <c r="H302" s="3" t="s">
        <v>2406</v>
      </c>
      <c r="I302" s="18">
        <v>243545</v>
      </c>
      <c r="J302" s="19">
        <v>8.85</v>
      </c>
      <c r="K302" s="19">
        <v>8.85</v>
      </c>
      <c r="L302" s="19">
        <v>17.22</v>
      </c>
      <c r="M302" s="19">
        <v>46.78</v>
      </c>
      <c r="N302" s="19">
        <v>19.14</v>
      </c>
      <c r="O302" s="19">
        <v>89.31</v>
      </c>
      <c r="R302" s="3" t="s">
        <v>13</v>
      </c>
      <c r="S302" s="3" t="s">
        <v>2434</v>
      </c>
      <c r="T302" s="3" t="s">
        <v>11</v>
      </c>
      <c r="U302" s="3">
        <v>29.732372999999999</v>
      </c>
      <c r="V302" s="3">
        <v>-95.225829000000004</v>
      </c>
      <c r="W302" s="21" t="s">
        <v>2433</v>
      </c>
      <c r="X302" s="22" t="s">
        <v>791</v>
      </c>
      <c r="Y302" s="3" t="s">
        <v>790</v>
      </c>
      <c r="Z302" s="3" t="s">
        <v>2432</v>
      </c>
      <c r="AA302" s="3" t="s">
        <v>2431</v>
      </c>
      <c r="AB302" s="23">
        <v>44153</v>
      </c>
      <c r="AC302" s="3" t="s">
        <v>37</v>
      </c>
      <c r="AD302" s="21">
        <v>2014</v>
      </c>
      <c r="AE302" s="3" t="s">
        <v>2330</v>
      </c>
      <c r="AF302" s="3" t="s">
        <v>2430</v>
      </c>
      <c r="AG302" s="23">
        <v>44153</v>
      </c>
      <c r="AH302" s="17" t="s">
        <v>2429</v>
      </c>
      <c r="AI302" s="17" t="s">
        <v>2428</v>
      </c>
      <c r="AJ302" s="17" t="s">
        <v>843</v>
      </c>
      <c r="AK302" s="17" t="s">
        <v>260</v>
      </c>
      <c r="AL302" s="17" t="s">
        <v>51</v>
      </c>
      <c r="AM302" s="17" t="s">
        <v>2427</v>
      </c>
      <c r="AN302" s="17" t="s">
        <v>1498</v>
      </c>
      <c r="AO302" s="17" t="s">
        <v>2426</v>
      </c>
      <c r="AP302" s="17" t="s">
        <v>2425</v>
      </c>
      <c r="AQ302" s="17" t="s">
        <v>1031</v>
      </c>
      <c r="AR302" s="24" t="s">
        <v>2424</v>
      </c>
    </row>
    <row r="303" spans="1:44" ht="14.45" customHeight="1" x14ac:dyDescent="0.25">
      <c r="A303" s="3" t="s">
        <v>798</v>
      </c>
      <c r="B303" s="3" t="s">
        <v>3073</v>
      </c>
      <c r="C303" s="3" t="s">
        <v>3105</v>
      </c>
      <c r="D303" s="3" t="s">
        <v>3104</v>
      </c>
      <c r="E303" s="3" t="s">
        <v>18</v>
      </c>
      <c r="F303" s="3" t="s">
        <v>3103</v>
      </c>
      <c r="G303" s="3" t="s">
        <v>16</v>
      </c>
      <c r="H303" s="3" t="s">
        <v>3023</v>
      </c>
      <c r="I303" s="18">
        <v>626882</v>
      </c>
      <c r="J303" s="19">
        <v>30.33</v>
      </c>
      <c r="K303" s="19">
        <v>30.32</v>
      </c>
      <c r="L303" s="19">
        <v>51.66</v>
      </c>
      <c r="M303" s="19">
        <v>68.38</v>
      </c>
      <c r="N303" s="19">
        <v>87.76</v>
      </c>
      <c r="O303" s="19">
        <v>174.36</v>
      </c>
      <c r="R303" s="3" t="s">
        <v>13</v>
      </c>
      <c r="S303" s="3" t="s">
        <v>3102</v>
      </c>
      <c r="T303" s="3" t="s">
        <v>11</v>
      </c>
      <c r="U303" s="3">
        <v>29.850984</v>
      </c>
      <c r="V303" s="3">
        <v>-94.896099000000007</v>
      </c>
      <c r="W303" s="21" t="s">
        <v>3101</v>
      </c>
      <c r="X303" s="22" t="s">
        <v>791</v>
      </c>
      <c r="Y303" s="3" t="s">
        <v>790</v>
      </c>
      <c r="Z303" s="3" t="s">
        <v>3100</v>
      </c>
      <c r="AA303" s="3" t="s">
        <v>818</v>
      </c>
      <c r="AB303" s="23">
        <v>43567</v>
      </c>
      <c r="AC303" s="3" t="s">
        <v>37</v>
      </c>
      <c r="AD303" s="21">
        <v>2015</v>
      </c>
      <c r="AE303" s="3" t="s">
        <v>817</v>
      </c>
      <c r="AF303" s="3" t="s">
        <v>3099</v>
      </c>
      <c r="AG303" s="23">
        <v>43746</v>
      </c>
      <c r="AH303" s="17" t="s">
        <v>3098</v>
      </c>
      <c r="AI303" s="17" t="s">
        <v>756</v>
      </c>
      <c r="AJ303" s="17" t="s">
        <v>401</v>
      </c>
      <c r="AK303" s="17" t="s">
        <v>553</v>
      </c>
      <c r="AL303" s="17" t="s">
        <v>69</v>
      </c>
      <c r="AM303" s="17" t="s">
        <v>856</v>
      </c>
      <c r="AN303" s="17" t="s">
        <v>389</v>
      </c>
      <c r="AO303" s="17" t="s">
        <v>3097</v>
      </c>
      <c r="AP303" s="17" t="s">
        <v>1684</v>
      </c>
      <c r="AQ303" s="17" t="s">
        <v>1402</v>
      </c>
      <c r="AR303" s="24" t="s">
        <v>3096</v>
      </c>
    </row>
    <row r="304" spans="1:44" ht="14.45" customHeight="1" x14ac:dyDescent="0.25">
      <c r="A304" s="3" t="s">
        <v>798</v>
      </c>
      <c r="B304" s="3" t="s">
        <v>2187</v>
      </c>
      <c r="C304" s="3" t="s">
        <v>2423</v>
      </c>
      <c r="D304" s="3" t="s">
        <v>2422</v>
      </c>
      <c r="E304" s="3" t="s">
        <v>18</v>
      </c>
      <c r="F304" s="3" t="s">
        <v>2421</v>
      </c>
      <c r="G304" s="3" t="s">
        <v>2183</v>
      </c>
      <c r="H304" s="3" t="s">
        <v>2406</v>
      </c>
      <c r="I304" s="18">
        <v>237204</v>
      </c>
      <c r="J304" s="19">
        <v>9.5399999999999991</v>
      </c>
      <c r="K304" s="19">
        <v>9.5399999999999991</v>
      </c>
      <c r="L304" s="19">
        <v>39.56</v>
      </c>
      <c r="M304" s="19">
        <v>304.54000000000002</v>
      </c>
      <c r="N304" s="19">
        <v>23.05</v>
      </c>
      <c r="O304" s="19">
        <v>153.12</v>
      </c>
      <c r="R304" s="3" t="s">
        <v>13</v>
      </c>
      <c r="S304" s="3" t="s">
        <v>2420</v>
      </c>
      <c r="T304" s="3" t="s">
        <v>11</v>
      </c>
      <c r="U304" s="3">
        <v>27.812533999999999</v>
      </c>
      <c r="V304" s="3">
        <v>-97.430848999999995</v>
      </c>
      <c r="W304" s="21" t="s">
        <v>2419</v>
      </c>
      <c r="X304" s="22" t="s">
        <v>791</v>
      </c>
      <c r="Y304" s="3" t="s">
        <v>790</v>
      </c>
      <c r="Z304" s="3" t="s">
        <v>2418</v>
      </c>
      <c r="AA304" s="3" t="s">
        <v>845</v>
      </c>
      <c r="AB304" s="23">
        <v>44099</v>
      </c>
      <c r="AC304" s="3" t="s">
        <v>37</v>
      </c>
      <c r="AD304" s="21">
        <v>2017</v>
      </c>
      <c r="AE304" s="3" t="s">
        <v>2417</v>
      </c>
      <c r="AF304" s="3" t="s">
        <v>2416</v>
      </c>
      <c r="AG304" s="23">
        <v>43746</v>
      </c>
      <c r="AH304" s="17" t="s">
        <v>2415</v>
      </c>
      <c r="AI304" s="17" t="s">
        <v>804</v>
      </c>
      <c r="AJ304" s="17" t="s">
        <v>2414</v>
      </c>
      <c r="AK304" s="17" t="s">
        <v>51</v>
      </c>
      <c r="AL304" s="17" t="s">
        <v>53</v>
      </c>
      <c r="AM304" s="17" t="s">
        <v>332</v>
      </c>
      <c r="AN304" s="17" t="s">
        <v>147</v>
      </c>
      <c r="AO304" s="17" t="s">
        <v>2413</v>
      </c>
      <c r="AP304" s="17" t="s">
        <v>2412</v>
      </c>
      <c r="AQ304" s="17" t="s">
        <v>2411</v>
      </c>
      <c r="AR304" s="24" t="s">
        <v>2410</v>
      </c>
    </row>
    <row r="305" spans="1:61" ht="14.45" customHeight="1" x14ac:dyDescent="0.25">
      <c r="A305" s="3" t="s">
        <v>798</v>
      </c>
      <c r="B305" s="3" t="s">
        <v>374</v>
      </c>
      <c r="C305" s="3" t="s">
        <v>2295</v>
      </c>
      <c r="D305" s="3" t="s">
        <v>2294</v>
      </c>
      <c r="E305" s="3" t="s">
        <v>18</v>
      </c>
      <c r="F305" s="30" t="s">
        <v>2293</v>
      </c>
      <c r="G305" s="3" t="s">
        <v>2183</v>
      </c>
      <c r="H305" s="3" t="s">
        <v>2206</v>
      </c>
      <c r="I305" s="18">
        <v>103085</v>
      </c>
      <c r="J305" s="19">
        <v>5.98</v>
      </c>
      <c r="K305" s="19">
        <v>5.98</v>
      </c>
      <c r="L305" s="19">
        <v>84.44</v>
      </c>
      <c r="M305" s="19">
        <v>86.35</v>
      </c>
      <c r="N305" s="19">
        <v>21.53</v>
      </c>
      <c r="O305" s="19">
        <v>84.72</v>
      </c>
      <c r="Q305" s="3" t="s">
        <v>14</v>
      </c>
      <c r="R305" s="3" t="s">
        <v>765</v>
      </c>
      <c r="S305" s="3" t="s">
        <v>2292</v>
      </c>
      <c r="T305" s="3" t="s">
        <v>11</v>
      </c>
      <c r="U305" s="3">
        <v>28.682500000000001</v>
      </c>
      <c r="V305" s="3">
        <v>-96.551389999999998</v>
      </c>
      <c r="W305" s="21" t="s">
        <v>2291</v>
      </c>
      <c r="X305" s="22" t="s">
        <v>791</v>
      </c>
      <c r="Y305" s="3" t="s">
        <v>790</v>
      </c>
      <c r="Z305" s="3" t="s">
        <v>2290</v>
      </c>
      <c r="AA305" s="3" t="s">
        <v>845</v>
      </c>
      <c r="AB305" s="23">
        <v>44299</v>
      </c>
      <c r="AC305" s="3" t="s">
        <v>6</v>
      </c>
      <c r="AD305" s="21">
        <v>2023</v>
      </c>
      <c r="AE305" s="3" t="s">
        <v>1904</v>
      </c>
      <c r="AF305" s="3" t="s">
        <v>2289</v>
      </c>
      <c r="AG305" s="23">
        <v>44155</v>
      </c>
      <c r="AH305" s="17" t="s">
        <v>2288</v>
      </c>
      <c r="AI305" s="17" t="s">
        <v>113</v>
      </c>
      <c r="AJ305" s="17" t="s">
        <v>652</v>
      </c>
      <c r="AK305" s="17" t="s">
        <v>230</v>
      </c>
      <c r="AL305" s="17" t="s">
        <v>260</v>
      </c>
      <c r="AM305" s="17" t="s">
        <v>196</v>
      </c>
      <c r="AN305" s="17" t="s">
        <v>897</v>
      </c>
      <c r="AO305" s="17" t="s">
        <v>1457</v>
      </c>
      <c r="AP305" s="17" t="s">
        <v>2287</v>
      </c>
      <c r="AQ305" s="17" t="s">
        <v>2286</v>
      </c>
      <c r="AR305" s="24" t="s">
        <v>2285</v>
      </c>
    </row>
    <row r="306" spans="1:61" ht="14.45" customHeight="1" x14ac:dyDescent="0.25">
      <c r="A306" s="3" t="s">
        <v>798</v>
      </c>
      <c r="B306" s="3" t="s">
        <v>1681</v>
      </c>
      <c r="C306" s="3" t="s">
        <v>4291</v>
      </c>
      <c r="D306" s="3" t="s">
        <v>4290</v>
      </c>
      <c r="E306" s="3" t="s">
        <v>42</v>
      </c>
      <c r="F306" s="3" t="s">
        <v>4289</v>
      </c>
      <c r="G306" s="3" t="s">
        <v>3798</v>
      </c>
      <c r="H306" s="3" t="s">
        <v>4288</v>
      </c>
      <c r="I306" s="18">
        <v>1095294.94</v>
      </c>
      <c r="J306" s="19">
        <v>84.48</v>
      </c>
      <c r="K306" s="19">
        <v>58.21</v>
      </c>
      <c r="L306" s="19">
        <v>275.19</v>
      </c>
      <c r="M306" s="19">
        <v>1867.88</v>
      </c>
      <c r="N306" s="19">
        <v>122.93</v>
      </c>
      <c r="O306" s="19">
        <v>964.62</v>
      </c>
      <c r="R306" s="3" t="s">
        <v>13</v>
      </c>
      <c r="S306" s="3" t="s">
        <v>4287</v>
      </c>
      <c r="T306" s="3" t="s">
        <v>11</v>
      </c>
      <c r="U306" s="3">
        <v>29.887951000000001</v>
      </c>
      <c r="V306" s="3">
        <v>-93.950844000000004</v>
      </c>
      <c r="W306" s="21" t="s">
        <v>4286</v>
      </c>
      <c r="X306" s="22" t="s">
        <v>791</v>
      </c>
      <c r="Y306" s="3" t="s">
        <v>790</v>
      </c>
      <c r="Z306" s="3" t="s">
        <v>4285</v>
      </c>
      <c r="AA306" s="3" t="s">
        <v>1917</v>
      </c>
      <c r="AB306" s="23">
        <v>44200</v>
      </c>
      <c r="AC306" s="3" t="s">
        <v>6</v>
      </c>
      <c r="AD306" s="21">
        <v>2024</v>
      </c>
      <c r="AE306" s="3" t="s">
        <v>4284</v>
      </c>
      <c r="AF306" s="3" t="s">
        <v>4283</v>
      </c>
      <c r="AG306" s="23">
        <v>44292</v>
      </c>
      <c r="AH306" s="17" t="s">
        <v>4274</v>
      </c>
      <c r="AI306" s="17" t="s">
        <v>3986</v>
      </c>
      <c r="AJ306" s="17" t="s">
        <v>439</v>
      </c>
      <c r="AK306" s="17" t="s">
        <v>51</v>
      </c>
      <c r="AL306" s="17" t="s">
        <v>553</v>
      </c>
      <c r="AM306" s="17" t="s">
        <v>2611</v>
      </c>
      <c r="AN306" s="17" t="s">
        <v>2781</v>
      </c>
      <c r="AO306" s="17" t="s">
        <v>2609</v>
      </c>
      <c r="AP306" s="17" t="s">
        <v>1508</v>
      </c>
      <c r="AQ306" s="17" t="s">
        <v>49</v>
      </c>
      <c r="AR306" s="24" t="s">
        <v>4273</v>
      </c>
    </row>
    <row r="307" spans="1:61" ht="14.45" customHeight="1" x14ac:dyDescent="0.25">
      <c r="A307" s="3" t="s">
        <v>798</v>
      </c>
      <c r="B307" s="3" t="s">
        <v>1681</v>
      </c>
      <c r="C307" s="3" t="s">
        <v>2620</v>
      </c>
      <c r="D307" s="3" t="s">
        <v>2619</v>
      </c>
      <c r="E307" s="3" t="s">
        <v>18</v>
      </c>
      <c r="F307" s="3" t="s">
        <v>2618</v>
      </c>
      <c r="G307" s="3" t="s">
        <v>2183</v>
      </c>
      <c r="H307" s="3" t="s">
        <v>2455</v>
      </c>
      <c r="I307" s="18">
        <v>4191941</v>
      </c>
      <c r="J307" s="19">
        <v>176.91</v>
      </c>
      <c r="K307" s="19">
        <v>169.69</v>
      </c>
      <c r="L307" s="19">
        <v>645.83000000000004</v>
      </c>
      <c r="M307" s="19">
        <v>429.75</v>
      </c>
      <c r="N307" s="19">
        <v>1229.29</v>
      </c>
      <c r="O307" s="19">
        <v>2296.48</v>
      </c>
      <c r="R307" s="3" t="s">
        <v>13</v>
      </c>
      <c r="S307" s="3" t="s">
        <v>2617</v>
      </c>
      <c r="T307" s="3" t="s">
        <v>11</v>
      </c>
      <c r="U307" s="3">
        <v>29.883333</v>
      </c>
      <c r="V307" s="3">
        <v>-93.958332999999996</v>
      </c>
      <c r="W307" s="21" t="s">
        <v>2616</v>
      </c>
      <c r="X307" s="22" t="s">
        <v>791</v>
      </c>
      <c r="Y307" s="3" t="s">
        <v>790</v>
      </c>
      <c r="Z307" s="3" t="s">
        <v>2615</v>
      </c>
      <c r="AA307" s="3" t="s">
        <v>1917</v>
      </c>
      <c r="AB307" s="23">
        <v>44292</v>
      </c>
      <c r="AC307" s="3" t="s">
        <v>154</v>
      </c>
      <c r="AD307" s="21">
        <v>2022</v>
      </c>
      <c r="AE307" s="3" t="s">
        <v>2614</v>
      </c>
      <c r="AF307" s="20" t="s">
        <v>2613</v>
      </c>
      <c r="AG307" s="23">
        <v>44292</v>
      </c>
      <c r="AH307" s="17" t="s">
        <v>2612</v>
      </c>
      <c r="AI307" s="17" t="s">
        <v>2139</v>
      </c>
      <c r="AJ307" s="17" t="s">
        <v>843</v>
      </c>
      <c r="AK307" s="17" t="s">
        <v>51</v>
      </c>
      <c r="AL307" s="17" t="s">
        <v>519</v>
      </c>
      <c r="AM307" s="17" t="s">
        <v>2611</v>
      </c>
      <c r="AN307" s="17" t="s">
        <v>2610</v>
      </c>
      <c r="AO307" s="17" t="s">
        <v>2609</v>
      </c>
      <c r="AP307" s="17" t="s">
        <v>1508</v>
      </c>
      <c r="AQ307" s="17" t="s">
        <v>347</v>
      </c>
      <c r="AR307" s="24" t="s">
        <v>2608</v>
      </c>
    </row>
    <row r="308" spans="1:61" ht="14.45" customHeight="1" x14ac:dyDescent="0.25">
      <c r="A308" s="3" t="s">
        <v>798</v>
      </c>
      <c r="B308" s="3" t="s">
        <v>1681</v>
      </c>
      <c r="C308" s="3" t="s">
        <v>2620</v>
      </c>
      <c r="D308" s="3" t="s">
        <v>2626</v>
      </c>
      <c r="E308" s="3" t="s">
        <v>18</v>
      </c>
      <c r="F308" s="3" t="s">
        <v>2625</v>
      </c>
      <c r="G308" s="3" t="s">
        <v>2183</v>
      </c>
      <c r="H308" s="3" t="s">
        <v>2455</v>
      </c>
      <c r="I308" s="18">
        <v>376793</v>
      </c>
      <c r="J308" s="19">
        <v>31.8</v>
      </c>
      <c r="K308" s="19">
        <v>31.5</v>
      </c>
      <c r="L308" s="19">
        <v>100.1</v>
      </c>
      <c r="M308" s="19">
        <v>15.5</v>
      </c>
      <c r="N308" s="19">
        <v>156.9</v>
      </c>
      <c r="O308" s="19">
        <v>50.8</v>
      </c>
      <c r="R308" s="3" t="s">
        <v>13</v>
      </c>
      <c r="S308" s="3" t="s">
        <v>2624</v>
      </c>
      <c r="T308" s="3" t="s">
        <v>11</v>
      </c>
      <c r="U308" s="3">
        <v>29.883395</v>
      </c>
      <c r="V308" s="3">
        <v>-93.959372000000002</v>
      </c>
      <c r="W308" s="21" t="s">
        <v>2616</v>
      </c>
      <c r="X308" s="22" t="s">
        <v>791</v>
      </c>
      <c r="Y308" s="3" t="s">
        <v>790</v>
      </c>
      <c r="Z308" s="3" t="s">
        <v>2615</v>
      </c>
      <c r="AA308" s="3" t="s">
        <v>1917</v>
      </c>
      <c r="AB308" s="23">
        <v>44151</v>
      </c>
      <c r="AC308" s="3" t="s">
        <v>37</v>
      </c>
      <c r="AD308" s="21">
        <v>2016</v>
      </c>
      <c r="AE308" s="3" t="s">
        <v>1904</v>
      </c>
      <c r="AF308" s="3" t="s">
        <v>2623</v>
      </c>
      <c r="AG308" s="23">
        <v>44292</v>
      </c>
      <c r="AH308" s="17" t="s">
        <v>2622</v>
      </c>
      <c r="AI308" s="17" t="s">
        <v>2139</v>
      </c>
      <c r="AJ308" s="17" t="s">
        <v>843</v>
      </c>
      <c r="AK308" s="17" t="s">
        <v>51</v>
      </c>
      <c r="AL308" s="17" t="s">
        <v>228</v>
      </c>
      <c r="AM308" s="17" t="s">
        <v>2611</v>
      </c>
      <c r="AN308" s="17" t="s">
        <v>2610</v>
      </c>
      <c r="AO308" s="17" t="s">
        <v>2609</v>
      </c>
      <c r="AP308" s="17" t="s">
        <v>1508</v>
      </c>
      <c r="AQ308" s="17" t="s">
        <v>347</v>
      </c>
      <c r="AR308" s="24" t="s">
        <v>2621</v>
      </c>
    </row>
    <row r="309" spans="1:61" ht="14.45" customHeight="1" x14ac:dyDescent="0.25">
      <c r="A309" s="3" t="s">
        <v>798</v>
      </c>
      <c r="B309" s="3" t="s">
        <v>1681</v>
      </c>
      <c r="C309" s="3" t="s">
        <v>4282</v>
      </c>
      <c r="D309" s="3" t="s">
        <v>4281</v>
      </c>
      <c r="E309" s="3" t="s">
        <v>42</v>
      </c>
      <c r="F309" s="3" t="s">
        <v>4280</v>
      </c>
      <c r="G309" s="3" t="s">
        <v>3798</v>
      </c>
      <c r="H309" s="3" t="s">
        <v>4279</v>
      </c>
      <c r="I309" s="18">
        <v>3311393</v>
      </c>
      <c r="J309" s="19">
        <v>174.11</v>
      </c>
      <c r="K309" s="19">
        <v>169.15</v>
      </c>
      <c r="L309" s="19">
        <v>365.04</v>
      </c>
      <c r="M309" s="19">
        <v>424.95</v>
      </c>
      <c r="N309" s="19">
        <v>117.58</v>
      </c>
      <c r="O309" s="19">
        <v>1405.4</v>
      </c>
      <c r="R309" s="3" t="s">
        <v>13</v>
      </c>
      <c r="S309" s="3" t="s">
        <v>4278</v>
      </c>
      <c r="T309" s="3" t="s">
        <v>11</v>
      </c>
      <c r="U309" s="3">
        <v>29.887951000000001</v>
      </c>
      <c r="V309" s="3">
        <v>-93.950844000000004</v>
      </c>
      <c r="W309" s="21" t="s">
        <v>4277</v>
      </c>
      <c r="X309" s="22" t="s">
        <v>791</v>
      </c>
      <c r="Y309" s="3" t="s">
        <v>790</v>
      </c>
      <c r="Z309" s="3" t="s">
        <v>4276</v>
      </c>
      <c r="AA309" s="3" t="s">
        <v>1917</v>
      </c>
      <c r="AB309" s="23">
        <v>43885</v>
      </c>
      <c r="AC309" s="3" t="s">
        <v>6</v>
      </c>
      <c r="AD309" s="21">
        <v>2024</v>
      </c>
      <c r="AE309" s="3" t="s">
        <v>1904</v>
      </c>
      <c r="AF309" s="3" t="s">
        <v>4275</v>
      </c>
      <c r="AG309" s="23">
        <v>44292</v>
      </c>
      <c r="AH309" s="17" t="s">
        <v>4274</v>
      </c>
      <c r="AI309" s="17" t="s">
        <v>3986</v>
      </c>
      <c r="AJ309" s="17" t="s">
        <v>439</v>
      </c>
      <c r="AK309" s="17" t="s">
        <v>51</v>
      </c>
      <c r="AL309" s="17" t="s">
        <v>553</v>
      </c>
      <c r="AM309" s="17" t="s">
        <v>2611</v>
      </c>
      <c r="AN309" s="17" t="s">
        <v>2781</v>
      </c>
      <c r="AO309" s="17" t="s">
        <v>2609</v>
      </c>
      <c r="AP309" s="17" t="s">
        <v>1508</v>
      </c>
      <c r="AQ309" s="17" t="s">
        <v>49</v>
      </c>
      <c r="AR309" s="24" t="s">
        <v>4273</v>
      </c>
    </row>
    <row r="310" spans="1:61" ht="14.45" customHeight="1" x14ac:dyDescent="0.25">
      <c r="A310" s="3" t="s">
        <v>798</v>
      </c>
      <c r="B310" s="3" t="s">
        <v>3004</v>
      </c>
      <c r="C310" s="3" t="s">
        <v>3003</v>
      </c>
      <c r="D310" s="3" t="s">
        <v>3002</v>
      </c>
      <c r="E310" s="3" t="s">
        <v>42</v>
      </c>
      <c r="F310" s="3" t="s">
        <v>3001</v>
      </c>
      <c r="G310" s="3" t="s">
        <v>16</v>
      </c>
      <c r="H310" s="3" t="s">
        <v>3000</v>
      </c>
      <c r="I310" s="18">
        <v>5800180</v>
      </c>
      <c r="J310" s="19">
        <v>264</v>
      </c>
      <c r="K310" s="19">
        <v>246</v>
      </c>
      <c r="L310" s="19">
        <v>561</v>
      </c>
      <c r="M310" s="19">
        <v>592</v>
      </c>
      <c r="N310" s="19">
        <v>80.099999999999994</v>
      </c>
      <c r="O310" s="19">
        <v>1647</v>
      </c>
      <c r="R310" s="3" t="s">
        <v>580</v>
      </c>
      <c r="S310" s="3" t="s">
        <v>2999</v>
      </c>
      <c r="T310" s="3" t="s">
        <v>11</v>
      </c>
      <c r="U310" s="3">
        <v>31.76333</v>
      </c>
      <c r="V310" s="3">
        <v>-102.5778</v>
      </c>
      <c r="W310" s="21" t="s">
        <v>2998</v>
      </c>
      <c r="X310" s="22" t="s">
        <v>791</v>
      </c>
      <c r="Y310" s="3" t="s">
        <v>790</v>
      </c>
      <c r="AA310" s="3" t="s">
        <v>2997</v>
      </c>
      <c r="AB310" s="23">
        <v>44314</v>
      </c>
      <c r="AC310" s="3" t="s">
        <v>6</v>
      </c>
      <c r="AD310" s="21">
        <v>2026</v>
      </c>
      <c r="AE310" s="3" t="s">
        <v>2996</v>
      </c>
      <c r="AF310" s="3" t="s">
        <v>2995</v>
      </c>
      <c r="AG310" s="23">
        <v>44286</v>
      </c>
      <c r="AH310" s="17" t="s">
        <v>2994</v>
      </c>
      <c r="AI310" s="17" t="s">
        <v>2993</v>
      </c>
      <c r="AJ310" s="17" t="s">
        <v>427</v>
      </c>
      <c r="AK310" s="17" t="s">
        <v>519</v>
      </c>
      <c r="AL310" s="17" t="s">
        <v>52</v>
      </c>
      <c r="AM310" s="17" t="s">
        <v>300</v>
      </c>
      <c r="AN310" s="17" t="s">
        <v>182</v>
      </c>
      <c r="AO310" s="17" t="s">
        <v>2992</v>
      </c>
      <c r="AP310" s="17" t="s">
        <v>2991</v>
      </c>
      <c r="AQ310" s="17" t="s">
        <v>1</v>
      </c>
      <c r="AR310" s="24" t="s">
        <v>2990</v>
      </c>
      <c r="AS310" s="30"/>
      <c r="AT310" s="30"/>
      <c r="AU310" s="30"/>
      <c r="AV310" s="30"/>
      <c r="AW310" s="30"/>
      <c r="AX310" s="30"/>
      <c r="AY310" s="30"/>
      <c r="AZ310" s="30"/>
      <c r="BA310" s="30"/>
      <c r="BB310" s="30"/>
      <c r="BC310" s="30"/>
      <c r="BD310" s="30"/>
      <c r="BE310" s="30"/>
      <c r="BF310" s="30"/>
      <c r="BG310" s="30"/>
      <c r="BH310" s="30"/>
      <c r="BI310" s="30"/>
    </row>
    <row r="311" spans="1:61" ht="14.45" customHeight="1" x14ac:dyDescent="0.25">
      <c r="A311" s="3" t="s">
        <v>798</v>
      </c>
      <c r="B311" s="3" t="s">
        <v>1681</v>
      </c>
      <c r="C311" s="3" t="s">
        <v>3951</v>
      </c>
      <c r="D311" s="3" t="s">
        <v>3950</v>
      </c>
      <c r="E311" s="3" t="s">
        <v>42</v>
      </c>
      <c r="F311" s="3" t="s">
        <v>3949</v>
      </c>
      <c r="G311" s="3" t="s">
        <v>3798</v>
      </c>
      <c r="H311" s="3" t="s">
        <v>3895</v>
      </c>
      <c r="I311" s="18">
        <v>1174027</v>
      </c>
      <c r="J311" s="19">
        <v>72.3</v>
      </c>
      <c r="K311" s="19">
        <v>54.4</v>
      </c>
      <c r="L311" s="19">
        <v>99.8</v>
      </c>
      <c r="M311" s="19">
        <v>99.2</v>
      </c>
      <c r="N311" s="19">
        <v>8.1</v>
      </c>
      <c r="O311" s="19">
        <v>435.5</v>
      </c>
      <c r="R311" s="3" t="s">
        <v>13</v>
      </c>
      <c r="S311" s="3" t="s">
        <v>3948</v>
      </c>
      <c r="T311" s="3" t="s">
        <v>11</v>
      </c>
      <c r="U311" s="3">
        <v>30.030488999999999</v>
      </c>
      <c r="V311" s="3">
        <v>-94.055312000000001</v>
      </c>
      <c r="W311" s="21" t="s">
        <v>3947</v>
      </c>
      <c r="X311" s="22" t="s">
        <v>791</v>
      </c>
      <c r="Y311" s="3" t="s">
        <v>790</v>
      </c>
      <c r="Z311" s="3" t="s">
        <v>3946</v>
      </c>
      <c r="AA311" s="3" t="s">
        <v>1917</v>
      </c>
      <c r="AB311" s="23">
        <v>43567</v>
      </c>
      <c r="AC311" s="3" t="s">
        <v>37</v>
      </c>
      <c r="AD311" s="21">
        <v>2018</v>
      </c>
      <c r="AE311" s="3" t="s">
        <v>3945</v>
      </c>
      <c r="AF311" s="3" t="s">
        <v>3944</v>
      </c>
      <c r="AG311" s="23">
        <v>43749</v>
      </c>
      <c r="AH311" s="17" t="s">
        <v>3943</v>
      </c>
      <c r="AI311" s="17" t="s">
        <v>1884</v>
      </c>
      <c r="AJ311" s="17" t="s">
        <v>184</v>
      </c>
      <c r="AK311" s="17" t="s">
        <v>31</v>
      </c>
      <c r="AL311" s="17" t="s">
        <v>51</v>
      </c>
      <c r="AM311" s="17" t="s">
        <v>1530</v>
      </c>
      <c r="AN311" s="17" t="s">
        <v>1396</v>
      </c>
      <c r="AO311" s="17" t="s">
        <v>3942</v>
      </c>
      <c r="AP311" s="17" t="s">
        <v>2650</v>
      </c>
      <c r="AQ311" s="17" t="s">
        <v>3941</v>
      </c>
      <c r="AR311" s="24" t="s">
        <v>3940</v>
      </c>
    </row>
    <row r="312" spans="1:61" ht="14.45" customHeight="1" x14ac:dyDescent="0.25">
      <c r="A312" s="3" t="s">
        <v>798</v>
      </c>
      <c r="B312" s="3" t="s">
        <v>221</v>
      </c>
      <c r="C312" s="3" t="s">
        <v>838</v>
      </c>
      <c r="D312" s="3" t="s">
        <v>837</v>
      </c>
      <c r="E312" s="3" t="s">
        <v>18</v>
      </c>
      <c r="F312" s="3" t="s">
        <v>836</v>
      </c>
      <c r="G312" s="3" t="s">
        <v>16</v>
      </c>
      <c r="H312" s="3" t="s">
        <v>15</v>
      </c>
      <c r="I312" s="18">
        <v>184284</v>
      </c>
      <c r="J312" s="19">
        <v>9.9600000000000009</v>
      </c>
      <c r="K312" s="19">
        <v>9.9600000000000009</v>
      </c>
      <c r="L312" s="19">
        <v>56.43</v>
      </c>
      <c r="M312" s="19">
        <v>14.04</v>
      </c>
      <c r="N312" s="19">
        <v>5.13</v>
      </c>
      <c r="O312" s="19">
        <v>113.41</v>
      </c>
      <c r="P312" s="19">
        <v>4.3</v>
      </c>
      <c r="R312" s="3" t="s">
        <v>13</v>
      </c>
      <c r="S312" s="3" t="s">
        <v>835</v>
      </c>
      <c r="T312" s="3" t="s">
        <v>11</v>
      </c>
      <c r="U312" s="3">
        <v>32.408332999999999</v>
      </c>
      <c r="V312" s="3">
        <v>-94.428888000000001</v>
      </c>
      <c r="W312" s="21" t="s">
        <v>834</v>
      </c>
      <c r="X312" s="22" t="s">
        <v>791</v>
      </c>
      <c r="Y312" s="3" t="s">
        <v>790</v>
      </c>
      <c r="Z312" s="3" t="s">
        <v>833</v>
      </c>
      <c r="AA312" s="3" t="s">
        <v>832</v>
      </c>
      <c r="AB312" s="23">
        <v>43992</v>
      </c>
      <c r="AC312" s="3" t="s">
        <v>37</v>
      </c>
      <c r="AD312" s="21">
        <v>2021</v>
      </c>
      <c r="AE312" s="3" t="s">
        <v>831</v>
      </c>
      <c r="AF312" s="3" t="s">
        <v>830</v>
      </c>
      <c r="AG312" s="23">
        <v>44292</v>
      </c>
      <c r="AH312" s="17" t="s">
        <v>829</v>
      </c>
      <c r="AI312" s="17" t="s">
        <v>54</v>
      </c>
      <c r="AJ312" s="17" t="s">
        <v>480</v>
      </c>
      <c r="AK312" s="17" t="s">
        <v>114</v>
      </c>
      <c r="AL312" s="17" t="s">
        <v>519</v>
      </c>
      <c r="AM312" s="17" t="s">
        <v>828</v>
      </c>
      <c r="AN312" s="17" t="s">
        <v>827</v>
      </c>
      <c r="AO312" s="17" t="s">
        <v>826</v>
      </c>
      <c r="AP312" s="17" t="s">
        <v>145</v>
      </c>
      <c r="AQ312" s="17" t="s">
        <v>810</v>
      </c>
      <c r="AR312" s="24" t="s">
        <v>825</v>
      </c>
    </row>
    <row r="313" spans="1:61" ht="14.45" customHeight="1" x14ac:dyDescent="0.25">
      <c r="A313" s="37" t="s">
        <v>798</v>
      </c>
      <c r="B313" s="37" t="s">
        <v>850</v>
      </c>
      <c r="C313" s="37" t="s">
        <v>838</v>
      </c>
      <c r="D313" s="37" t="s">
        <v>849</v>
      </c>
      <c r="E313" s="37" t="s">
        <v>18</v>
      </c>
      <c r="F313" s="37" t="s">
        <v>836</v>
      </c>
      <c r="G313" s="37" t="s">
        <v>16</v>
      </c>
      <c r="H313" s="37" t="s">
        <v>15</v>
      </c>
      <c r="I313" s="49">
        <v>70699</v>
      </c>
      <c r="J313" s="50">
        <v>3.71</v>
      </c>
      <c r="K313" s="50">
        <v>3.71</v>
      </c>
      <c r="L313" s="50">
        <v>20.89</v>
      </c>
      <c r="M313" s="50">
        <v>5.94</v>
      </c>
      <c r="N313" s="50">
        <v>1.91</v>
      </c>
      <c r="O313" s="50">
        <v>48.26</v>
      </c>
      <c r="P313" s="50">
        <v>1.61</v>
      </c>
      <c r="Q313" s="37" t="s">
        <v>14</v>
      </c>
      <c r="R313" s="37" t="s">
        <v>13</v>
      </c>
      <c r="S313" s="37" t="s">
        <v>848</v>
      </c>
      <c r="T313" s="37" t="s">
        <v>11</v>
      </c>
      <c r="U313" s="37">
        <v>29.402221999999998</v>
      </c>
      <c r="V313" s="37">
        <v>-96.124722000000006</v>
      </c>
      <c r="W313" s="48" t="s">
        <v>847</v>
      </c>
      <c r="X313" s="22" t="s">
        <v>791</v>
      </c>
      <c r="Y313" s="37" t="s">
        <v>790</v>
      </c>
      <c r="Z313" s="37" t="s">
        <v>846</v>
      </c>
      <c r="AA313" s="37" t="s">
        <v>845</v>
      </c>
      <c r="AB313" s="51">
        <v>44173</v>
      </c>
      <c r="AC313" s="37" t="s">
        <v>37</v>
      </c>
      <c r="AD313" s="48">
        <v>2020</v>
      </c>
      <c r="AE313" s="37" t="s">
        <v>831</v>
      </c>
      <c r="AF313" s="37" t="s">
        <v>830</v>
      </c>
      <c r="AG313" s="51">
        <v>44292</v>
      </c>
      <c r="AH313" s="17" t="s">
        <v>844</v>
      </c>
      <c r="AI313" s="17" t="s">
        <v>843</v>
      </c>
      <c r="AJ313" s="17" t="s">
        <v>717</v>
      </c>
      <c r="AK313" s="17" t="s">
        <v>171</v>
      </c>
      <c r="AL313" s="17" t="s">
        <v>66</v>
      </c>
      <c r="AM313" s="17" t="s">
        <v>300</v>
      </c>
      <c r="AN313" s="17" t="s">
        <v>182</v>
      </c>
      <c r="AO313" s="17" t="s">
        <v>842</v>
      </c>
      <c r="AP313" s="17" t="s">
        <v>841</v>
      </c>
      <c r="AQ313" s="17" t="s">
        <v>840</v>
      </c>
      <c r="AR313" s="24" t="s">
        <v>839</v>
      </c>
    </row>
    <row r="314" spans="1:61" ht="14.45" customHeight="1" x14ac:dyDescent="0.25">
      <c r="A314" s="3" t="s">
        <v>798</v>
      </c>
      <c r="B314" s="3" t="s">
        <v>1912</v>
      </c>
      <c r="C314" s="3" t="s">
        <v>1911</v>
      </c>
      <c r="D314" s="3" t="s">
        <v>1910</v>
      </c>
      <c r="E314" s="3" t="s">
        <v>18</v>
      </c>
      <c r="F314" s="3" t="s">
        <v>1909</v>
      </c>
      <c r="G314" s="3" t="s">
        <v>1895</v>
      </c>
      <c r="H314" s="3" t="s">
        <v>1894</v>
      </c>
      <c r="I314" s="18">
        <v>1531239</v>
      </c>
      <c r="J314" s="19">
        <v>123.1</v>
      </c>
      <c r="K314" s="19">
        <v>102.41</v>
      </c>
      <c r="L314" s="19">
        <v>72.959999999999994</v>
      </c>
      <c r="R314" s="3" t="s">
        <v>13</v>
      </c>
      <c r="S314" s="3" t="s">
        <v>1908</v>
      </c>
      <c r="T314" s="3" t="s">
        <v>11</v>
      </c>
      <c r="U314" s="3">
        <v>35.641666000000001</v>
      </c>
      <c r="V314" s="3">
        <v>-101.422777</v>
      </c>
      <c r="W314" s="21" t="s">
        <v>1907</v>
      </c>
      <c r="X314" s="22" t="s">
        <v>791</v>
      </c>
      <c r="Y314" s="3" t="s">
        <v>790</v>
      </c>
      <c r="Z314" s="3" t="s">
        <v>1906</v>
      </c>
      <c r="AA314" s="3" t="s">
        <v>1905</v>
      </c>
      <c r="AB314" s="23">
        <v>43570</v>
      </c>
      <c r="AC314" s="3" t="s">
        <v>37</v>
      </c>
      <c r="AD314" s="21">
        <v>2017</v>
      </c>
      <c r="AE314" s="3" t="s">
        <v>1904</v>
      </c>
      <c r="AF314" s="3" t="s">
        <v>1903</v>
      </c>
      <c r="AG314" s="23">
        <v>43749</v>
      </c>
      <c r="AH314" s="17" t="s">
        <v>1902</v>
      </c>
      <c r="AI314" s="17" t="s">
        <v>929</v>
      </c>
      <c r="AJ314" s="17" t="s">
        <v>756</v>
      </c>
      <c r="AK314" s="17" t="s">
        <v>260</v>
      </c>
      <c r="AL314" s="17" t="s">
        <v>228</v>
      </c>
      <c r="AM314" s="17" t="s">
        <v>148</v>
      </c>
      <c r="AN314" s="17" t="s">
        <v>211</v>
      </c>
      <c r="AO314" s="17" t="s">
        <v>1901</v>
      </c>
      <c r="AP314" s="17" t="s">
        <v>1774</v>
      </c>
      <c r="AQ314" s="17" t="s">
        <v>223</v>
      </c>
      <c r="AR314" s="24" t="s">
        <v>1900</v>
      </c>
    </row>
    <row r="315" spans="1:61" ht="14.45" customHeight="1" x14ac:dyDescent="0.25">
      <c r="A315" s="3" t="s">
        <v>798</v>
      </c>
      <c r="B315" s="3" t="s">
        <v>878</v>
      </c>
      <c r="C315" s="3" t="s">
        <v>4272</v>
      </c>
      <c r="D315" s="3" t="s">
        <v>4271</v>
      </c>
      <c r="E315" s="3" t="s">
        <v>18</v>
      </c>
      <c r="F315" s="3" t="s">
        <v>4270</v>
      </c>
      <c r="G315" s="3" t="s">
        <v>3798</v>
      </c>
      <c r="H315" s="3" t="s">
        <v>4269</v>
      </c>
      <c r="I315" s="18">
        <v>474976</v>
      </c>
      <c r="J315" s="19">
        <v>68.88</v>
      </c>
      <c r="K315" s="19">
        <v>65.989999999999995</v>
      </c>
      <c r="L315" s="19">
        <v>260.89</v>
      </c>
      <c r="M315" s="19">
        <v>249.81</v>
      </c>
      <c r="N315" s="19">
        <v>18.97</v>
      </c>
      <c r="O315" s="19">
        <v>508.92</v>
      </c>
      <c r="R315" s="3" t="s">
        <v>13</v>
      </c>
      <c r="S315" s="3" t="s">
        <v>4268</v>
      </c>
      <c r="T315" s="3" t="s">
        <v>11</v>
      </c>
      <c r="U315" s="3">
        <v>27.886727</v>
      </c>
      <c r="V315" s="3">
        <v>-97.227463999999998</v>
      </c>
      <c r="W315" s="21" t="s">
        <v>4267</v>
      </c>
      <c r="X315" s="22" t="s">
        <v>791</v>
      </c>
      <c r="Y315" s="3" t="s">
        <v>790</v>
      </c>
      <c r="Z315" s="3" t="s">
        <v>4266</v>
      </c>
      <c r="AA315" s="3" t="s">
        <v>845</v>
      </c>
      <c r="AB315" s="23">
        <v>43567</v>
      </c>
      <c r="AC315" s="3" t="s">
        <v>37</v>
      </c>
      <c r="AD315" s="21">
        <v>2017</v>
      </c>
      <c r="AE315" s="3" t="s">
        <v>1904</v>
      </c>
      <c r="AF315" s="3" t="s">
        <v>4265</v>
      </c>
      <c r="AG315" s="23">
        <v>43749</v>
      </c>
      <c r="AH315" s="17" t="s">
        <v>3256</v>
      </c>
      <c r="AI315" s="17" t="s">
        <v>184</v>
      </c>
      <c r="AJ315" s="17" t="s">
        <v>197</v>
      </c>
      <c r="AK315" s="17" t="s">
        <v>260</v>
      </c>
      <c r="AL315" s="17" t="s">
        <v>519</v>
      </c>
      <c r="AM315" s="17" t="s">
        <v>774</v>
      </c>
      <c r="AN315" s="17" t="s">
        <v>773</v>
      </c>
      <c r="AO315" s="17" t="s">
        <v>2981</v>
      </c>
      <c r="AP315" s="17" t="s">
        <v>2311</v>
      </c>
      <c r="AQ315" s="17" t="s">
        <v>3255</v>
      </c>
      <c r="AR315" s="24" t="s">
        <v>3254</v>
      </c>
    </row>
    <row r="316" spans="1:61" ht="14.45" customHeight="1" x14ac:dyDescent="0.25">
      <c r="A316" s="3" t="s">
        <v>798</v>
      </c>
      <c r="B316" s="3" t="s">
        <v>1681</v>
      </c>
      <c r="C316" s="3" t="s">
        <v>3939</v>
      </c>
      <c r="D316" s="3" t="s">
        <v>3938</v>
      </c>
      <c r="E316" s="3" t="s">
        <v>18</v>
      </c>
      <c r="F316" s="3" t="s">
        <v>3937</v>
      </c>
      <c r="G316" s="3" t="s">
        <v>3798</v>
      </c>
      <c r="H316" s="3" t="s">
        <v>3895</v>
      </c>
      <c r="I316" s="18">
        <v>1202090</v>
      </c>
      <c r="J316" s="19">
        <v>83</v>
      </c>
      <c r="K316" s="19">
        <v>83</v>
      </c>
      <c r="L316" s="19">
        <v>99.5</v>
      </c>
      <c r="M316" s="19">
        <v>62.7</v>
      </c>
      <c r="N316" s="19">
        <v>5.5</v>
      </c>
      <c r="O316" s="19">
        <v>255.9</v>
      </c>
      <c r="R316" s="3" t="s">
        <v>13</v>
      </c>
      <c r="S316" s="3" t="s">
        <v>3936</v>
      </c>
      <c r="T316" s="3" t="s">
        <v>11</v>
      </c>
      <c r="U316" s="3">
        <v>30.013686</v>
      </c>
      <c r="V316" s="3">
        <v>-94.02955</v>
      </c>
      <c r="W316" s="21" t="s">
        <v>3935</v>
      </c>
      <c r="X316" s="22" t="s">
        <v>791</v>
      </c>
      <c r="Y316" s="3" t="s">
        <v>790</v>
      </c>
      <c r="Z316" s="3" t="s">
        <v>3934</v>
      </c>
      <c r="AA316" s="3" t="s">
        <v>1917</v>
      </c>
      <c r="AB316" s="23">
        <v>43567</v>
      </c>
      <c r="AC316" s="3" t="s">
        <v>37</v>
      </c>
      <c r="AD316" s="21">
        <v>2015</v>
      </c>
      <c r="AE316" s="3" t="s">
        <v>817</v>
      </c>
      <c r="AF316" s="3" t="s">
        <v>3933</v>
      </c>
      <c r="AG316" s="23">
        <v>43749</v>
      </c>
      <c r="AH316" s="17" t="s">
        <v>3932</v>
      </c>
      <c r="AI316" s="17" t="s">
        <v>113</v>
      </c>
      <c r="AJ316" s="17" t="s">
        <v>68</v>
      </c>
      <c r="AK316" s="17" t="s">
        <v>67</v>
      </c>
      <c r="AL316" s="17" t="s">
        <v>69</v>
      </c>
      <c r="AM316" s="17" t="s">
        <v>3804</v>
      </c>
      <c r="AN316" s="17" t="s">
        <v>2651</v>
      </c>
      <c r="AO316" s="17" t="s">
        <v>3931</v>
      </c>
      <c r="AP316" s="17" t="s">
        <v>1403</v>
      </c>
      <c r="AQ316" s="17" t="s">
        <v>3075</v>
      </c>
      <c r="AR316" s="24" t="s">
        <v>3930</v>
      </c>
    </row>
    <row r="317" spans="1:61" ht="14.45" customHeight="1" x14ac:dyDescent="0.25">
      <c r="A317" s="3" t="s">
        <v>798</v>
      </c>
      <c r="B317" s="3" t="s">
        <v>3073</v>
      </c>
      <c r="C317" s="3" t="s">
        <v>3095</v>
      </c>
      <c r="D317" s="3" t="s">
        <v>3094</v>
      </c>
      <c r="E317" s="3" t="s">
        <v>18</v>
      </c>
      <c r="F317" s="3" t="s">
        <v>3093</v>
      </c>
      <c r="G317" s="3" t="s">
        <v>16</v>
      </c>
      <c r="H317" s="3" t="s">
        <v>3023</v>
      </c>
      <c r="I317" s="18">
        <v>232635</v>
      </c>
      <c r="J317" s="19">
        <v>21.26</v>
      </c>
      <c r="K317" s="19">
        <v>16.75</v>
      </c>
      <c r="L317" s="19">
        <v>27.74</v>
      </c>
      <c r="M317" s="19">
        <v>66.260000000000005</v>
      </c>
      <c r="N317" s="19">
        <v>57.29</v>
      </c>
      <c r="O317" s="19">
        <v>129.66</v>
      </c>
      <c r="R317" s="3" t="s">
        <v>13</v>
      </c>
      <c r="S317" s="3" t="s">
        <v>3092</v>
      </c>
      <c r="T317" s="3" t="s">
        <v>11</v>
      </c>
      <c r="U317" s="3">
        <v>29.860226000000001</v>
      </c>
      <c r="V317" s="3">
        <v>-94.890112999999999</v>
      </c>
      <c r="W317" s="21" t="s">
        <v>3091</v>
      </c>
      <c r="X317" s="22" t="s">
        <v>791</v>
      </c>
      <c r="Y317" s="3" t="s">
        <v>790</v>
      </c>
      <c r="Z317" s="3" t="s">
        <v>3090</v>
      </c>
      <c r="AA317" s="3" t="s">
        <v>818</v>
      </c>
      <c r="AB317" s="23">
        <v>43837</v>
      </c>
      <c r="AC317" s="3" t="s">
        <v>37</v>
      </c>
      <c r="AD317" s="21">
        <v>2019</v>
      </c>
      <c r="AE317" s="3" t="s">
        <v>3089</v>
      </c>
      <c r="AF317" s="3" t="s">
        <v>3088</v>
      </c>
      <c r="AG317" s="23">
        <v>43746</v>
      </c>
      <c r="AH317" s="17" t="s">
        <v>3087</v>
      </c>
      <c r="AI317" s="17" t="s">
        <v>66</v>
      </c>
      <c r="AJ317" s="17" t="s">
        <v>32</v>
      </c>
      <c r="AK317" s="17" t="s">
        <v>519</v>
      </c>
      <c r="AL317" s="17" t="s">
        <v>519</v>
      </c>
      <c r="AM317" s="17" t="s">
        <v>856</v>
      </c>
      <c r="AN317" s="17" t="s">
        <v>389</v>
      </c>
      <c r="AO317" s="17" t="s">
        <v>34</v>
      </c>
      <c r="AP317" s="17" t="s">
        <v>1684</v>
      </c>
      <c r="AQ317" s="17" t="s">
        <v>3086</v>
      </c>
      <c r="AR317" s="24" t="s">
        <v>3085</v>
      </c>
    </row>
    <row r="318" spans="1:61" ht="14.45" customHeight="1" x14ac:dyDescent="0.25">
      <c r="A318" s="30" t="s">
        <v>798</v>
      </c>
      <c r="B318" s="30" t="s">
        <v>4077</v>
      </c>
      <c r="C318" s="30" t="s">
        <v>4076</v>
      </c>
      <c r="D318" s="30" t="s">
        <v>4075</v>
      </c>
      <c r="E318" s="30" t="s">
        <v>18</v>
      </c>
      <c r="F318" s="30" t="s">
        <v>4074</v>
      </c>
      <c r="G318" s="30" t="s">
        <v>3798</v>
      </c>
      <c r="H318" s="30" t="s">
        <v>4045</v>
      </c>
      <c r="I318" s="32">
        <v>28406</v>
      </c>
      <c r="J318" s="33">
        <v>1.68</v>
      </c>
      <c r="K318" s="33">
        <v>1.2</v>
      </c>
      <c r="L318" s="33">
        <v>66.58</v>
      </c>
      <c r="M318" s="33">
        <v>8.02</v>
      </c>
      <c r="N318" s="33">
        <v>3.4</v>
      </c>
      <c r="O318" s="33">
        <v>19.239999999999998</v>
      </c>
      <c r="P318" s="33"/>
      <c r="Q318" s="30"/>
      <c r="R318" s="30" t="s">
        <v>13</v>
      </c>
      <c r="S318" s="30" t="s">
        <v>4073</v>
      </c>
      <c r="T318" s="30" t="s">
        <v>11</v>
      </c>
      <c r="U318" s="30">
        <v>28.862886237386601</v>
      </c>
      <c r="V318" s="30">
        <v>-96.020045431898296</v>
      </c>
      <c r="W318" s="21" t="s">
        <v>4066</v>
      </c>
      <c r="X318" s="22" t="s">
        <v>791</v>
      </c>
      <c r="Y318" s="30" t="s">
        <v>790</v>
      </c>
      <c r="Z318" s="30"/>
      <c r="AA318" s="30"/>
      <c r="AB318" s="34">
        <v>44305</v>
      </c>
      <c r="AC318" s="30" t="s">
        <v>37</v>
      </c>
      <c r="AD318" s="21">
        <v>2018</v>
      </c>
      <c r="AE318" s="30" t="s">
        <v>1904</v>
      </c>
      <c r="AF318" s="30" t="s">
        <v>4072</v>
      </c>
      <c r="AG318" s="34">
        <v>44305</v>
      </c>
      <c r="AH318" s="17" t="s">
        <v>4063</v>
      </c>
      <c r="AI318" s="17" t="s">
        <v>756</v>
      </c>
      <c r="AJ318" s="17" t="s">
        <v>929</v>
      </c>
      <c r="AK318" s="17" t="s">
        <v>67</v>
      </c>
      <c r="AL318" s="17" t="s">
        <v>519</v>
      </c>
      <c r="AM318" s="17" t="s">
        <v>332</v>
      </c>
      <c r="AN318" s="17" t="s">
        <v>211</v>
      </c>
      <c r="AO318" s="17" t="s">
        <v>1404</v>
      </c>
      <c r="AP318" s="17" t="s">
        <v>4062</v>
      </c>
      <c r="AQ318" s="17" t="s">
        <v>2098</v>
      </c>
      <c r="AR318" s="24" t="s">
        <v>4061</v>
      </c>
    </row>
    <row r="319" spans="1:61" ht="14.45" customHeight="1" x14ac:dyDescent="0.25">
      <c r="A319" s="3" t="s">
        <v>798</v>
      </c>
      <c r="B319" s="3" t="s">
        <v>2187</v>
      </c>
      <c r="C319" s="3" t="s">
        <v>3084</v>
      </c>
      <c r="D319" s="3" t="s">
        <v>3083</v>
      </c>
      <c r="E319" s="3" t="s">
        <v>42</v>
      </c>
      <c r="F319" s="3" t="s">
        <v>3082</v>
      </c>
      <c r="G319" s="3" t="s">
        <v>16</v>
      </c>
      <c r="H319" s="3" t="s">
        <v>3023</v>
      </c>
      <c r="J319" s="19">
        <v>41.82</v>
      </c>
      <c r="K319" s="19">
        <v>38.979999999999997</v>
      </c>
      <c r="L319" s="19">
        <v>141.72999999999999</v>
      </c>
      <c r="M319" s="19">
        <v>27.73</v>
      </c>
      <c r="N319" s="19">
        <v>133.56</v>
      </c>
      <c r="O319" s="19">
        <v>159.96</v>
      </c>
      <c r="Q319" s="3" t="s">
        <v>14</v>
      </c>
      <c r="R319" s="3" t="s">
        <v>13</v>
      </c>
      <c r="S319" s="3" t="s">
        <v>3081</v>
      </c>
      <c r="T319" s="3" t="s">
        <v>11</v>
      </c>
      <c r="U319" s="3">
        <v>27.758800000000001</v>
      </c>
      <c r="V319" s="3">
        <v>-97.624799999999993</v>
      </c>
      <c r="W319" s="21" t="s">
        <v>3080</v>
      </c>
      <c r="X319" s="22" t="s">
        <v>791</v>
      </c>
      <c r="Y319" s="3" t="s">
        <v>790</v>
      </c>
      <c r="AA319" s="3" t="s">
        <v>845</v>
      </c>
      <c r="AB319" s="23">
        <v>44140</v>
      </c>
      <c r="AC319" s="3" t="s">
        <v>6</v>
      </c>
      <c r="AD319" s="21">
        <v>2022</v>
      </c>
      <c r="AE319" s="3" t="s">
        <v>3079</v>
      </c>
      <c r="AF319" s="3" t="s">
        <v>3078</v>
      </c>
      <c r="AG319" s="23">
        <v>44140</v>
      </c>
      <c r="AH319" s="17" t="s">
        <v>3077</v>
      </c>
      <c r="AI319" s="17" t="s">
        <v>3076</v>
      </c>
      <c r="AJ319" s="17" t="s">
        <v>1444</v>
      </c>
      <c r="AK319" s="17" t="s">
        <v>31</v>
      </c>
      <c r="AL319" s="17" t="s">
        <v>53</v>
      </c>
      <c r="AM319" s="17" t="s">
        <v>148</v>
      </c>
      <c r="AN319" s="17" t="s">
        <v>331</v>
      </c>
      <c r="AO319" s="17" t="s">
        <v>2016</v>
      </c>
      <c r="AP319" s="17" t="s">
        <v>2311</v>
      </c>
      <c r="AQ319" s="17" t="s">
        <v>3075</v>
      </c>
      <c r="AR319" s="24" t="s">
        <v>3074</v>
      </c>
    </row>
    <row r="320" spans="1:61" ht="14.45" customHeight="1" x14ac:dyDescent="0.25">
      <c r="A320" s="3" t="s">
        <v>798</v>
      </c>
      <c r="B320" s="3" t="s">
        <v>2221</v>
      </c>
      <c r="C320" s="3" t="s">
        <v>4264</v>
      </c>
      <c r="D320" s="3" t="s">
        <v>4263</v>
      </c>
      <c r="E320" s="3" t="s">
        <v>42</v>
      </c>
      <c r="F320" s="3" t="s">
        <v>4262</v>
      </c>
      <c r="G320" s="3" t="s">
        <v>3798</v>
      </c>
      <c r="H320" s="3" t="s">
        <v>4252</v>
      </c>
      <c r="J320" s="19">
        <v>8.9700000000000006</v>
      </c>
      <c r="K320" s="19">
        <v>7.49</v>
      </c>
      <c r="L320" s="19">
        <v>46.38</v>
      </c>
      <c r="M320" s="19">
        <v>45.85</v>
      </c>
      <c r="N320" s="19">
        <v>60.99</v>
      </c>
      <c r="O320" s="19">
        <v>93.65</v>
      </c>
      <c r="P320" s="19">
        <v>2.71</v>
      </c>
      <c r="Q320" s="3" t="s">
        <v>14</v>
      </c>
      <c r="R320" s="3" t="s">
        <v>765</v>
      </c>
      <c r="S320" s="3" t="s">
        <v>4261</v>
      </c>
      <c r="T320" s="3" t="s">
        <v>11</v>
      </c>
      <c r="U320" s="3">
        <v>29.276441999999999</v>
      </c>
      <c r="V320" s="3">
        <v>-95.195143999999999</v>
      </c>
      <c r="W320" s="21" t="s">
        <v>4260</v>
      </c>
      <c r="X320" s="22" t="s">
        <v>791</v>
      </c>
      <c r="Y320" s="3" t="s">
        <v>790</v>
      </c>
      <c r="AA320" s="3" t="s">
        <v>1917</v>
      </c>
      <c r="AB320" s="23">
        <v>44314</v>
      </c>
      <c r="AC320" s="3" t="s">
        <v>6</v>
      </c>
      <c r="AD320" s="21" t="s">
        <v>5</v>
      </c>
      <c r="AE320" s="3" t="s">
        <v>817</v>
      </c>
      <c r="AF320" s="3" t="s">
        <v>4259</v>
      </c>
      <c r="AG320" s="23">
        <v>44140</v>
      </c>
      <c r="AH320" s="17" t="s">
        <v>4258</v>
      </c>
      <c r="AI320" s="17" t="s">
        <v>93</v>
      </c>
      <c r="AJ320" s="17" t="s">
        <v>130</v>
      </c>
      <c r="AK320" s="17" t="s">
        <v>230</v>
      </c>
      <c r="AL320" s="17" t="s">
        <v>519</v>
      </c>
      <c r="AM320" s="17" t="s">
        <v>227</v>
      </c>
      <c r="AN320" s="17" t="s">
        <v>599</v>
      </c>
      <c r="AO320" s="17" t="s">
        <v>1030</v>
      </c>
      <c r="AP320" s="17" t="s">
        <v>1508</v>
      </c>
      <c r="AQ320" s="17" t="s">
        <v>4257</v>
      </c>
      <c r="AR320" s="24" t="s">
        <v>4256</v>
      </c>
    </row>
    <row r="321" spans="1:44" ht="14.45" customHeight="1" x14ac:dyDescent="0.25">
      <c r="A321" s="3" t="s">
        <v>798</v>
      </c>
      <c r="B321" s="3" t="s">
        <v>1912</v>
      </c>
      <c r="C321" s="3" t="s">
        <v>2602</v>
      </c>
      <c r="D321" s="3" t="s">
        <v>2601</v>
      </c>
      <c r="E321" s="3" t="s">
        <v>18</v>
      </c>
      <c r="F321" s="3" t="s">
        <v>2600</v>
      </c>
      <c r="G321" s="3" t="s">
        <v>2183</v>
      </c>
      <c r="H321" s="3" t="s">
        <v>2455</v>
      </c>
      <c r="I321" s="18">
        <v>470082.58</v>
      </c>
      <c r="J321" s="19">
        <v>830.86</v>
      </c>
      <c r="K321" s="19">
        <v>890.69</v>
      </c>
      <c r="L321" s="19">
        <v>368.35</v>
      </c>
      <c r="M321" s="19">
        <v>644.54999999999995</v>
      </c>
      <c r="N321" s="19">
        <v>647.89</v>
      </c>
      <c r="O321" s="19">
        <v>2722.41</v>
      </c>
      <c r="R321" s="3" t="s">
        <v>13</v>
      </c>
      <c r="S321" s="3" t="s">
        <v>2599</v>
      </c>
      <c r="T321" s="3" t="s">
        <v>11</v>
      </c>
      <c r="U321" s="3">
        <v>35.699444</v>
      </c>
      <c r="V321" s="3">
        <v>-101.36305</v>
      </c>
      <c r="W321" s="21" t="s">
        <v>2598</v>
      </c>
      <c r="X321" s="22" t="s">
        <v>791</v>
      </c>
      <c r="Y321" s="3" t="s">
        <v>790</v>
      </c>
      <c r="Z321" s="3" t="s">
        <v>2597</v>
      </c>
      <c r="AA321" s="3" t="s">
        <v>1905</v>
      </c>
      <c r="AB321" s="23">
        <v>44224</v>
      </c>
      <c r="AC321" s="3" t="s">
        <v>6</v>
      </c>
      <c r="AD321" s="21">
        <v>2023</v>
      </c>
      <c r="AE321" s="3" t="s">
        <v>2596</v>
      </c>
      <c r="AF321" s="3" t="s">
        <v>2595</v>
      </c>
      <c r="AG321" s="23">
        <v>44104</v>
      </c>
      <c r="AH321" s="17" t="s">
        <v>2594</v>
      </c>
      <c r="AI321" s="17" t="s">
        <v>506</v>
      </c>
      <c r="AJ321" s="17" t="s">
        <v>229</v>
      </c>
      <c r="AK321" s="17" t="s">
        <v>51</v>
      </c>
      <c r="AL321" s="17" t="s">
        <v>228</v>
      </c>
      <c r="AM321" s="17" t="s">
        <v>332</v>
      </c>
      <c r="AN321" s="17" t="s">
        <v>111</v>
      </c>
      <c r="AO321" s="17" t="s">
        <v>2593</v>
      </c>
      <c r="AP321" s="17" t="s">
        <v>1774</v>
      </c>
      <c r="AQ321" s="17" t="s">
        <v>2592</v>
      </c>
      <c r="AR321" s="24" t="s">
        <v>2591</v>
      </c>
    </row>
    <row r="322" spans="1:44" ht="14.45" customHeight="1" x14ac:dyDescent="0.25">
      <c r="A322" s="3" t="s">
        <v>798</v>
      </c>
      <c r="B322" s="3" t="s">
        <v>1912</v>
      </c>
      <c r="C322" s="3" t="s">
        <v>2602</v>
      </c>
      <c r="D322" s="3" t="s">
        <v>2607</v>
      </c>
      <c r="E322" s="3" t="s">
        <v>18</v>
      </c>
      <c r="F322" s="3" t="s">
        <v>2606</v>
      </c>
      <c r="G322" s="3" t="s">
        <v>2183</v>
      </c>
      <c r="H322" s="3" t="s">
        <v>2455</v>
      </c>
      <c r="I322" s="18">
        <v>720045</v>
      </c>
      <c r="J322" s="19">
        <v>21.74</v>
      </c>
      <c r="K322" s="19">
        <v>21.74</v>
      </c>
      <c r="L322" s="19">
        <v>44.69</v>
      </c>
      <c r="M322" s="19">
        <v>15.65</v>
      </c>
      <c r="N322" s="19">
        <v>38.46</v>
      </c>
      <c r="O322" s="19">
        <v>209.52</v>
      </c>
      <c r="R322" s="3" t="s">
        <v>13</v>
      </c>
      <c r="S322" s="3" t="s">
        <v>2605</v>
      </c>
      <c r="T322" s="3" t="s">
        <v>11</v>
      </c>
      <c r="U322" s="3">
        <v>35.699444</v>
      </c>
      <c r="V322" s="3">
        <v>-101.36305</v>
      </c>
      <c r="W322" s="21" t="s">
        <v>2598</v>
      </c>
      <c r="X322" s="22" t="s">
        <v>791</v>
      </c>
      <c r="Y322" s="3" t="s">
        <v>790</v>
      </c>
      <c r="Z322" s="3" t="s">
        <v>2597</v>
      </c>
      <c r="AA322" s="3" t="s">
        <v>1905</v>
      </c>
      <c r="AB322" s="23">
        <v>43930</v>
      </c>
      <c r="AC322" s="3" t="s">
        <v>37</v>
      </c>
      <c r="AD322" s="21">
        <v>2017</v>
      </c>
      <c r="AE322" s="3" t="s">
        <v>2604</v>
      </c>
      <c r="AF322" s="3" t="s">
        <v>2603</v>
      </c>
      <c r="AG322" s="23">
        <v>43941</v>
      </c>
      <c r="AH322" s="17" t="s">
        <v>2594</v>
      </c>
      <c r="AI322" s="17" t="s">
        <v>506</v>
      </c>
      <c r="AJ322" s="17" t="s">
        <v>229</v>
      </c>
      <c r="AK322" s="17" t="s">
        <v>51</v>
      </c>
      <c r="AL322" s="17" t="s">
        <v>228</v>
      </c>
      <c r="AM322" s="17" t="s">
        <v>332</v>
      </c>
      <c r="AN322" s="17" t="s">
        <v>111</v>
      </c>
      <c r="AO322" s="17" t="s">
        <v>2593</v>
      </c>
      <c r="AP322" s="17" t="s">
        <v>1774</v>
      </c>
      <c r="AQ322" s="17" t="s">
        <v>2592</v>
      </c>
      <c r="AR322" s="24" t="s">
        <v>2591</v>
      </c>
    </row>
    <row r="323" spans="1:44" ht="14.45" customHeight="1" x14ac:dyDescent="0.25">
      <c r="A323" s="3" t="s">
        <v>798</v>
      </c>
      <c r="B323" s="3" t="s">
        <v>1681</v>
      </c>
      <c r="C323" s="3" t="s">
        <v>2284</v>
      </c>
      <c r="D323" s="3" t="s">
        <v>2283</v>
      </c>
      <c r="E323" s="3" t="s">
        <v>18</v>
      </c>
      <c r="F323" s="3" t="s">
        <v>2282</v>
      </c>
      <c r="G323" s="3" t="s">
        <v>2183</v>
      </c>
      <c r="H323" s="3" t="s">
        <v>2206</v>
      </c>
      <c r="I323" s="18">
        <v>122151</v>
      </c>
      <c r="J323" s="19">
        <v>4.7699999999999996</v>
      </c>
      <c r="K323" s="19">
        <v>4.7699999999999996</v>
      </c>
      <c r="L323" s="19">
        <v>37.130000000000003</v>
      </c>
      <c r="M323" s="19">
        <v>567.61</v>
      </c>
      <c r="N323" s="19">
        <v>32.42</v>
      </c>
      <c r="O323" s="19">
        <v>160.79</v>
      </c>
      <c r="R323" s="3" t="s">
        <v>13</v>
      </c>
      <c r="S323" s="3" t="s">
        <v>2281</v>
      </c>
      <c r="T323" s="3" t="s">
        <v>11</v>
      </c>
      <c r="U323" s="3">
        <v>29.988527000000001</v>
      </c>
      <c r="V323" s="3">
        <v>-93.994483000000002</v>
      </c>
      <c r="W323" s="21" t="s">
        <v>2280</v>
      </c>
      <c r="X323" s="22" t="s">
        <v>791</v>
      </c>
      <c r="Y323" s="3" t="s">
        <v>790</v>
      </c>
      <c r="Z323" s="3" t="s">
        <v>2279</v>
      </c>
      <c r="AA323" s="3" t="s">
        <v>1917</v>
      </c>
      <c r="AB323" s="23">
        <v>44148</v>
      </c>
      <c r="AC323" s="3" t="s">
        <v>37</v>
      </c>
      <c r="AD323" s="21">
        <v>2020</v>
      </c>
      <c r="AE323" s="3" t="s">
        <v>2278</v>
      </c>
      <c r="AF323" s="3" t="s">
        <v>2277</v>
      </c>
      <c r="AG323" s="23">
        <v>44148</v>
      </c>
      <c r="AH323" s="17" t="s">
        <v>2276</v>
      </c>
      <c r="AI323" s="17" t="s">
        <v>149</v>
      </c>
      <c r="AJ323" s="17" t="s">
        <v>149</v>
      </c>
      <c r="AK323" s="17" t="s">
        <v>52</v>
      </c>
      <c r="AL323" s="17" t="s">
        <v>54</v>
      </c>
      <c r="AM323" s="17" t="s">
        <v>2230</v>
      </c>
      <c r="AN323" s="17" t="s">
        <v>2229</v>
      </c>
      <c r="AO323" s="17" t="s">
        <v>2275</v>
      </c>
      <c r="AP323" s="17" t="s">
        <v>841</v>
      </c>
      <c r="AQ323" s="17" t="s">
        <v>2241</v>
      </c>
      <c r="AR323" s="24" t="s">
        <v>2274</v>
      </c>
    </row>
    <row r="324" spans="1:44" ht="14.45" customHeight="1" x14ac:dyDescent="0.25">
      <c r="A324" s="3" t="s">
        <v>798</v>
      </c>
      <c r="B324" s="3" t="s">
        <v>1681</v>
      </c>
      <c r="C324" s="3" t="s">
        <v>3554</v>
      </c>
      <c r="D324" s="3" t="s">
        <v>3553</v>
      </c>
      <c r="E324" s="3" t="s">
        <v>18</v>
      </c>
      <c r="F324" s="3" t="s">
        <v>3552</v>
      </c>
      <c r="G324" s="3" t="s">
        <v>16</v>
      </c>
      <c r="H324" s="3" t="s">
        <v>3522</v>
      </c>
      <c r="I324" s="18">
        <v>3081270</v>
      </c>
      <c r="J324" s="19">
        <v>178.03</v>
      </c>
      <c r="K324" s="19">
        <v>178.03</v>
      </c>
      <c r="L324" s="19">
        <v>700.96</v>
      </c>
      <c r="M324" s="19">
        <v>75.599999999999994</v>
      </c>
      <c r="N324" s="19">
        <v>27.34</v>
      </c>
      <c r="O324" s="19">
        <v>1308.96</v>
      </c>
      <c r="R324" s="3" t="s">
        <v>765</v>
      </c>
      <c r="S324" s="3" t="s">
        <v>3551</v>
      </c>
      <c r="T324" s="3" t="s">
        <v>11</v>
      </c>
      <c r="U324" s="3">
        <v>29.786740999999999</v>
      </c>
      <c r="V324" s="3">
        <v>-93.958603999999994</v>
      </c>
      <c r="W324" s="21" t="s">
        <v>3550</v>
      </c>
      <c r="X324" s="22" t="s">
        <v>791</v>
      </c>
      <c r="Y324" s="3" t="s">
        <v>790</v>
      </c>
      <c r="Z324" s="3" t="s">
        <v>3549</v>
      </c>
      <c r="AA324" s="3" t="s">
        <v>1917</v>
      </c>
      <c r="AB324" s="23">
        <v>44314</v>
      </c>
      <c r="AC324" s="3" t="s">
        <v>6</v>
      </c>
      <c r="AD324" s="21">
        <v>2026</v>
      </c>
      <c r="AE324" s="3" t="s">
        <v>3548</v>
      </c>
      <c r="AF324" s="3" t="s">
        <v>3547</v>
      </c>
      <c r="AG324" s="23">
        <v>44314</v>
      </c>
      <c r="AH324" s="17" t="s">
        <v>3281</v>
      </c>
      <c r="AI324" s="17" t="s">
        <v>480</v>
      </c>
      <c r="AJ324" s="17" t="s">
        <v>33</v>
      </c>
      <c r="AK324" s="17" t="s">
        <v>51</v>
      </c>
      <c r="AL324" s="17" t="s">
        <v>53</v>
      </c>
      <c r="AM324" s="17" t="s">
        <v>449</v>
      </c>
      <c r="AN324" s="17" t="s">
        <v>1405</v>
      </c>
      <c r="AO324" s="17" t="s">
        <v>1404</v>
      </c>
      <c r="AP324" s="17" t="s">
        <v>1403</v>
      </c>
      <c r="AQ324" s="17" t="s">
        <v>1402</v>
      </c>
      <c r="AR324" s="24" t="s">
        <v>3546</v>
      </c>
    </row>
    <row r="325" spans="1:44" ht="14.45" customHeight="1" x14ac:dyDescent="0.25">
      <c r="A325" s="3" t="s">
        <v>798</v>
      </c>
      <c r="B325" s="3" t="s">
        <v>1681</v>
      </c>
      <c r="C325" s="3" t="s">
        <v>3554</v>
      </c>
      <c r="D325" s="3" t="s">
        <v>3558</v>
      </c>
      <c r="E325" s="3" t="s">
        <v>42</v>
      </c>
      <c r="F325" s="3" t="s">
        <v>3557</v>
      </c>
      <c r="G325" s="3" t="s">
        <v>16</v>
      </c>
      <c r="H325" s="3" t="s">
        <v>3522</v>
      </c>
      <c r="I325" s="18">
        <v>4659930</v>
      </c>
      <c r="J325" s="19">
        <v>250.65</v>
      </c>
      <c r="K325" s="19">
        <v>250.65</v>
      </c>
      <c r="L325" s="19">
        <v>1212.48</v>
      </c>
      <c r="M325" s="19">
        <v>131.13999999999999</v>
      </c>
      <c r="N325" s="19">
        <v>35.770000000000003</v>
      </c>
      <c r="O325" s="19">
        <v>1892.18</v>
      </c>
      <c r="R325" s="3" t="s">
        <v>13</v>
      </c>
      <c r="S325" s="3" t="s">
        <v>3556</v>
      </c>
      <c r="T325" s="3" t="s">
        <v>11</v>
      </c>
      <c r="U325" s="3">
        <v>29.786740999999999</v>
      </c>
      <c r="V325" s="3">
        <v>-93.958603999999994</v>
      </c>
      <c r="W325" s="21" t="s">
        <v>3550</v>
      </c>
      <c r="X325" s="22" t="s">
        <v>791</v>
      </c>
      <c r="Y325" s="3" t="s">
        <v>790</v>
      </c>
      <c r="Z325" s="3" t="s">
        <v>3549</v>
      </c>
      <c r="AA325" s="3" t="s">
        <v>1917</v>
      </c>
      <c r="AB325" s="23">
        <v>44314</v>
      </c>
      <c r="AC325" s="3" t="s">
        <v>154</v>
      </c>
      <c r="AD325" s="21">
        <v>2025</v>
      </c>
      <c r="AE325" s="3" t="s">
        <v>3555</v>
      </c>
      <c r="AF325" s="3" t="s">
        <v>3547</v>
      </c>
      <c r="AG325" s="23">
        <v>44314</v>
      </c>
      <c r="AH325" s="17" t="s">
        <v>3281</v>
      </c>
      <c r="AI325" s="17" t="s">
        <v>480</v>
      </c>
      <c r="AJ325" s="17" t="s">
        <v>33</v>
      </c>
      <c r="AK325" s="17" t="s">
        <v>51</v>
      </c>
      <c r="AL325" s="17" t="s">
        <v>53</v>
      </c>
      <c r="AM325" s="17" t="s">
        <v>449</v>
      </c>
      <c r="AN325" s="17" t="s">
        <v>1405</v>
      </c>
      <c r="AO325" s="17" t="s">
        <v>1404</v>
      </c>
      <c r="AP325" s="17" t="s">
        <v>1403</v>
      </c>
      <c r="AQ325" s="17" t="s">
        <v>1402</v>
      </c>
      <c r="AR325" s="24" t="s">
        <v>3546</v>
      </c>
    </row>
    <row r="326" spans="1:44" ht="14.45" customHeight="1" x14ac:dyDescent="0.25">
      <c r="A326" s="3" t="s">
        <v>798</v>
      </c>
      <c r="B326" s="3" t="s">
        <v>824</v>
      </c>
      <c r="C326" s="31" t="s">
        <v>823</v>
      </c>
      <c r="D326" s="3" t="s">
        <v>822</v>
      </c>
      <c r="E326" s="3" t="s">
        <v>42</v>
      </c>
      <c r="F326" s="3" t="s">
        <v>821</v>
      </c>
      <c r="G326" s="3" t="s">
        <v>16</v>
      </c>
      <c r="H326" s="3" t="s">
        <v>15</v>
      </c>
      <c r="I326" s="18">
        <v>208070</v>
      </c>
      <c r="J326" s="19">
        <v>14.2</v>
      </c>
      <c r="K326" s="19">
        <v>14.2</v>
      </c>
      <c r="L326" s="19">
        <v>95.46</v>
      </c>
      <c r="M326" s="19">
        <v>15.96</v>
      </c>
      <c r="N326" s="19">
        <v>1.1499999999999999</v>
      </c>
      <c r="O326" s="19">
        <v>112.97</v>
      </c>
      <c r="R326" s="3" t="s">
        <v>820</v>
      </c>
      <c r="S326" s="3" t="s">
        <v>819</v>
      </c>
      <c r="T326" s="3" t="s">
        <v>11</v>
      </c>
      <c r="U326" s="3">
        <v>30.069538999999999</v>
      </c>
      <c r="V326" s="3">
        <v>-93.980177999999995</v>
      </c>
      <c r="X326" s="22" t="s">
        <v>791</v>
      </c>
      <c r="Y326" s="3" t="s">
        <v>790</v>
      </c>
      <c r="Z326" s="3" t="s">
        <v>38</v>
      </c>
      <c r="AA326" s="3" t="s">
        <v>818</v>
      </c>
      <c r="AB326" s="23">
        <v>44314</v>
      </c>
      <c r="AC326" s="3" t="s">
        <v>6</v>
      </c>
      <c r="AD326" s="21">
        <v>2024</v>
      </c>
      <c r="AE326" s="3" t="s">
        <v>817</v>
      </c>
      <c r="AF326" s="3" t="s">
        <v>816</v>
      </c>
      <c r="AG326" s="23">
        <v>44314</v>
      </c>
      <c r="AH326" s="17" t="s">
        <v>815</v>
      </c>
      <c r="AI326" s="17" t="s">
        <v>228</v>
      </c>
      <c r="AJ326" s="17" t="s">
        <v>287</v>
      </c>
      <c r="AK326" s="17" t="s">
        <v>31</v>
      </c>
      <c r="AL326" s="17" t="s">
        <v>553</v>
      </c>
      <c r="AM326" s="17" t="s">
        <v>814</v>
      </c>
      <c r="AN326" s="17" t="s">
        <v>813</v>
      </c>
      <c r="AO326" s="17" t="s">
        <v>812</v>
      </c>
      <c r="AP326" s="17" t="s">
        <v>811</v>
      </c>
      <c r="AQ326" s="17" t="s">
        <v>810</v>
      </c>
      <c r="AR326" s="24" t="s">
        <v>809</v>
      </c>
    </row>
    <row r="327" spans="1:44" ht="14.45" customHeight="1" x14ac:dyDescent="0.25">
      <c r="A327" s="3" t="s">
        <v>798</v>
      </c>
      <c r="B327" s="3" t="s">
        <v>2187</v>
      </c>
      <c r="C327" s="3" t="s">
        <v>2409</v>
      </c>
      <c r="D327" s="3" t="s">
        <v>2408</v>
      </c>
      <c r="E327" s="3" t="s">
        <v>42</v>
      </c>
      <c r="F327" s="3" t="s">
        <v>2407</v>
      </c>
      <c r="G327" s="3" t="s">
        <v>2183</v>
      </c>
      <c r="H327" s="3" t="s">
        <v>2406</v>
      </c>
      <c r="I327" s="18">
        <v>207771</v>
      </c>
      <c r="J327" s="19">
        <v>10.06</v>
      </c>
      <c r="K327" s="19">
        <v>9.73</v>
      </c>
      <c r="L327" s="19">
        <v>32.909999999999997</v>
      </c>
      <c r="M327" s="19">
        <v>672.2</v>
      </c>
      <c r="N327" s="19">
        <v>0.75</v>
      </c>
      <c r="O327" s="19">
        <v>65.16</v>
      </c>
      <c r="R327" s="3" t="s">
        <v>13</v>
      </c>
      <c r="S327" s="3" t="s">
        <v>2405</v>
      </c>
      <c r="T327" s="3" t="s">
        <v>11</v>
      </c>
      <c r="U327" s="3">
        <v>27.826229999999999</v>
      </c>
      <c r="V327" s="3">
        <v>-97.484129999999993</v>
      </c>
      <c r="W327" s="21" t="s">
        <v>2404</v>
      </c>
      <c r="X327" s="22" t="s">
        <v>791</v>
      </c>
      <c r="Y327" s="3" t="s">
        <v>790</v>
      </c>
      <c r="Z327" s="3" t="s">
        <v>38</v>
      </c>
      <c r="AA327" s="3" t="s">
        <v>845</v>
      </c>
      <c r="AB327" s="23">
        <v>43914</v>
      </c>
      <c r="AC327" s="3" t="s">
        <v>6</v>
      </c>
      <c r="AD327" s="21" t="s">
        <v>5</v>
      </c>
      <c r="AE327" s="3" t="s">
        <v>2403</v>
      </c>
      <c r="AF327" s="3" t="s">
        <v>2402</v>
      </c>
      <c r="AG327" s="23">
        <v>44288</v>
      </c>
      <c r="AH327" s="17" t="s">
        <v>2401</v>
      </c>
      <c r="AI327" s="17" t="s">
        <v>2387</v>
      </c>
      <c r="AJ327" s="17" t="s">
        <v>184</v>
      </c>
      <c r="AK327" s="17" t="s">
        <v>51</v>
      </c>
      <c r="AL327" s="17" t="s">
        <v>130</v>
      </c>
      <c r="AM327" s="17" t="s">
        <v>168</v>
      </c>
      <c r="AN327" s="17" t="s">
        <v>111</v>
      </c>
      <c r="AO327" s="17" t="s">
        <v>896</v>
      </c>
      <c r="AP327" s="17" t="s">
        <v>2263</v>
      </c>
      <c r="AQ327" s="17" t="s">
        <v>2400</v>
      </c>
      <c r="AR327" s="24" t="s">
        <v>2399</v>
      </c>
    </row>
    <row r="328" spans="1:44" ht="14.45" customHeight="1" x14ac:dyDescent="0.25">
      <c r="A328" s="3" t="s">
        <v>798</v>
      </c>
      <c r="B328" s="3" t="s">
        <v>2309</v>
      </c>
      <c r="C328" s="3" t="s">
        <v>3801</v>
      </c>
      <c r="D328" s="3" t="s">
        <v>3800</v>
      </c>
      <c r="E328" s="3" t="s">
        <v>18</v>
      </c>
      <c r="F328" s="3" t="s">
        <v>3799</v>
      </c>
      <c r="G328" s="3" t="s">
        <v>3798</v>
      </c>
      <c r="H328" s="3" t="s">
        <v>2394</v>
      </c>
      <c r="I328" s="18">
        <v>1148305</v>
      </c>
      <c r="J328" s="19">
        <v>6.64</v>
      </c>
      <c r="K328" s="19">
        <v>5.88</v>
      </c>
      <c r="L328" s="19">
        <v>24.13</v>
      </c>
      <c r="M328" s="19">
        <v>9.98</v>
      </c>
      <c r="N328" s="19">
        <v>0.62</v>
      </c>
      <c r="O328" s="19">
        <v>707.01</v>
      </c>
      <c r="R328" s="3" t="s">
        <v>13</v>
      </c>
      <c r="S328" s="3" t="s">
        <v>3797</v>
      </c>
      <c r="T328" s="3" t="s">
        <v>11</v>
      </c>
      <c r="U328" s="3">
        <v>29.625159</v>
      </c>
      <c r="V328" s="3">
        <v>-95.066605999999993</v>
      </c>
      <c r="W328" s="21" t="s">
        <v>3796</v>
      </c>
      <c r="X328" s="22" t="s">
        <v>791</v>
      </c>
      <c r="Y328" s="3" t="s">
        <v>790</v>
      </c>
      <c r="Z328" s="3" t="s">
        <v>3795</v>
      </c>
      <c r="AA328" s="3" t="s">
        <v>818</v>
      </c>
      <c r="AB328" s="23">
        <v>44007</v>
      </c>
      <c r="AC328" s="3" t="s">
        <v>37</v>
      </c>
      <c r="AD328" s="21">
        <v>2020</v>
      </c>
      <c r="AE328" s="3" t="s">
        <v>817</v>
      </c>
      <c r="AF328" s="3" t="s">
        <v>3794</v>
      </c>
      <c r="AG328" s="23">
        <v>44288</v>
      </c>
      <c r="AH328" s="17" t="s">
        <v>3793</v>
      </c>
      <c r="AI328" s="17" t="s">
        <v>652</v>
      </c>
      <c r="AJ328" s="17" t="s">
        <v>480</v>
      </c>
      <c r="AK328" s="17" t="s">
        <v>67</v>
      </c>
      <c r="AL328" s="17" t="s">
        <v>228</v>
      </c>
      <c r="AM328" s="17" t="s">
        <v>542</v>
      </c>
      <c r="AN328" s="17" t="s">
        <v>208</v>
      </c>
      <c r="AO328" s="17" t="s">
        <v>976</v>
      </c>
      <c r="AP328" s="17" t="s">
        <v>2830</v>
      </c>
      <c r="AQ328" s="17" t="s">
        <v>1994</v>
      </c>
      <c r="AR328" s="24" t="s">
        <v>3792</v>
      </c>
    </row>
    <row r="329" spans="1:44" ht="14.45" customHeight="1" x14ac:dyDescent="0.25">
      <c r="A329" s="3" t="s">
        <v>798</v>
      </c>
      <c r="B329" s="3" t="s">
        <v>1681</v>
      </c>
      <c r="C329" s="3" t="s">
        <v>2590</v>
      </c>
      <c r="D329" s="3" t="s">
        <v>2589</v>
      </c>
      <c r="E329" s="3" t="s">
        <v>18</v>
      </c>
      <c r="F329" s="3" t="s">
        <v>2588</v>
      </c>
      <c r="G329" s="3" t="s">
        <v>2183</v>
      </c>
      <c r="H329" s="3" t="s">
        <v>2455</v>
      </c>
      <c r="I329" s="18">
        <v>2862639</v>
      </c>
      <c r="J329" s="19">
        <v>61.2</v>
      </c>
      <c r="K329" s="19">
        <v>62.61</v>
      </c>
      <c r="L329" s="19">
        <v>128.4</v>
      </c>
      <c r="M329" s="19">
        <v>535.20000000000005</v>
      </c>
      <c r="N329" s="19">
        <v>790.2</v>
      </c>
      <c r="O329" s="19">
        <v>363.98</v>
      </c>
      <c r="R329" s="3" t="s">
        <v>13</v>
      </c>
      <c r="S329" s="3" t="s">
        <v>2587</v>
      </c>
      <c r="T329" s="3" t="s">
        <v>11</v>
      </c>
      <c r="U329" s="3">
        <v>29.864497</v>
      </c>
      <c r="V329" s="3">
        <v>-93.962992</v>
      </c>
      <c r="W329" s="21" t="s">
        <v>2586</v>
      </c>
      <c r="X329" s="22" t="s">
        <v>791</v>
      </c>
      <c r="Y329" s="3" t="s">
        <v>790</v>
      </c>
      <c r="Z329" s="3" t="s">
        <v>2585</v>
      </c>
      <c r="AA329" s="3" t="s">
        <v>1917</v>
      </c>
      <c r="AB329" s="23">
        <v>44007</v>
      </c>
      <c r="AC329" s="3" t="s">
        <v>154</v>
      </c>
      <c r="AD329" s="21">
        <v>2023</v>
      </c>
      <c r="AE329" s="3" t="s">
        <v>817</v>
      </c>
      <c r="AF329" s="3" t="s">
        <v>2584</v>
      </c>
      <c r="AG329" s="23">
        <v>44292</v>
      </c>
      <c r="AH329" s="17" t="s">
        <v>2583</v>
      </c>
      <c r="AI329" s="17" t="s">
        <v>2582</v>
      </c>
      <c r="AJ329" s="17" t="s">
        <v>881</v>
      </c>
      <c r="AK329" s="17" t="s">
        <v>52</v>
      </c>
      <c r="AL329" s="17" t="s">
        <v>54</v>
      </c>
      <c r="AM329" s="17" t="s">
        <v>2018</v>
      </c>
      <c r="AN329" s="17" t="s">
        <v>2298</v>
      </c>
      <c r="AO329" s="17" t="s">
        <v>2413</v>
      </c>
      <c r="AP329" s="17" t="s">
        <v>1508</v>
      </c>
      <c r="AQ329" s="17" t="s">
        <v>284</v>
      </c>
      <c r="AR329" s="24" t="s">
        <v>2581</v>
      </c>
    </row>
    <row r="330" spans="1:44" ht="14.45" customHeight="1" x14ac:dyDescent="0.25">
      <c r="A330" s="3" t="s">
        <v>798</v>
      </c>
      <c r="B330" s="3" t="s">
        <v>3004</v>
      </c>
      <c r="C330" s="3" t="s">
        <v>4255</v>
      </c>
      <c r="D330" s="3" t="s">
        <v>4254</v>
      </c>
      <c r="E330" s="3" t="s">
        <v>18</v>
      </c>
      <c r="F330" s="3" t="s">
        <v>4253</v>
      </c>
      <c r="G330" s="3" t="s">
        <v>3798</v>
      </c>
      <c r="H330" s="3" t="s">
        <v>4252</v>
      </c>
      <c r="I330" s="18">
        <v>2401820</v>
      </c>
      <c r="J330" s="19">
        <v>7.66</v>
      </c>
      <c r="K330" s="19">
        <v>7.66</v>
      </c>
      <c r="L330" s="19">
        <v>30.01</v>
      </c>
      <c r="M330" s="19">
        <v>152.43</v>
      </c>
      <c r="N330" s="19">
        <v>1.1000000000000001</v>
      </c>
      <c r="O330" s="19">
        <v>73.81</v>
      </c>
      <c r="R330" s="3" t="s">
        <v>13</v>
      </c>
      <c r="S330" s="3" t="s">
        <v>4251</v>
      </c>
      <c r="T330" s="3" t="s">
        <v>11</v>
      </c>
      <c r="U330" s="3">
        <v>31.823599999999999</v>
      </c>
      <c r="V330" s="3">
        <v>-102.3292</v>
      </c>
      <c r="W330" s="21" t="s">
        <v>4250</v>
      </c>
      <c r="X330" s="22" t="s">
        <v>791</v>
      </c>
      <c r="Y330" s="3" t="s">
        <v>790</v>
      </c>
      <c r="Z330" s="3" t="s">
        <v>4249</v>
      </c>
      <c r="AA330" s="3" t="s">
        <v>2997</v>
      </c>
      <c r="AB330" s="23">
        <v>44140</v>
      </c>
      <c r="AC330" s="3" t="s">
        <v>37</v>
      </c>
      <c r="AD330" s="21">
        <v>2018</v>
      </c>
      <c r="AE330" s="3" t="s">
        <v>817</v>
      </c>
      <c r="AF330" s="3" t="s">
        <v>4248</v>
      </c>
      <c r="AG330" s="23">
        <v>44140</v>
      </c>
      <c r="AH330" s="17" t="s">
        <v>4247</v>
      </c>
      <c r="AI330" s="17" t="s">
        <v>2993</v>
      </c>
      <c r="AJ330" s="17" t="s">
        <v>301</v>
      </c>
      <c r="AK330" s="17" t="s">
        <v>553</v>
      </c>
      <c r="AL330" s="17" t="s">
        <v>553</v>
      </c>
      <c r="AM330" s="17" t="s">
        <v>259</v>
      </c>
      <c r="AN330" s="17" t="s">
        <v>599</v>
      </c>
      <c r="AO330" s="17" t="s">
        <v>755</v>
      </c>
      <c r="AP330" s="17" t="s">
        <v>63</v>
      </c>
      <c r="AQ330" s="17" t="s">
        <v>1</v>
      </c>
      <c r="AR330" s="24" t="s">
        <v>4246</v>
      </c>
    </row>
    <row r="331" spans="1:44" ht="14.45" customHeight="1" x14ac:dyDescent="0.25">
      <c r="A331" s="3" t="s">
        <v>798</v>
      </c>
      <c r="B331" s="3" t="s">
        <v>797</v>
      </c>
      <c r="C331" s="3" t="s">
        <v>796</v>
      </c>
      <c r="D331" s="3" t="s">
        <v>808</v>
      </c>
      <c r="E331" s="3" t="s">
        <v>42</v>
      </c>
      <c r="F331" s="3" t="s">
        <v>794</v>
      </c>
      <c r="G331" s="3" t="s">
        <v>16</v>
      </c>
      <c r="H331" s="3" t="s">
        <v>15</v>
      </c>
      <c r="I331" s="18">
        <v>140194</v>
      </c>
      <c r="J331" s="19">
        <v>1.92</v>
      </c>
      <c r="K331" s="19">
        <v>1.92</v>
      </c>
      <c r="L331" s="19">
        <v>32.270000000000003</v>
      </c>
      <c r="M331" s="19">
        <v>18.579999999999998</v>
      </c>
      <c r="N331" s="19">
        <v>3.42</v>
      </c>
      <c r="O331" s="19">
        <v>34.86</v>
      </c>
      <c r="P331" s="19">
        <v>1.33</v>
      </c>
      <c r="R331" s="3" t="s">
        <v>13</v>
      </c>
      <c r="S331" s="3" t="s">
        <v>807</v>
      </c>
      <c r="T331" s="3" t="s">
        <v>11</v>
      </c>
      <c r="U331" s="3">
        <v>27.186805</v>
      </c>
      <c r="V331" s="3">
        <v>-97.806920000000005</v>
      </c>
      <c r="W331" s="21" t="s">
        <v>806</v>
      </c>
      <c r="X331" s="22" t="s">
        <v>791</v>
      </c>
      <c r="Y331" s="3" t="s">
        <v>790</v>
      </c>
      <c r="Z331" s="3" t="s">
        <v>38</v>
      </c>
      <c r="AA331" s="3" t="s">
        <v>789</v>
      </c>
      <c r="AB331" s="23">
        <v>43992</v>
      </c>
      <c r="AC331" s="3" t="s">
        <v>6</v>
      </c>
      <c r="AD331" s="21">
        <v>2025</v>
      </c>
      <c r="AE331" s="3" t="s">
        <v>788</v>
      </c>
      <c r="AF331" s="3" t="s">
        <v>336</v>
      </c>
      <c r="AG331" s="23">
        <v>44292</v>
      </c>
      <c r="AH331" s="17" t="s">
        <v>805</v>
      </c>
      <c r="AI331" s="17" t="s">
        <v>804</v>
      </c>
      <c r="AJ331" s="17" t="s">
        <v>803</v>
      </c>
      <c r="AK331" s="17" t="s">
        <v>480</v>
      </c>
      <c r="AL331" s="17" t="s">
        <v>66</v>
      </c>
      <c r="AM331" s="17" t="s">
        <v>148</v>
      </c>
      <c r="AN331" s="17" t="s">
        <v>412</v>
      </c>
      <c r="AO331" s="17" t="s">
        <v>802</v>
      </c>
      <c r="AP331" s="17" t="s">
        <v>801</v>
      </c>
      <c r="AQ331" s="17" t="s">
        <v>800</v>
      </c>
      <c r="AR331" s="24" t="s">
        <v>799</v>
      </c>
    </row>
    <row r="332" spans="1:44" ht="14.45" customHeight="1" x14ac:dyDescent="0.25">
      <c r="A332" s="3" t="s">
        <v>798</v>
      </c>
      <c r="B332" s="3" t="s">
        <v>797</v>
      </c>
      <c r="C332" s="3" t="s">
        <v>796</v>
      </c>
      <c r="D332" s="3" t="s">
        <v>795</v>
      </c>
      <c r="E332" s="3" t="s">
        <v>42</v>
      </c>
      <c r="F332" s="3" t="s">
        <v>794</v>
      </c>
      <c r="G332" s="3" t="s">
        <v>16</v>
      </c>
      <c r="H332" s="3" t="s">
        <v>15</v>
      </c>
      <c r="I332" s="18">
        <v>761403</v>
      </c>
      <c r="J332" s="19">
        <v>28.1</v>
      </c>
      <c r="K332" s="19">
        <v>28.08</v>
      </c>
      <c r="L332" s="19">
        <v>191.26</v>
      </c>
      <c r="M332" s="19">
        <v>23.71</v>
      </c>
      <c r="N332" s="19">
        <v>20.52</v>
      </c>
      <c r="O332" s="19">
        <v>194.38</v>
      </c>
      <c r="P332" s="19">
        <v>6.8</v>
      </c>
      <c r="R332" s="3" t="s">
        <v>13</v>
      </c>
      <c r="S332" s="3" t="s">
        <v>793</v>
      </c>
      <c r="T332" s="3" t="s">
        <v>11</v>
      </c>
      <c r="U332" s="3">
        <v>27.459947</v>
      </c>
      <c r="V332" s="3">
        <v>-98.039411999999999</v>
      </c>
      <c r="W332" s="21" t="s">
        <v>792</v>
      </c>
      <c r="X332" s="22" t="s">
        <v>791</v>
      </c>
      <c r="Y332" s="3" t="s">
        <v>790</v>
      </c>
      <c r="Z332" s="3" t="s">
        <v>38</v>
      </c>
      <c r="AA332" s="3" t="s">
        <v>789</v>
      </c>
      <c r="AB332" s="23">
        <v>43992</v>
      </c>
      <c r="AC332" s="3" t="s">
        <v>6</v>
      </c>
      <c r="AD332" s="21">
        <v>2025</v>
      </c>
      <c r="AE332" s="3" t="s">
        <v>788</v>
      </c>
      <c r="AF332" s="3" t="s">
        <v>336</v>
      </c>
      <c r="AG332" s="23">
        <v>44292</v>
      </c>
      <c r="AH332" s="17" t="s">
        <v>2</v>
      </c>
      <c r="AI332" s="17" t="s">
        <v>1</v>
      </c>
      <c r="AJ332" s="17" t="s">
        <v>1</v>
      </c>
      <c r="AK332" s="17" t="s">
        <v>1</v>
      </c>
      <c r="AL332" s="17" t="s">
        <v>1</v>
      </c>
      <c r="AM332" s="17" t="s">
        <v>1</v>
      </c>
      <c r="AN332" s="17" t="s">
        <v>1</v>
      </c>
      <c r="AO332" s="17" t="s">
        <v>1</v>
      </c>
      <c r="AP332" s="17" t="s">
        <v>1</v>
      </c>
      <c r="AQ332" s="17" t="s">
        <v>1</v>
      </c>
      <c r="AR332" s="24" t="s">
        <v>787</v>
      </c>
    </row>
    <row r="333" spans="1:44" ht="14.45" customHeight="1" x14ac:dyDescent="0.25">
      <c r="A333" s="3" t="s">
        <v>798</v>
      </c>
      <c r="B333" s="3" t="s">
        <v>1412</v>
      </c>
      <c r="C333" s="3" t="s">
        <v>3545</v>
      </c>
      <c r="D333" s="3" t="s">
        <v>3544</v>
      </c>
      <c r="E333" s="3" t="s">
        <v>42</v>
      </c>
      <c r="F333" s="3" t="s">
        <v>3543</v>
      </c>
      <c r="G333" s="3" t="s">
        <v>16</v>
      </c>
      <c r="H333" s="3" t="s">
        <v>3522</v>
      </c>
      <c r="I333" s="18">
        <v>8198227</v>
      </c>
      <c r="J333" s="19">
        <v>381.87</v>
      </c>
      <c r="K333" s="19">
        <v>381.87</v>
      </c>
      <c r="L333" s="19">
        <v>2058.7199999999998</v>
      </c>
      <c r="M333" s="19">
        <v>608.99</v>
      </c>
      <c r="N333" s="19">
        <v>30.09</v>
      </c>
      <c r="O333" s="19">
        <v>3142.3</v>
      </c>
      <c r="R333" s="3" t="s">
        <v>13</v>
      </c>
      <c r="S333" s="3" t="s">
        <v>3542</v>
      </c>
      <c r="T333" s="3" t="s">
        <v>11</v>
      </c>
      <c r="U333" s="3">
        <v>26.026111</v>
      </c>
      <c r="V333" s="3">
        <v>-97.254722000000001</v>
      </c>
      <c r="W333" s="21" t="s">
        <v>3541</v>
      </c>
      <c r="X333" s="22" t="s">
        <v>791</v>
      </c>
      <c r="Y333" s="3" t="s">
        <v>790</v>
      </c>
      <c r="Z333" s="3" t="s">
        <v>38</v>
      </c>
      <c r="AA333" s="3" t="s">
        <v>789</v>
      </c>
      <c r="AB333" s="23">
        <v>44273</v>
      </c>
      <c r="AC333" s="3" t="s">
        <v>6</v>
      </c>
      <c r="AD333" s="21">
        <v>2023</v>
      </c>
      <c r="AE333" s="3" t="s">
        <v>3540</v>
      </c>
      <c r="AF333" s="3" t="s">
        <v>3539</v>
      </c>
      <c r="AG333" s="23">
        <v>44273</v>
      </c>
      <c r="AH333" s="17" t="s">
        <v>2</v>
      </c>
      <c r="AI333" s="17" t="s">
        <v>1</v>
      </c>
      <c r="AJ333" s="17" t="s">
        <v>1</v>
      </c>
      <c r="AK333" s="17" t="s">
        <v>1</v>
      </c>
      <c r="AL333" s="17" t="s">
        <v>1</v>
      </c>
      <c r="AM333" s="17" t="s">
        <v>1</v>
      </c>
      <c r="AN333" s="17" t="s">
        <v>1</v>
      </c>
      <c r="AO333" s="17" t="s">
        <v>1</v>
      </c>
      <c r="AP333" s="17" t="s">
        <v>1</v>
      </c>
      <c r="AQ333" s="17" t="s">
        <v>1</v>
      </c>
      <c r="AR333" s="24" t="s">
        <v>3538</v>
      </c>
    </row>
    <row r="334" spans="1:44" ht="14.45" customHeight="1" x14ac:dyDescent="0.25">
      <c r="A334" s="3" t="s">
        <v>798</v>
      </c>
      <c r="B334" s="3" t="s">
        <v>4071</v>
      </c>
      <c r="C334" s="3" t="s">
        <v>4070</v>
      </c>
      <c r="D334" s="3" t="s">
        <v>4069</v>
      </c>
      <c r="E334" s="3" t="s">
        <v>42</v>
      </c>
      <c r="F334" s="3" t="s">
        <v>4068</v>
      </c>
      <c r="G334" s="3" t="s">
        <v>3798</v>
      </c>
      <c r="H334" s="3" t="s">
        <v>4045</v>
      </c>
      <c r="I334" s="28" t="s">
        <v>2066</v>
      </c>
      <c r="J334" s="29" t="s">
        <v>2066</v>
      </c>
      <c r="K334" s="29" t="s">
        <v>2066</v>
      </c>
      <c r="L334" s="29" t="s">
        <v>2066</v>
      </c>
      <c r="M334" s="29" t="s">
        <v>2066</v>
      </c>
      <c r="N334" s="29" t="s">
        <v>2066</v>
      </c>
      <c r="O334" s="29" t="s">
        <v>2066</v>
      </c>
      <c r="P334" s="29" t="s">
        <v>2066</v>
      </c>
      <c r="R334" s="3" t="s">
        <v>2065</v>
      </c>
      <c r="S334" s="35" t="s">
        <v>4067</v>
      </c>
      <c r="T334" s="3" t="s">
        <v>11</v>
      </c>
      <c r="U334" s="3">
        <v>28.862886237386601</v>
      </c>
      <c r="V334" s="3">
        <v>-96.020045431898296</v>
      </c>
      <c r="W334" s="21" t="s">
        <v>4066</v>
      </c>
      <c r="AB334" s="23">
        <v>44305</v>
      </c>
      <c r="AC334" s="3" t="s">
        <v>6</v>
      </c>
      <c r="AD334" s="21">
        <v>2023</v>
      </c>
      <c r="AE334" s="3" t="s">
        <v>4065</v>
      </c>
      <c r="AF334" s="3" t="s">
        <v>4064</v>
      </c>
      <c r="AG334" s="23">
        <v>44315</v>
      </c>
      <c r="AH334" s="17" t="s">
        <v>4063</v>
      </c>
      <c r="AI334" s="17" t="s">
        <v>756</v>
      </c>
      <c r="AJ334" s="17" t="s">
        <v>929</v>
      </c>
      <c r="AK334" s="17" t="s">
        <v>67</v>
      </c>
      <c r="AL334" s="17" t="s">
        <v>519</v>
      </c>
      <c r="AM334" s="17" t="s">
        <v>332</v>
      </c>
      <c r="AN334" s="17" t="s">
        <v>211</v>
      </c>
      <c r="AO334" s="17" t="s">
        <v>1404</v>
      </c>
      <c r="AP334" s="17" t="s">
        <v>4062</v>
      </c>
      <c r="AQ334" s="17" t="s">
        <v>2098</v>
      </c>
      <c r="AR334" s="24" t="s">
        <v>4061</v>
      </c>
    </row>
    <row r="335" spans="1:44" ht="14.45" customHeight="1" x14ac:dyDescent="0.25">
      <c r="A335" s="3" t="s">
        <v>798</v>
      </c>
      <c r="B335" s="3" t="s">
        <v>878</v>
      </c>
      <c r="C335" s="3" t="s">
        <v>2273</v>
      </c>
      <c r="D335" s="3" t="s">
        <v>2272</v>
      </c>
      <c r="E335" s="3" t="s">
        <v>42</v>
      </c>
      <c r="F335" s="3" t="s">
        <v>2271</v>
      </c>
      <c r="G335" s="3" t="s">
        <v>2183</v>
      </c>
      <c r="H335" s="3" t="s">
        <v>2206</v>
      </c>
      <c r="I335" s="18">
        <v>154855</v>
      </c>
      <c r="J335" s="19">
        <v>7.37</v>
      </c>
      <c r="K335" s="19">
        <v>7.37</v>
      </c>
      <c r="L335" s="19">
        <v>33.020000000000003</v>
      </c>
      <c r="M335" s="19">
        <v>577.79999999999995</v>
      </c>
      <c r="N335" s="19">
        <v>34.75</v>
      </c>
      <c r="O335" s="19">
        <v>34.33</v>
      </c>
      <c r="R335" s="3" t="s">
        <v>13</v>
      </c>
      <c r="S335" s="3" t="s">
        <v>2270</v>
      </c>
      <c r="T335" s="3" t="s">
        <v>11</v>
      </c>
      <c r="U335" s="3">
        <v>27.826944000000001</v>
      </c>
      <c r="V335" s="3">
        <v>-97.192777000000007</v>
      </c>
      <c r="W335" s="21" t="s">
        <v>2269</v>
      </c>
      <c r="X335" s="22" t="s">
        <v>791</v>
      </c>
      <c r="Y335" s="3" t="s">
        <v>790</v>
      </c>
      <c r="Z335" s="3" t="s">
        <v>2268</v>
      </c>
      <c r="AA335" s="3" t="s">
        <v>845</v>
      </c>
      <c r="AB335" s="23">
        <v>44293</v>
      </c>
      <c r="AC335" s="3" t="s">
        <v>37</v>
      </c>
      <c r="AD335" s="21">
        <v>2020</v>
      </c>
      <c r="AE335" s="3" t="s">
        <v>2267</v>
      </c>
      <c r="AF335" s="3" t="s">
        <v>2266</v>
      </c>
      <c r="AG335" s="23">
        <v>44293</v>
      </c>
      <c r="AH335" s="17" t="s">
        <v>2265</v>
      </c>
      <c r="AI335" s="17" t="s">
        <v>775</v>
      </c>
      <c r="AJ335" s="17" t="s">
        <v>652</v>
      </c>
      <c r="AK335" s="17" t="s">
        <v>52</v>
      </c>
      <c r="AL335" s="17" t="s">
        <v>480</v>
      </c>
      <c r="AM335" s="17" t="s">
        <v>774</v>
      </c>
      <c r="AN335" s="17" t="s">
        <v>347</v>
      </c>
      <c r="AO335" s="17" t="s">
        <v>2264</v>
      </c>
      <c r="AP335" s="17" t="s">
        <v>2263</v>
      </c>
      <c r="AQ335" s="17" t="s">
        <v>2262</v>
      </c>
      <c r="AR335" s="24" t="s">
        <v>2261</v>
      </c>
    </row>
    <row r="336" spans="1:44" ht="14.45" customHeight="1" x14ac:dyDescent="0.25">
      <c r="A336" s="3" t="s">
        <v>798</v>
      </c>
      <c r="B336" s="3" t="s">
        <v>2221</v>
      </c>
      <c r="C336" s="3" t="s">
        <v>2260</v>
      </c>
      <c r="D336" s="3" t="s">
        <v>2259</v>
      </c>
      <c r="E336" s="3" t="s">
        <v>42</v>
      </c>
      <c r="F336" s="3" t="s">
        <v>2258</v>
      </c>
      <c r="G336" s="3" t="s">
        <v>2183</v>
      </c>
      <c r="H336" s="3" t="s">
        <v>2206</v>
      </c>
      <c r="I336" s="18">
        <v>173257</v>
      </c>
      <c r="J336" s="19">
        <v>8.11</v>
      </c>
      <c r="K336" s="19">
        <v>8.11</v>
      </c>
      <c r="L336" s="19">
        <v>223.48</v>
      </c>
      <c r="M336" s="19">
        <v>1729.89</v>
      </c>
      <c r="N336" s="19">
        <v>36.85</v>
      </c>
      <c r="O336" s="19">
        <v>290.95</v>
      </c>
      <c r="P336" s="19">
        <v>83.11</v>
      </c>
      <c r="R336" s="3" t="s">
        <v>2257</v>
      </c>
      <c r="S336" s="3" t="s">
        <v>2256</v>
      </c>
      <c r="T336" s="3" t="s">
        <v>11</v>
      </c>
      <c r="U336" s="3">
        <v>28.466449999999998</v>
      </c>
      <c r="V336" s="3">
        <v>-95.140129999999999</v>
      </c>
      <c r="X336" s="22" t="s">
        <v>2255</v>
      </c>
      <c r="Z336" s="3" t="s">
        <v>38</v>
      </c>
      <c r="AA336" s="3" t="s">
        <v>1917</v>
      </c>
      <c r="AB336" s="23">
        <v>44314</v>
      </c>
      <c r="AC336" s="3" t="s">
        <v>6</v>
      </c>
      <c r="AD336" s="21">
        <v>2023</v>
      </c>
      <c r="AE336" s="3" t="s">
        <v>2254</v>
      </c>
      <c r="AF336" s="3" t="s">
        <v>2253</v>
      </c>
      <c r="AG336" s="23">
        <v>44314</v>
      </c>
      <c r="AH336" s="17" t="e">
        <v>#N/A</v>
      </c>
      <c r="AI336" s="17" t="e">
        <v>#N/A</v>
      </c>
      <c r="AJ336" s="17" t="e">
        <v>#N/A</v>
      </c>
      <c r="AK336" s="17" t="e">
        <v>#N/A</v>
      </c>
      <c r="AL336" s="17" t="e">
        <v>#N/A</v>
      </c>
      <c r="AM336" s="17" t="e">
        <v>#N/A</v>
      </c>
      <c r="AN336" s="17" t="e">
        <v>#N/A</v>
      </c>
      <c r="AO336" s="17" t="e">
        <v>#N/A</v>
      </c>
      <c r="AP336" s="17" t="e">
        <v>#N/A</v>
      </c>
      <c r="AQ336" s="17" t="e">
        <v>#N/A</v>
      </c>
      <c r="AR336" s="24" t="e">
        <v>#N/A</v>
      </c>
    </row>
    <row r="337" spans="1:44" ht="14.45" customHeight="1" x14ac:dyDescent="0.25">
      <c r="A337" s="3" t="s">
        <v>798</v>
      </c>
      <c r="B337" s="3" t="s">
        <v>1681</v>
      </c>
      <c r="C337" s="3" t="s">
        <v>2252</v>
      </c>
      <c r="D337" s="3" t="s">
        <v>2251</v>
      </c>
      <c r="E337" s="3" t="s">
        <v>18</v>
      </c>
      <c r="F337" s="30" t="s">
        <v>2250</v>
      </c>
      <c r="G337" s="3" t="s">
        <v>2183</v>
      </c>
      <c r="H337" s="3" t="s">
        <v>2206</v>
      </c>
      <c r="J337" s="19">
        <v>6.419999999999999</v>
      </c>
      <c r="K337" s="19">
        <v>6.1399999999999979</v>
      </c>
      <c r="L337" s="19">
        <v>52.480000000000004</v>
      </c>
      <c r="M337" s="19">
        <v>142.52000000000001</v>
      </c>
      <c r="N337" s="19">
        <v>0.65</v>
      </c>
      <c r="O337" s="19">
        <v>76.37</v>
      </c>
      <c r="Q337" s="3" t="s">
        <v>14</v>
      </c>
      <c r="R337" s="3" t="s">
        <v>13</v>
      </c>
      <c r="S337" s="3" t="s">
        <v>2249</v>
      </c>
      <c r="T337" s="3" t="s">
        <v>11</v>
      </c>
      <c r="U337" s="3">
        <v>29.9892542720522</v>
      </c>
      <c r="V337" s="3">
        <v>-93.999326380359093</v>
      </c>
      <c r="W337" s="21" t="s">
        <v>2248</v>
      </c>
      <c r="X337" s="22" t="s">
        <v>791</v>
      </c>
      <c r="Y337" s="3" t="s">
        <v>790</v>
      </c>
      <c r="AA337" s="3" t="s">
        <v>1917</v>
      </c>
      <c r="AB337" s="23">
        <v>44212</v>
      </c>
      <c r="AC337" s="3" t="s">
        <v>634</v>
      </c>
      <c r="AD337" s="21" t="s">
        <v>2247</v>
      </c>
      <c r="AE337" s="3" t="s">
        <v>2246</v>
      </c>
      <c r="AF337" s="3" t="s">
        <v>2245</v>
      </c>
      <c r="AG337" s="23">
        <v>44212</v>
      </c>
      <c r="AH337" s="17" t="s">
        <v>2244</v>
      </c>
      <c r="AI337" s="17" t="s">
        <v>131</v>
      </c>
      <c r="AJ337" s="17" t="s">
        <v>401</v>
      </c>
      <c r="AK337" s="17" t="s">
        <v>31</v>
      </c>
      <c r="AL337" s="17" t="s">
        <v>53</v>
      </c>
      <c r="AM337" s="17" t="s">
        <v>2243</v>
      </c>
      <c r="AN337" s="17" t="s">
        <v>2229</v>
      </c>
      <c r="AO337" s="17" t="s">
        <v>2242</v>
      </c>
      <c r="AP337" s="17" t="s">
        <v>841</v>
      </c>
      <c r="AQ337" s="17" t="s">
        <v>2241</v>
      </c>
      <c r="AR337" s="24" t="s">
        <v>2240</v>
      </c>
    </row>
    <row r="338" spans="1:44" ht="14.45" customHeight="1" x14ac:dyDescent="0.25">
      <c r="A338" s="3" t="s">
        <v>798</v>
      </c>
      <c r="B338" s="3" t="s">
        <v>1681</v>
      </c>
      <c r="C338" s="3" t="s">
        <v>2239</v>
      </c>
      <c r="D338" s="3" t="s">
        <v>2238</v>
      </c>
      <c r="E338" s="3" t="s">
        <v>18</v>
      </c>
      <c r="F338" s="30" t="s">
        <v>2237</v>
      </c>
      <c r="G338" s="3" t="s">
        <v>2183</v>
      </c>
      <c r="H338" s="3" t="s">
        <v>2206</v>
      </c>
      <c r="I338" s="18">
        <v>98630.46</v>
      </c>
      <c r="J338" s="19">
        <v>5.28</v>
      </c>
      <c r="K338" s="19">
        <v>5.28</v>
      </c>
      <c r="L338" s="19">
        <v>39.049999999999997</v>
      </c>
      <c r="M338" s="19">
        <v>618.88</v>
      </c>
      <c r="N338" s="19">
        <v>588.45000000000005</v>
      </c>
      <c r="O338" s="19">
        <v>21.02</v>
      </c>
      <c r="R338" s="3" t="s">
        <v>13</v>
      </c>
      <c r="S338" s="3" t="s">
        <v>2236</v>
      </c>
      <c r="T338" s="3" t="s">
        <v>11</v>
      </c>
      <c r="U338" s="3">
        <v>30.008583000000002</v>
      </c>
      <c r="V338" s="3">
        <v>-93.990838999999994</v>
      </c>
      <c r="W338" s="21" t="s">
        <v>2235</v>
      </c>
      <c r="X338" s="22" t="s">
        <v>791</v>
      </c>
      <c r="Y338" s="3" t="s">
        <v>790</v>
      </c>
      <c r="Z338" s="3" t="s">
        <v>2234</v>
      </c>
      <c r="AA338" s="3" t="s">
        <v>1917</v>
      </c>
      <c r="AB338" s="23">
        <v>44292</v>
      </c>
      <c r="AC338" s="3" t="s">
        <v>37</v>
      </c>
      <c r="AD338" s="21">
        <v>2020</v>
      </c>
      <c r="AE338" s="3" t="s">
        <v>2233</v>
      </c>
      <c r="AF338" s="3" t="s">
        <v>2232</v>
      </c>
      <c r="AG338" s="23">
        <v>44292</v>
      </c>
      <c r="AH338" s="17" t="s">
        <v>2231</v>
      </c>
      <c r="AI338" s="17" t="s">
        <v>169</v>
      </c>
      <c r="AJ338" s="17" t="s">
        <v>150</v>
      </c>
      <c r="AK338" s="17" t="s">
        <v>52</v>
      </c>
      <c r="AL338" s="17" t="s">
        <v>30</v>
      </c>
      <c r="AM338" s="17" t="s">
        <v>2230</v>
      </c>
      <c r="AN338" s="17" t="s">
        <v>2229</v>
      </c>
      <c r="AO338" s="17" t="s">
        <v>1675</v>
      </c>
      <c r="AP338" s="17" t="s">
        <v>841</v>
      </c>
      <c r="AQ338" s="17" t="s">
        <v>55</v>
      </c>
      <c r="AR338" s="24" t="s">
        <v>2228</v>
      </c>
    </row>
    <row r="339" spans="1:44" ht="14.45" customHeight="1" x14ac:dyDescent="0.25">
      <c r="A339" s="3" t="s">
        <v>798</v>
      </c>
      <c r="B339" s="3" t="s">
        <v>3253</v>
      </c>
      <c r="C339" s="3" t="s">
        <v>3252</v>
      </c>
      <c r="D339" s="3" t="s">
        <v>3251</v>
      </c>
      <c r="E339" s="3" t="s">
        <v>42</v>
      </c>
      <c r="F339" s="3" t="s">
        <v>3250</v>
      </c>
      <c r="G339" s="3" t="s">
        <v>16</v>
      </c>
      <c r="H339" s="3" t="s">
        <v>3186</v>
      </c>
      <c r="I339" s="18">
        <v>229173</v>
      </c>
      <c r="J339" s="19">
        <v>3.58</v>
      </c>
      <c r="K339" s="19">
        <v>3.58</v>
      </c>
      <c r="L339" s="19">
        <v>28.8</v>
      </c>
      <c r="M339" s="19">
        <v>33.81</v>
      </c>
      <c r="N339" s="19">
        <v>12.8</v>
      </c>
      <c r="O339" s="19">
        <v>51.8</v>
      </c>
      <c r="P339" s="19">
        <v>4.21</v>
      </c>
      <c r="R339" s="3" t="s">
        <v>13</v>
      </c>
      <c r="S339" s="3" t="s">
        <v>3249</v>
      </c>
      <c r="T339" s="3" t="s">
        <v>11</v>
      </c>
      <c r="U339" s="3">
        <v>33.311964000000003</v>
      </c>
      <c r="V339" s="3">
        <v>-97.526411999999993</v>
      </c>
      <c r="W339" s="21" t="s">
        <v>3248</v>
      </c>
      <c r="X339" s="22" t="s">
        <v>791</v>
      </c>
      <c r="Y339" s="3" t="s">
        <v>790</v>
      </c>
      <c r="Z339" s="3" t="s">
        <v>3247</v>
      </c>
      <c r="AA339" s="3" t="s">
        <v>1905</v>
      </c>
      <c r="AB339" s="23">
        <v>43567</v>
      </c>
      <c r="AC339" s="3" t="s">
        <v>37</v>
      </c>
      <c r="AD339" s="21">
        <v>2014</v>
      </c>
      <c r="AE339" s="3" t="s">
        <v>3246</v>
      </c>
      <c r="AF339" s="3" t="s">
        <v>3245</v>
      </c>
      <c r="AG339" s="23">
        <v>43746</v>
      </c>
      <c r="AH339" s="17" t="s">
        <v>3244</v>
      </c>
      <c r="AI339" s="17" t="s">
        <v>69</v>
      </c>
      <c r="AJ339" s="17" t="s">
        <v>230</v>
      </c>
      <c r="AK339" s="17" t="s">
        <v>52</v>
      </c>
      <c r="AL339" s="17" t="s">
        <v>228</v>
      </c>
      <c r="AM339" s="17" t="s">
        <v>1123</v>
      </c>
      <c r="AN339" s="17" t="s">
        <v>855</v>
      </c>
      <c r="AO339" s="17" t="s">
        <v>3243</v>
      </c>
      <c r="AP339" s="17" t="s">
        <v>1343</v>
      </c>
      <c r="AQ339" s="17" t="s">
        <v>3242</v>
      </c>
      <c r="AR339" s="24" t="s">
        <v>3241</v>
      </c>
    </row>
    <row r="340" spans="1:44" ht="14.45" customHeight="1" x14ac:dyDescent="0.25">
      <c r="A340" s="3" t="s">
        <v>798</v>
      </c>
      <c r="B340" s="3" t="s">
        <v>3073</v>
      </c>
      <c r="C340" s="3" t="s">
        <v>3072</v>
      </c>
      <c r="D340" s="3" t="s">
        <v>3071</v>
      </c>
      <c r="E340" s="3" t="s">
        <v>18</v>
      </c>
      <c r="F340" s="3" t="s">
        <v>3070</v>
      </c>
      <c r="G340" s="3" t="s">
        <v>16</v>
      </c>
      <c r="H340" s="3" t="s">
        <v>3023</v>
      </c>
      <c r="I340" s="18">
        <v>675661.98</v>
      </c>
      <c r="J340" s="19">
        <v>50.019999999999996</v>
      </c>
      <c r="K340" s="19">
        <v>46.559999999999995</v>
      </c>
      <c r="L340" s="19">
        <v>67.84</v>
      </c>
      <c r="M340" s="19">
        <v>156.41999999999999</v>
      </c>
      <c r="N340" s="19">
        <v>7.37</v>
      </c>
      <c r="O340" s="19">
        <v>453.40000000000003</v>
      </c>
      <c r="P340" s="19">
        <v>0.28000000000000003</v>
      </c>
      <c r="R340" s="3" t="s">
        <v>13</v>
      </c>
      <c r="S340" s="3" t="s">
        <v>3069</v>
      </c>
      <c r="T340" s="3" t="s">
        <v>11</v>
      </c>
      <c r="U340" s="3">
        <v>29.84055</v>
      </c>
      <c r="V340" s="3">
        <v>-94.899946</v>
      </c>
      <c r="W340" s="21" t="s">
        <v>3068</v>
      </c>
      <c r="X340" s="22" t="s">
        <v>791</v>
      </c>
      <c r="Y340" s="3" t="s">
        <v>790</v>
      </c>
      <c r="Z340" s="3" t="s">
        <v>3067</v>
      </c>
      <c r="AA340" s="3" t="s">
        <v>818</v>
      </c>
      <c r="AB340" s="23">
        <v>44295</v>
      </c>
      <c r="AC340" s="3" t="s">
        <v>634</v>
      </c>
      <c r="AD340" s="21" t="s">
        <v>3066</v>
      </c>
      <c r="AE340" s="3" t="s">
        <v>3065</v>
      </c>
      <c r="AF340" s="3" t="s">
        <v>3064</v>
      </c>
      <c r="AG340" s="23">
        <v>44295</v>
      </c>
      <c r="AH340" s="17" t="s">
        <v>3063</v>
      </c>
      <c r="AI340" s="17" t="s">
        <v>506</v>
      </c>
      <c r="AJ340" s="17" t="s">
        <v>150</v>
      </c>
      <c r="AK340" s="17" t="s">
        <v>230</v>
      </c>
      <c r="AL340" s="17" t="s">
        <v>69</v>
      </c>
      <c r="AM340" s="17" t="s">
        <v>856</v>
      </c>
      <c r="AN340" s="17" t="s">
        <v>389</v>
      </c>
      <c r="AO340" s="17" t="s">
        <v>3062</v>
      </c>
      <c r="AP340" s="17" t="s">
        <v>1684</v>
      </c>
      <c r="AQ340" s="17" t="s">
        <v>1240</v>
      </c>
      <c r="AR340" s="24" t="s">
        <v>3061</v>
      </c>
    </row>
    <row r="341" spans="1:44" ht="14.45" customHeight="1" x14ac:dyDescent="0.25">
      <c r="A341" s="3" t="s">
        <v>798</v>
      </c>
      <c r="B341" s="3" t="s">
        <v>2221</v>
      </c>
      <c r="C341" s="3" t="s">
        <v>2220</v>
      </c>
      <c r="D341" s="3" t="s">
        <v>2227</v>
      </c>
      <c r="E341" s="3" t="s">
        <v>42</v>
      </c>
      <c r="F341" s="30" t="s">
        <v>2226</v>
      </c>
      <c r="G341" s="3" t="s">
        <v>2183</v>
      </c>
      <c r="H341" s="3" t="s">
        <v>2206</v>
      </c>
      <c r="I341" s="18">
        <v>8862</v>
      </c>
      <c r="J341" s="19">
        <v>3.23</v>
      </c>
      <c r="K341" s="19">
        <v>3.23</v>
      </c>
      <c r="L341" s="19">
        <v>59.82</v>
      </c>
      <c r="M341" s="19">
        <v>10025.14</v>
      </c>
      <c r="N341" s="19">
        <v>20.16</v>
      </c>
      <c r="O341" s="19">
        <v>56.59</v>
      </c>
      <c r="R341" s="3" t="s">
        <v>2225</v>
      </c>
      <c r="S341" s="3" t="s">
        <v>2224</v>
      </c>
      <c r="T341" s="3" t="s">
        <v>11</v>
      </c>
      <c r="U341" s="3">
        <v>28.555329</v>
      </c>
      <c r="V341" s="3">
        <v>-95.029611000000003</v>
      </c>
      <c r="X341" s="22" t="s">
        <v>2223</v>
      </c>
      <c r="AA341" s="3" t="s">
        <v>1917</v>
      </c>
      <c r="AB341" s="23">
        <v>44314</v>
      </c>
      <c r="AC341" s="3" t="s">
        <v>6</v>
      </c>
      <c r="AD341" s="21">
        <v>2022</v>
      </c>
      <c r="AE341" s="3" t="s">
        <v>2222</v>
      </c>
      <c r="AF341" s="3" t="s">
        <v>2214</v>
      </c>
      <c r="AG341" s="23">
        <v>44258</v>
      </c>
      <c r="AH341" s="17" t="e">
        <v>#N/A</v>
      </c>
      <c r="AI341" s="17" t="e">
        <v>#N/A</v>
      </c>
      <c r="AJ341" s="17" t="e">
        <v>#N/A</v>
      </c>
      <c r="AK341" s="17" t="e">
        <v>#N/A</v>
      </c>
      <c r="AL341" s="17" t="e">
        <v>#N/A</v>
      </c>
      <c r="AM341" s="17" t="e">
        <v>#N/A</v>
      </c>
      <c r="AN341" s="17" t="e">
        <v>#N/A</v>
      </c>
      <c r="AO341" s="17" t="e">
        <v>#N/A</v>
      </c>
      <c r="AP341" s="17" t="e">
        <v>#N/A</v>
      </c>
      <c r="AQ341" s="17" t="e">
        <v>#N/A</v>
      </c>
      <c r="AR341" s="24" t="e">
        <v>#N/A</v>
      </c>
    </row>
    <row r="342" spans="1:44" ht="14.45" customHeight="1" x14ac:dyDescent="0.25">
      <c r="A342" s="3" t="s">
        <v>798</v>
      </c>
      <c r="B342" s="3" t="s">
        <v>2221</v>
      </c>
      <c r="C342" s="3" t="s">
        <v>2220</v>
      </c>
      <c r="D342" s="3" t="s">
        <v>2219</v>
      </c>
      <c r="E342" s="3" t="s">
        <v>42</v>
      </c>
      <c r="F342" s="30" t="s">
        <v>2218</v>
      </c>
      <c r="G342" s="3" t="s">
        <v>2183</v>
      </c>
      <c r="H342" s="3" t="s">
        <v>2206</v>
      </c>
      <c r="I342" s="18">
        <v>888</v>
      </c>
      <c r="J342" s="19">
        <v>0.01</v>
      </c>
      <c r="K342" s="19">
        <v>0.01</v>
      </c>
      <c r="L342" s="19">
        <v>0.66</v>
      </c>
      <c r="M342" s="19">
        <v>47.14</v>
      </c>
      <c r="O342" s="19">
        <v>0.59</v>
      </c>
      <c r="Q342" s="3" t="s">
        <v>14</v>
      </c>
      <c r="R342" s="3" t="s">
        <v>13</v>
      </c>
      <c r="S342" s="3" t="s">
        <v>2217</v>
      </c>
      <c r="T342" s="3" t="s">
        <v>11</v>
      </c>
      <c r="U342" s="3">
        <v>28.991416666999999</v>
      </c>
      <c r="V342" s="3">
        <v>-95.472408333000004</v>
      </c>
      <c r="W342" s="21" t="s">
        <v>2216</v>
      </c>
      <c r="X342" s="22" t="s">
        <v>791</v>
      </c>
      <c r="Y342" s="3" t="s">
        <v>790</v>
      </c>
      <c r="AA342" s="3" t="s">
        <v>1917</v>
      </c>
      <c r="AB342" s="23">
        <v>44258</v>
      </c>
      <c r="AC342" s="3" t="s">
        <v>6</v>
      </c>
      <c r="AD342" s="21">
        <v>2022</v>
      </c>
      <c r="AE342" s="3" t="s">
        <v>2215</v>
      </c>
      <c r="AF342" s="3" t="s">
        <v>2214</v>
      </c>
      <c r="AG342" s="23">
        <v>44258</v>
      </c>
      <c r="AH342" s="17" t="s">
        <v>2213</v>
      </c>
      <c r="AI342" s="17" t="s">
        <v>113</v>
      </c>
      <c r="AJ342" s="17" t="s">
        <v>929</v>
      </c>
      <c r="AK342" s="17" t="s">
        <v>51</v>
      </c>
      <c r="AL342" s="17" t="s">
        <v>553</v>
      </c>
      <c r="AM342" s="17" t="s">
        <v>183</v>
      </c>
      <c r="AN342" s="17" t="s">
        <v>128</v>
      </c>
      <c r="AO342" s="17" t="s">
        <v>2212</v>
      </c>
      <c r="AP342" s="17" t="s">
        <v>2211</v>
      </c>
      <c r="AQ342" s="17" t="s">
        <v>540</v>
      </c>
      <c r="AR342" s="24" t="s">
        <v>2210</v>
      </c>
    </row>
    <row r="343" spans="1:44" ht="14.45" customHeight="1" x14ac:dyDescent="0.25">
      <c r="A343" s="3" t="s">
        <v>798</v>
      </c>
      <c r="B343" s="3" t="s">
        <v>1412</v>
      </c>
      <c r="C343" s="3" t="s">
        <v>3537</v>
      </c>
      <c r="D343" s="3" t="s">
        <v>3536</v>
      </c>
      <c r="E343" s="3" t="s">
        <v>42</v>
      </c>
      <c r="F343" s="3" t="s">
        <v>3535</v>
      </c>
      <c r="G343" s="3" t="s">
        <v>16</v>
      </c>
      <c r="H343" s="3" t="s">
        <v>3522</v>
      </c>
      <c r="I343" s="18">
        <v>604087</v>
      </c>
      <c r="J343" s="19">
        <v>6.35</v>
      </c>
      <c r="K343" s="19">
        <v>6.35</v>
      </c>
      <c r="L343" s="19">
        <v>104.9</v>
      </c>
      <c r="M343" s="19">
        <v>13.2</v>
      </c>
      <c r="N343" s="19">
        <v>76.8</v>
      </c>
      <c r="O343" s="19">
        <v>193.2</v>
      </c>
      <c r="P343" s="19">
        <v>2.04</v>
      </c>
      <c r="R343" s="3" t="s">
        <v>13</v>
      </c>
      <c r="S343" s="3" t="s">
        <v>3534</v>
      </c>
      <c r="T343" s="3" t="s">
        <v>11</v>
      </c>
      <c r="U343" s="3">
        <v>26.045442000000001</v>
      </c>
      <c r="V343" s="3">
        <v>-97.239703000000006</v>
      </c>
      <c r="W343" s="21" t="s">
        <v>3533</v>
      </c>
      <c r="X343" s="22" t="s">
        <v>791</v>
      </c>
      <c r="Y343" s="3" t="s">
        <v>790</v>
      </c>
      <c r="Z343" s="3" t="s">
        <v>38</v>
      </c>
      <c r="AA343" s="3" t="s">
        <v>789</v>
      </c>
      <c r="AB343" s="23">
        <v>44131</v>
      </c>
      <c r="AC343" s="3" t="s">
        <v>6</v>
      </c>
      <c r="AD343" s="21">
        <v>2025</v>
      </c>
      <c r="AE343" s="3" t="s">
        <v>817</v>
      </c>
      <c r="AF343" s="3" t="s">
        <v>3532</v>
      </c>
      <c r="AG343" s="23">
        <v>44131</v>
      </c>
      <c r="AH343" s="17" t="s">
        <v>3531</v>
      </c>
      <c r="AI343" s="17" t="s">
        <v>3530</v>
      </c>
      <c r="AJ343" s="17" t="s">
        <v>2653</v>
      </c>
      <c r="AK343" s="17" t="s">
        <v>260</v>
      </c>
      <c r="AL343" s="17" t="s">
        <v>33</v>
      </c>
      <c r="AM343" s="17" t="s">
        <v>1372</v>
      </c>
      <c r="AN343" s="17" t="s">
        <v>49</v>
      </c>
      <c r="AO343" s="17" t="s">
        <v>3529</v>
      </c>
      <c r="AP343" s="17" t="s">
        <v>183</v>
      </c>
      <c r="AQ343" s="17" t="s">
        <v>3528</v>
      </c>
      <c r="AR343" s="24" t="s">
        <v>3527</v>
      </c>
    </row>
    <row r="344" spans="1:44" ht="14.45" customHeight="1" x14ac:dyDescent="0.25">
      <c r="A344" s="3" t="s">
        <v>798</v>
      </c>
      <c r="B344" s="3" t="s">
        <v>2187</v>
      </c>
      <c r="C344" s="3" t="s">
        <v>3929</v>
      </c>
      <c r="D344" s="3" t="s">
        <v>3928</v>
      </c>
      <c r="E344" s="3" t="s">
        <v>18</v>
      </c>
      <c r="F344" s="3" t="s">
        <v>3927</v>
      </c>
      <c r="G344" s="3" t="s">
        <v>3798</v>
      </c>
      <c r="H344" s="3" t="s">
        <v>3895</v>
      </c>
      <c r="I344" s="18">
        <v>1286156</v>
      </c>
      <c r="J344" s="19">
        <v>53.09</v>
      </c>
      <c r="K344" s="19">
        <v>50.03</v>
      </c>
      <c r="L344" s="19">
        <v>108.31</v>
      </c>
      <c r="M344" s="19">
        <v>79.11</v>
      </c>
      <c r="N344" s="19">
        <v>26.09</v>
      </c>
      <c r="O344" s="19">
        <v>755.42</v>
      </c>
      <c r="R344" s="3" t="s">
        <v>13</v>
      </c>
      <c r="S344" s="3" t="s">
        <v>3926</v>
      </c>
      <c r="T344" s="3" t="s">
        <v>11</v>
      </c>
      <c r="U344" s="52">
        <v>27.572982</v>
      </c>
      <c r="V344" s="53">
        <v>-97.816541999999998</v>
      </c>
      <c r="W344" s="21" t="s">
        <v>3925</v>
      </c>
      <c r="X344" s="22" t="s">
        <v>791</v>
      </c>
      <c r="Y344" s="3" t="s">
        <v>790</v>
      </c>
      <c r="Z344" s="3" t="s">
        <v>3924</v>
      </c>
      <c r="AA344" s="3" t="s">
        <v>845</v>
      </c>
      <c r="AB344" s="23">
        <v>43567</v>
      </c>
      <c r="AC344" s="3" t="s">
        <v>37</v>
      </c>
      <c r="AD344" s="21">
        <v>2015</v>
      </c>
      <c r="AE344" s="3" t="s">
        <v>817</v>
      </c>
      <c r="AF344" s="3" t="s">
        <v>3923</v>
      </c>
      <c r="AG344" s="23">
        <v>43752</v>
      </c>
      <c r="AH344" s="17" t="s">
        <v>3922</v>
      </c>
      <c r="AI344" s="17" t="s">
        <v>3386</v>
      </c>
      <c r="AJ344" s="17" t="s">
        <v>506</v>
      </c>
      <c r="AK344" s="17" t="s">
        <v>31</v>
      </c>
      <c r="AL344" s="17" t="s">
        <v>53</v>
      </c>
      <c r="AM344" s="17" t="s">
        <v>332</v>
      </c>
      <c r="AN344" s="17" t="s">
        <v>147</v>
      </c>
      <c r="AO344" s="17" t="s">
        <v>910</v>
      </c>
      <c r="AP344" s="17" t="s">
        <v>3921</v>
      </c>
      <c r="AQ344" s="17" t="s">
        <v>3920</v>
      </c>
      <c r="AR344" s="24" t="s">
        <v>3919</v>
      </c>
    </row>
    <row r="345" spans="1:44" ht="14.45" customHeight="1" x14ac:dyDescent="0.25">
      <c r="A345" s="3" t="s">
        <v>798</v>
      </c>
      <c r="B345" s="3" t="s">
        <v>2309</v>
      </c>
      <c r="C345" s="3" t="s">
        <v>4060</v>
      </c>
      <c r="D345" s="3" t="s">
        <v>4059</v>
      </c>
      <c r="E345" s="3" t="s">
        <v>18</v>
      </c>
      <c r="F345" s="3" t="s">
        <v>4058</v>
      </c>
      <c r="G345" s="3" t="s">
        <v>3798</v>
      </c>
      <c r="H345" s="3" t="s">
        <v>4045</v>
      </c>
      <c r="I345" s="18">
        <v>274494</v>
      </c>
      <c r="J345" s="19">
        <v>25.34</v>
      </c>
      <c r="K345" s="19">
        <v>23.08</v>
      </c>
      <c r="L345" s="19">
        <v>35.020000000000003</v>
      </c>
      <c r="M345" s="19">
        <v>71.989999999999995</v>
      </c>
      <c r="N345" s="19">
        <v>3.34</v>
      </c>
      <c r="O345" s="19">
        <v>34.450000000000003</v>
      </c>
      <c r="R345" s="3" t="s">
        <v>765</v>
      </c>
      <c r="S345" s="3" t="s">
        <v>4057</v>
      </c>
      <c r="T345" s="3" t="s">
        <v>11</v>
      </c>
      <c r="U345" s="3">
        <v>29.699166000000002</v>
      </c>
      <c r="V345" s="3">
        <v>-95.253888000000003</v>
      </c>
      <c r="W345" s="21" t="s">
        <v>4056</v>
      </c>
      <c r="X345" s="22" t="s">
        <v>791</v>
      </c>
      <c r="Y345" s="3" t="s">
        <v>790</v>
      </c>
      <c r="Z345" s="3" t="s">
        <v>4055</v>
      </c>
      <c r="AA345" s="3" t="s">
        <v>2431</v>
      </c>
      <c r="AB345" s="23">
        <v>44314</v>
      </c>
      <c r="AC345" s="3" t="s">
        <v>6</v>
      </c>
      <c r="AD345" s="21">
        <v>2021</v>
      </c>
      <c r="AE345" s="3" t="s">
        <v>2996</v>
      </c>
      <c r="AF345" s="3" t="s">
        <v>4054</v>
      </c>
      <c r="AG345" s="23">
        <v>44155</v>
      </c>
      <c r="AH345" s="17" t="s">
        <v>4053</v>
      </c>
      <c r="AI345" s="17" t="s">
        <v>4052</v>
      </c>
      <c r="AJ345" s="17" t="s">
        <v>439</v>
      </c>
      <c r="AK345" s="17" t="s">
        <v>260</v>
      </c>
      <c r="AL345" s="17" t="s">
        <v>69</v>
      </c>
      <c r="AM345" s="17" t="s">
        <v>2652</v>
      </c>
      <c r="AN345" s="17" t="s">
        <v>1416</v>
      </c>
      <c r="AO345" s="17" t="s">
        <v>4051</v>
      </c>
      <c r="AP345" s="17" t="s">
        <v>1834</v>
      </c>
      <c r="AQ345" s="17" t="s">
        <v>4050</v>
      </c>
      <c r="AR345" s="24" t="s">
        <v>4049</v>
      </c>
    </row>
    <row r="346" spans="1:44" ht="14.45" customHeight="1" x14ac:dyDescent="0.25">
      <c r="A346" s="3" t="s">
        <v>798</v>
      </c>
      <c r="B346" s="3" t="s">
        <v>2580</v>
      </c>
      <c r="C346" s="3" t="s">
        <v>2579</v>
      </c>
      <c r="D346" s="3" t="s">
        <v>2578</v>
      </c>
      <c r="E346" s="3" t="s">
        <v>18</v>
      </c>
      <c r="F346" s="3" t="s">
        <v>2577</v>
      </c>
      <c r="G346" s="3" t="s">
        <v>2183</v>
      </c>
      <c r="H346" s="3" t="s">
        <v>2455</v>
      </c>
      <c r="I346" s="18">
        <v>195625</v>
      </c>
      <c r="J346" s="19">
        <v>55.91</v>
      </c>
      <c r="K346" s="19">
        <v>54.08</v>
      </c>
      <c r="L346" s="19">
        <v>290.8</v>
      </c>
      <c r="M346" s="19">
        <v>215.33</v>
      </c>
      <c r="N346" s="19">
        <v>217.92</v>
      </c>
      <c r="O346" s="19">
        <v>650.6</v>
      </c>
      <c r="R346" s="3" t="s">
        <v>13</v>
      </c>
      <c r="S346" s="3" t="s">
        <v>2576</v>
      </c>
      <c r="T346" s="3" t="s">
        <v>11</v>
      </c>
      <c r="U346" s="3">
        <v>35.951666000000003</v>
      </c>
      <c r="V346" s="3">
        <v>-101.873333</v>
      </c>
      <c r="W346" s="21" t="s">
        <v>2575</v>
      </c>
      <c r="X346" s="22" t="s">
        <v>791</v>
      </c>
      <c r="Y346" s="3" t="s">
        <v>790</v>
      </c>
      <c r="Z346" s="3" t="s">
        <v>2574</v>
      </c>
      <c r="AA346" s="3" t="s">
        <v>1905</v>
      </c>
      <c r="AB346" s="23">
        <v>43567</v>
      </c>
      <c r="AC346" s="3" t="s">
        <v>37</v>
      </c>
      <c r="AD346" s="21">
        <v>2015</v>
      </c>
      <c r="AE346" s="3" t="s">
        <v>2573</v>
      </c>
      <c r="AF346" s="3" t="s">
        <v>2572</v>
      </c>
      <c r="AG346" s="23">
        <v>43752</v>
      </c>
      <c r="AH346" s="17" t="s">
        <v>332</v>
      </c>
      <c r="AI346" s="17" t="s">
        <v>1084</v>
      </c>
      <c r="AJ346" s="17" t="s">
        <v>169</v>
      </c>
      <c r="AK346" s="17" t="s">
        <v>553</v>
      </c>
      <c r="AL346" s="17" t="s">
        <v>553</v>
      </c>
      <c r="AM346" s="17" t="s">
        <v>774</v>
      </c>
      <c r="AN346" s="17" t="s">
        <v>284</v>
      </c>
      <c r="AO346" s="17" t="s">
        <v>2571</v>
      </c>
      <c r="AP346" s="17" t="s">
        <v>2570</v>
      </c>
      <c r="AQ346" s="17" t="s">
        <v>2569</v>
      </c>
      <c r="AR346" s="24" t="s">
        <v>2568</v>
      </c>
    </row>
    <row r="347" spans="1:44" ht="14.45" customHeight="1" x14ac:dyDescent="0.25">
      <c r="A347" s="3" t="s">
        <v>786</v>
      </c>
      <c r="B347" s="3" t="s">
        <v>2557</v>
      </c>
      <c r="C347" s="3" t="s">
        <v>2567</v>
      </c>
      <c r="D347" s="3" t="s">
        <v>2566</v>
      </c>
      <c r="E347" s="3" t="s">
        <v>18</v>
      </c>
      <c r="F347" s="3" t="s">
        <v>2565</v>
      </c>
      <c r="G347" s="3" t="s">
        <v>2183</v>
      </c>
      <c r="H347" s="3" t="s">
        <v>2455</v>
      </c>
      <c r="I347" s="18">
        <v>988625</v>
      </c>
      <c r="J347" s="19">
        <v>260.98</v>
      </c>
      <c r="K347" s="19">
        <v>110</v>
      </c>
      <c r="L347" s="19">
        <v>766.5</v>
      </c>
      <c r="M347" s="19">
        <v>1242</v>
      </c>
      <c r="N347" s="19">
        <v>383.3</v>
      </c>
      <c r="O347" s="19">
        <v>991</v>
      </c>
      <c r="P347" s="19">
        <v>13.8</v>
      </c>
      <c r="R347" s="3" t="s">
        <v>13</v>
      </c>
      <c r="S347" s="3" t="s">
        <v>2564</v>
      </c>
      <c r="T347" s="3" t="s">
        <v>11</v>
      </c>
      <c r="U347" s="3">
        <v>40.827603000000003</v>
      </c>
      <c r="V347" s="3">
        <v>-111.924305</v>
      </c>
      <c r="X347" s="22" t="s">
        <v>2552</v>
      </c>
      <c r="Z347" s="3" t="s">
        <v>2563</v>
      </c>
      <c r="AA347" s="3" t="s">
        <v>2550</v>
      </c>
      <c r="AB347" s="23">
        <v>44291</v>
      </c>
      <c r="AC347" s="3" t="s">
        <v>37</v>
      </c>
      <c r="AD347" s="21">
        <v>2021</v>
      </c>
      <c r="AE347" s="3" t="s">
        <v>2441</v>
      </c>
      <c r="AF347" s="3" t="s">
        <v>2562</v>
      </c>
      <c r="AG347" s="23">
        <v>44301</v>
      </c>
      <c r="AH347" s="17" t="s">
        <v>2561</v>
      </c>
      <c r="AI347" s="17" t="s">
        <v>287</v>
      </c>
      <c r="AJ347" s="17" t="s">
        <v>273</v>
      </c>
      <c r="AK347" s="17" t="s">
        <v>69</v>
      </c>
      <c r="AL347" s="17" t="s">
        <v>260</v>
      </c>
      <c r="AM347" s="17" t="s">
        <v>92</v>
      </c>
      <c r="AN347" s="17" t="s">
        <v>377</v>
      </c>
      <c r="AO347" s="17" t="s">
        <v>2560</v>
      </c>
      <c r="AP347" s="17" t="s">
        <v>2548</v>
      </c>
      <c r="AQ347" s="17" t="s">
        <v>2559</v>
      </c>
      <c r="AR347" s="24" t="s">
        <v>2558</v>
      </c>
    </row>
    <row r="348" spans="1:44" ht="14.45" customHeight="1" x14ac:dyDescent="0.25">
      <c r="A348" s="3" t="s">
        <v>786</v>
      </c>
      <c r="B348" s="3" t="s">
        <v>785</v>
      </c>
      <c r="C348" s="3" t="s">
        <v>784</v>
      </c>
      <c r="D348" s="3" t="s">
        <v>783</v>
      </c>
      <c r="E348" s="3" t="s">
        <v>42</v>
      </c>
      <c r="F348" s="3" t="s">
        <v>782</v>
      </c>
      <c r="G348" s="3" t="s">
        <v>16</v>
      </c>
      <c r="H348" s="3" t="s">
        <v>15</v>
      </c>
      <c r="I348" s="18">
        <v>61678</v>
      </c>
      <c r="J348" s="19">
        <v>3.85</v>
      </c>
      <c r="K348" s="19">
        <v>3.85</v>
      </c>
      <c r="L348" s="19">
        <v>83.74</v>
      </c>
      <c r="M348" s="19">
        <v>82.04</v>
      </c>
      <c r="N348" s="19">
        <v>0.24</v>
      </c>
      <c r="O348" s="19">
        <v>54.51</v>
      </c>
      <c r="P348" s="19">
        <v>10.77</v>
      </c>
      <c r="Q348" s="3" t="s">
        <v>14</v>
      </c>
      <c r="R348" s="3" t="s">
        <v>13</v>
      </c>
      <c r="S348" s="3" t="s">
        <v>781</v>
      </c>
      <c r="T348" s="3" t="s">
        <v>11</v>
      </c>
      <c r="U348" s="3">
        <v>40.220670007440297</v>
      </c>
      <c r="V348" s="3">
        <v>-109.899292563895</v>
      </c>
      <c r="W348" s="21">
        <v>15938</v>
      </c>
      <c r="X348" s="22" t="s">
        <v>780</v>
      </c>
      <c r="Y348" s="3" t="s">
        <v>779</v>
      </c>
      <c r="AA348" s="3" t="s">
        <v>778</v>
      </c>
      <c r="AB348" s="23">
        <v>44209</v>
      </c>
      <c r="AC348" s="3" t="s">
        <v>154</v>
      </c>
      <c r="AD348" s="21" t="s">
        <v>5</v>
      </c>
      <c r="AE348" s="21" t="s">
        <v>777</v>
      </c>
      <c r="AG348" s="23">
        <v>44209</v>
      </c>
      <c r="AH348" s="17" t="s">
        <v>776</v>
      </c>
      <c r="AI348" s="17" t="s">
        <v>775</v>
      </c>
      <c r="AJ348" s="17" t="s">
        <v>316</v>
      </c>
      <c r="AK348" s="17" t="s">
        <v>31</v>
      </c>
      <c r="AL348" s="17" t="s">
        <v>51</v>
      </c>
      <c r="AM348" s="17" t="s">
        <v>774</v>
      </c>
      <c r="AN348" s="17" t="s">
        <v>773</v>
      </c>
      <c r="AO348" s="17" t="s">
        <v>772</v>
      </c>
      <c r="AP348" s="17" t="s">
        <v>771</v>
      </c>
      <c r="AQ348" s="17" t="s">
        <v>770</v>
      </c>
      <c r="AR348" s="24" t="s">
        <v>769</v>
      </c>
    </row>
    <row r="349" spans="1:44" ht="14.45" customHeight="1" x14ac:dyDescent="0.25">
      <c r="A349" s="3" t="s">
        <v>786</v>
      </c>
      <c r="B349" s="3" t="s">
        <v>2938</v>
      </c>
      <c r="C349" s="3" t="s">
        <v>2937</v>
      </c>
      <c r="D349" s="3" t="s">
        <v>2936</v>
      </c>
      <c r="E349" s="3" t="s">
        <v>42</v>
      </c>
      <c r="F349" s="3" t="s">
        <v>2935</v>
      </c>
      <c r="G349" s="3" t="s">
        <v>16</v>
      </c>
      <c r="H349" s="3" t="s">
        <v>2934</v>
      </c>
      <c r="I349" s="18">
        <v>48389</v>
      </c>
      <c r="J349" s="19">
        <v>2.92</v>
      </c>
      <c r="K349" s="19">
        <v>2.92</v>
      </c>
      <c r="L349" s="19">
        <v>18.61</v>
      </c>
      <c r="M349" s="19">
        <v>2.4300000000000002</v>
      </c>
      <c r="N349" s="19">
        <v>0.26</v>
      </c>
      <c r="O349" s="19">
        <v>17.27</v>
      </c>
      <c r="P349" s="19">
        <v>0.87</v>
      </c>
      <c r="Q349" s="3" t="s">
        <v>14</v>
      </c>
      <c r="R349" s="3" t="s">
        <v>13</v>
      </c>
      <c r="S349" s="3" t="s">
        <v>2933</v>
      </c>
      <c r="T349" s="3" t="s">
        <v>11</v>
      </c>
      <c r="U349" s="3">
        <v>40.732157537981898</v>
      </c>
      <c r="V349" s="3">
        <v>-112.077562254466</v>
      </c>
      <c r="X349" s="22" t="s">
        <v>780</v>
      </c>
      <c r="Y349" s="3" t="s">
        <v>779</v>
      </c>
      <c r="Z349" s="3" t="s">
        <v>38</v>
      </c>
      <c r="AA349" s="3" t="s">
        <v>2550</v>
      </c>
      <c r="AB349" s="23">
        <v>44140</v>
      </c>
      <c r="AC349" s="3" t="s">
        <v>6</v>
      </c>
      <c r="AD349" s="21">
        <v>2022</v>
      </c>
      <c r="AE349" s="3" t="s">
        <v>817</v>
      </c>
      <c r="AF349" s="3" t="s">
        <v>2932</v>
      </c>
      <c r="AG349" s="23">
        <v>44140</v>
      </c>
      <c r="AH349" s="17" t="s">
        <v>2931</v>
      </c>
      <c r="AI349" s="17" t="s">
        <v>506</v>
      </c>
      <c r="AJ349" s="17" t="s">
        <v>244</v>
      </c>
      <c r="AK349" s="17" t="s">
        <v>260</v>
      </c>
      <c r="AL349" s="17" t="s">
        <v>51</v>
      </c>
      <c r="AM349" s="17" t="s">
        <v>183</v>
      </c>
      <c r="AN349" s="17" t="s">
        <v>91</v>
      </c>
      <c r="AO349" s="17" t="s">
        <v>2930</v>
      </c>
      <c r="AP349" s="17" t="s">
        <v>2929</v>
      </c>
      <c r="AQ349" s="17" t="s">
        <v>2928</v>
      </c>
      <c r="AR349" s="24" t="s">
        <v>2927</v>
      </c>
    </row>
    <row r="350" spans="1:44" ht="14.45" customHeight="1" x14ac:dyDescent="0.25">
      <c r="A350" s="3" t="s">
        <v>786</v>
      </c>
      <c r="B350" s="3" t="s">
        <v>2557</v>
      </c>
      <c r="C350" s="3" t="s">
        <v>2556</v>
      </c>
      <c r="D350" s="3" t="s">
        <v>2555</v>
      </c>
      <c r="E350" s="3" t="s">
        <v>18</v>
      </c>
      <c r="F350" s="3" t="s">
        <v>2554</v>
      </c>
      <c r="G350" s="3" t="s">
        <v>2183</v>
      </c>
      <c r="H350" s="3" t="s">
        <v>2455</v>
      </c>
      <c r="I350" s="18">
        <v>279610</v>
      </c>
      <c r="J350" s="19">
        <v>8.31</v>
      </c>
      <c r="K350" s="19">
        <v>6.82</v>
      </c>
      <c r="L350" s="19">
        <v>-21.53</v>
      </c>
      <c r="M350" s="19">
        <v>-17.420000000000002</v>
      </c>
      <c r="N350" s="19">
        <v>-150.69999999999999</v>
      </c>
      <c r="O350" s="19">
        <v>146.76</v>
      </c>
      <c r="P350" s="19">
        <v>13.08</v>
      </c>
      <c r="R350" s="3" t="s">
        <v>13</v>
      </c>
      <c r="S350" s="3" t="s">
        <v>2553</v>
      </c>
      <c r="T350" s="3" t="s">
        <v>11</v>
      </c>
      <c r="U350" s="3">
        <v>40.884520000000002</v>
      </c>
      <c r="V350" s="3">
        <v>-111.90513799999999</v>
      </c>
      <c r="X350" s="22" t="s">
        <v>2552</v>
      </c>
      <c r="Z350" s="3" t="s">
        <v>2551</v>
      </c>
      <c r="AA350" s="3" t="s">
        <v>2550</v>
      </c>
      <c r="AB350" s="23">
        <v>43567</v>
      </c>
      <c r="AC350" s="3" t="s">
        <v>37</v>
      </c>
      <c r="AD350" s="21">
        <v>2016</v>
      </c>
      <c r="AE350" s="3" t="s">
        <v>2496</v>
      </c>
      <c r="AF350" s="3" t="s">
        <v>2495</v>
      </c>
      <c r="AG350" s="23">
        <v>43752</v>
      </c>
      <c r="AH350" s="17" t="s">
        <v>2549</v>
      </c>
      <c r="AI350" s="17" t="s">
        <v>480</v>
      </c>
      <c r="AJ350" s="17" t="s">
        <v>169</v>
      </c>
      <c r="AK350" s="17" t="s">
        <v>69</v>
      </c>
      <c r="AL350" s="17" t="s">
        <v>228</v>
      </c>
      <c r="AM350" s="17" t="s">
        <v>332</v>
      </c>
      <c r="AN350" s="17" t="s">
        <v>1031</v>
      </c>
      <c r="AO350" s="17" t="s">
        <v>1497</v>
      </c>
      <c r="AP350" s="17" t="s">
        <v>2548</v>
      </c>
      <c r="AQ350" s="17" t="s">
        <v>2547</v>
      </c>
      <c r="AR350" s="24" t="s">
        <v>2546</v>
      </c>
    </row>
    <row r="351" spans="1:44" ht="14.45" customHeight="1" x14ac:dyDescent="0.25">
      <c r="A351" s="3" t="s">
        <v>786</v>
      </c>
      <c r="B351" s="3" t="s">
        <v>3235</v>
      </c>
      <c r="C351" s="3" t="s">
        <v>3234</v>
      </c>
      <c r="D351" s="3" t="s">
        <v>3233</v>
      </c>
      <c r="E351" s="3" t="s">
        <v>18</v>
      </c>
      <c r="F351" s="3" t="s">
        <v>3232</v>
      </c>
      <c r="G351" s="3" t="s">
        <v>16</v>
      </c>
      <c r="H351" s="3" t="s">
        <v>3186</v>
      </c>
      <c r="I351" s="18">
        <v>34471</v>
      </c>
      <c r="J351" s="19">
        <v>4.3099999999999996</v>
      </c>
      <c r="K351" s="19">
        <v>4.3099999999999996</v>
      </c>
      <c r="L351" s="19">
        <v>33.479999999999997</v>
      </c>
      <c r="M351" s="19">
        <v>26.94</v>
      </c>
      <c r="N351" s="19">
        <v>0</v>
      </c>
      <c r="O351" s="19">
        <v>59.16</v>
      </c>
      <c r="P351" s="19">
        <v>-7.68</v>
      </c>
      <c r="Q351" s="3" t="s">
        <v>357</v>
      </c>
      <c r="R351" s="3" t="s">
        <v>13</v>
      </c>
      <c r="S351" s="3" t="s">
        <v>3231</v>
      </c>
      <c r="T351" s="3" t="s">
        <v>11</v>
      </c>
      <c r="U351" s="3">
        <v>40.357598869513602</v>
      </c>
      <c r="V351" s="3">
        <v>-110.32859629367699</v>
      </c>
      <c r="W351" s="21">
        <v>10005</v>
      </c>
      <c r="X351" s="22" t="s">
        <v>780</v>
      </c>
      <c r="Y351" s="3" t="s">
        <v>779</v>
      </c>
      <c r="Z351" s="3" t="s">
        <v>3230</v>
      </c>
      <c r="AA351" s="3" t="s">
        <v>778</v>
      </c>
      <c r="AB351" s="23">
        <v>44250</v>
      </c>
      <c r="AC351" s="3" t="s">
        <v>6</v>
      </c>
      <c r="AD351" s="21" t="s">
        <v>5</v>
      </c>
      <c r="AG351" s="23">
        <v>44250</v>
      </c>
      <c r="AH351" s="17" t="s">
        <v>3229</v>
      </c>
      <c r="AI351" s="17" t="s">
        <v>31</v>
      </c>
      <c r="AJ351" s="17" t="s">
        <v>32</v>
      </c>
      <c r="AK351" s="17" t="s">
        <v>553</v>
      </c>
      <c r="AL351" s="17" t="s">
        <v>553</v>
      </c>
      <c r="AM351" s="17" t="s">
        <v>1372</v>
      </c>
      <c r="AN351" s="17" t="s">
        <v>65</v>
      </c>
      <c r="AO351" s="17" t="s">
        <v>1876</v>
      </c>
      <c r="AP351" s="17" t="s">
        <v>3228</v>
      </c>
      <c r="AQ351" s="17" t="s">
        <v>1</v>
      </c>
      <c r="AR351" s="24" t="s">
        <v>3227</v>
      </c>
    </row>
    <row r="352" spans="1:44" ht="14.45" customHeight="1" x14ac:dyDescent="0.25">
      <c r="A352" s="3" t="s">
        <v>786</v>
      </c>
      <c r="B352" s="3" t="s">
        <v>3235</v>
      </c>
      <c r="C352" s="3" t="s">
        <v>3234</v>
      </c>
      <c r="D352" s="3" t="s">
        <v>3240</v>
      </c>
      <c r="E352" s="3" t="s">
        <v>18</v>
      </c>
      <c r="F352" s="30" t="s">
        <v>3239</v>
      </c>
      <c r="G352" s="3" t="s">
        <v>16</v>
      </c>
      <c r="H352" s="3" t="s">
        <v>3186</v>
      </c>
      <c r="I352" s="18">
        <v>28095</v>
      </c>
      <c r="J352" s="19">
        <v>3.44</v>
      </c>
      <c r="K352" s="19">
        <v>3.44</v>
      </c>
      <c r="L352" s="19">
        <v>29.23</v>
      </c>
      <c r="M352" s="19">
        <v>-12.31</v>
      </c>
      <c r="N352" s="19">
        <v>0.11</v>
      </c>
      <c r="O352" s="19">
        <v>35.479999999999997</v>
      </c>
      <c r="P352" s="19">
        <v>-4.25</v>
      </c>
      <c r="Q352" s="3" t="s">
        <v>357</v>
      </c>
      <c r="R352" s="3" t="s">
        <v>13</v>
      </c>
      <c r="S352" s="3" t="s">
        <v>3238</v>
      </c>
      <c r="T352" s="3" t="s">
        <v>11</v>
      </c>
      <c r="U352" s="3">
        <v>40.357598869513602</v>
      </c>
      <c r="V352" s="3">
        <v>-110.32859629367699</v>
      </c>
      <c r="W352" s="21">
        <v>10005</v>
      </c>
      <c r="X352" s="22" t="s">
        <v>780</v>
      </c>
      <c r="Y352" s="3" t="s">
        <v>779</v>
      </c>
      <c r="Z352" s="3" t="s">
        <v>3230</v>
      </c>
      <c r="AA352" s="3" t="s">
        <v>778</v>
      </c>
      <c r="AB352" s="23">
        <v>44250</v>
      </c>
      <c r="AC352" s="3" t="s">
        <v>37</v>
      </c>
      <c r="AD352" s="21">
        <v>2018</v>
      </c>
      <c r="AE352" s="3" t="s">
        <v>3237</v>
      </c>
      <c r="AF352" s="3" t="s">
        <v>3236</v>
      </c>
      <c r="AG352" s="23">
        <v>44250</v>
      </c>
      <c r="AH352" s="17" t="s">
        <v>3229</v>
      </c>
      <c r="AI352" s="17" t="s">
        <v>31</v>
      </c>
      <c r="AJ352" s="17" t="s">
        <v>32</v>
      </c>
      <c r="AK352" s="17" t="s">
        <v>553</v>
      </c>
      <c r="AL352" s="17" t="s">
        <v>553</v>
      </c>
      <c r="AM352" s="17" t="s">
        <v>1372</v>
      </c>
      <c r="AN352" s="17" t="s">
        <v>65</v>
      </c>
      <c r="AO352" s="17" t="s">
        <v>1876</v>
      </c>
      <c r="AP352" s="17" t="s">
        <v>3228</v>
      </c>
      <c r="AQ352" s="17" t="s">
        <v>1</v>
      </c>
      <c r="AR352" s="24" t="s">
        <v>3227</v>
      </c>
    </row>
    <row r="353" spans="1:44" ht="14.45" customHeight="1" x14ac:dyDescent="0.25">
      <c r="A353" s="3" t="s">
        <v>786</v>
      </c>
      <c r="B353" s="3" t="s">
        <v>2926</v>
      </c>
      <c r="C353" s="3" t="s">
        <v>2925</v>
      </c>
      <c r="D353" s="3" t="s">
        <v>2924</v>
      </c>
      <c r="E353" s="3" t="s">
        <v>18</v>
      </c>
      <c r="F353" s="30" t="s">
        <v>2923</v>
      </c>
      <c r="G353" s="3" t="s">
        <v>16</v>
      </c>
      <c r="H353" s="3" t="s">
        <v>2922</v>
      </c>
      <c r="I353" s="18">
        <v>2637.23</v>
      </c>
      <c r="J353" s="19">
        <v>2.71</v>
      </c>
      <c r="K353" s="19">
        <v>0.35</v>
      </c>
      <c r="L353" s="19">
        <v>1.41</v>
      </c>
      <c r="M353" s="19">
        <v>35.57</v>
      </c>
      <c r="N353" s="19">
        <v>0.01</v>
      </c>
      <c r="O353" s="19">
        <v>4.07</v>
      </c>
      <c r="P353" s="19">
        <v>1.88</v>
      </c>
      <c r="Q353" s="3" t="s">
        <v>2921</v>
      </c>
      <c r="R353" s="3" t="s">
        <v>13</v>
      </c>
      <c r="S353" s="3" t="s">
        <v>2920</v>
      </c>
      <c r="T353" s="3" t="s">
        <v>11</v>
      </c>
      <c r="U353" s="3">
        <v>39.498703831351499</v>
      </c>
      <c r="V353" s="3">
        <v>-112.564406260822</v>
      </c>
      <c r="X353" s="22" t="s">
        <v>780</v>
      </c>
      <c r="Y353" s="3" t="s">
        <v>779</v>
      </c>
      <c r="Z353" s="3" t="s">
        <v>2919</v>
      </c>
      <c r="AA353" s="3" t="s">
        <v>2550</v>
      </c>
      <c r="AB353" s="23">
        <v>44224</v>
      </c>
      <c r="AC353" s="3" t="s">
        <v>6</v>
      </c>
      <c r="AD353" s="21">
        <v>2020</v>
      </c>
      <c r="AE353" s="3" t="s">
        <v>2918</v>
      </c>
      <c r="AF353" s="3" t="s">
        <v>2917</v>
      </c>
      <c r="AG353" s="23">
        <v>44209</v>
      </c>
      <c r="AH353" s="17" t="s">
        <v>2</v>
      </c>
      <c r="AI353" s="17" t="s">
        <v>1</v>
      </c>
      <c r="AJ353" s="17" t="s">
        <v>1</v>
      </c>
      <c r="AK353" s="17" t="s">
        <v>1</v>
      </c>
      <c r="AL353" s="17" t="s">
        <v>1</v>
      </c>
      <c r="AM353" s="17" t="s">
        <v>1</v>
      </c>
      <c r="AN353" s="17" t="s">
        <v>1</v>
      </c>
      <c r="AO353" s="17" t="s">
        <v>1</v>
      </c>
      <c r="AP353" s="17" t="s">
        <v>1</v>
      </c>
      <c r="AQ353" s="17" t="s">
        <v>1</v>
      </c>
      <c r="AR353" s="24" t="s">
        <v>2916</v>
      </c>
    </row>
    <row r="354" spans="1:44" ht="14.45" customHeight="1" x14ac:dyDescent="0.25">
      <c r="A354" s="3" t="s">
        <v>752</v>
      </c>
      <c r="B354" s="3" t="s">
        <v>760</v>
      </c>
      <c r="C354" s="3" t="s">
        <v>768</v>
      </c>
      <c r="D354" s="3" t="s">
        <v>767</v>
      </c>
      <c r="E354" s="3" t="s">
        <v>42</v>
      </c>
      <c r="F354" s="3" t="s">
        <v>766</v>
      </c>
      <c r="G354" s="3" t="s">
        <v>16</v>
      </c>
      <c r="H354" s="3" t="s">
        <v>15</v>
      </c>
      <c r="I354" s="18">
        <v>126442</v>
      </c>
      <c r="J354" s="19">
        <v>10</v>
      </c>
      <c r="K354" s="19">
        <v>10</v>
      </c>
      <c r="L354" s="19">
        <v>35</v>
      </c>
      <c r="M354" s="19">
        <v>8</v>
      </c>
      <c r="N354" s="19">
        <v>5</v>
      </c>
      <c r="O354" s="19">
        <v>59</v>
      </c>
      <c r="P354" s="19">
        <v>5</v>
      </c>
      <c r="Q354" s="3" t="s">
        <v>14</v>
      </c>
      <c r="R354" s="3" t="s">
        <v>765</v>
      </c>
      <c r="S354" s="3" t="s">
        <v>764</v>
      </c>
      <c r="T354" s="3" t="s">
        <v>11</v>
      </c>
      <c r="U354" s="3">
        <v>36.826419999999999</v>
      </c>
      <c r="V354" s="3">
        <v>-79.341583</v>
      </c>
      <c r="X354" s="22" t="s">
        <v>746</v>
      </c>
      <c r="Y354" s="3" t="s">
        <v>745</v>
      </c>
      <c r="Z354" s="3" t="s">
        <v>38</v>
      </c>
      <c r="AA354" s="3" t="s">
        <v>743</v>
      </c>
      <c r="AB354" s="23">
        <v>44314</v>
      </c>
      <c r="AC354" s="3" t="s">
        <v>6</v>
      </c>
      <c r="AD354" s="21">
        <v>2021</v>
      </c>
      <c r="AE354" s="3" t="s">
        <v>763</v>
      </c>
      <c r="AF354" s="3" t="s">
        <v>336</v>
      </c>
      <c r="AG354" s="23">
        <v>44154</v>
      </c>
      <c r="AH354" s="17" t="s">
        <v>762</v>
      </c>
      <c r="AI354" s="17" t="s">
        <v>756</v>
      </c>
      <c r="AJ354" s="17" t="s">
        <v>149</v>
      </c>
      <c r="AK354" s="17" t="s">
        <v>67</v>
      </c>
      <c r="AL354" s="17" t="s">
        <v>401</v>
      </c>
      <c r="AM354" s="17" t="s">
        <v>259</v>
      </c>
      <c r="AN354" s="17" t="s">
        <v>599</v>
      </c>
      <c r="AO354" s="17" t="s">
        <v>755</v>
      </c>
      <c r="AP354" s="17" t="s">
        <v>754</v>
      </c>
      <c r="AQ354" s="17" t="s">
        <v>1</v>
      </c>
      <c r="AR354" s="24" t="s">
        <v>761</v>
      </c>
    </row>
    <row r="355" spans="1:44" ht="14.45" customHeight="1" x14ac:dyDescent="0.25">
      <c r="A355" s="3" t="s">
        <v>752</v>
      </c>
      <c r="B355" s="3" t="s">
        <v>751</v>
      </c>
      <c r="C355" s="3" t="s">
        <v>750</v>
      </c>
      <c r="D355" s="3" t="s">
        <v>749</v>
      </c>
      <c r="E355" s="3" t="s">
        <v>18</v>
      </c>
      <c r="F355" s="3" t="s">
        <v>748</v>
      </c>
      <c r="G355" s="3" t="s">
        <v>16</v>
      </c>
      <c r="H355" s="3" t="s">
        <v>15</v>
      </c>
      <c r="I355" s="18">
        <v>108558</v>
      </c>
      <c r="J355" s="19">
        <v>6</v>
      </c>
      <c r="K355" s="19">
        <v>6</v>
      </c>
      <c r="L355" s="19">
        <v>47</v>
      </c>
      <c r="M355" s="19">
        <v>14</v>
      </c>
      <c r="N355" s="19">
        <v>3</v>
      </c>
      <c r="O355" s="19">
        <v>54</v>
      </c>
      <c r="P355" s="19">
        <v>3</v>
      </c>
      <c r="R355" s="3" t="s">
        <v>13</v>
      </c>
      <c r="S355" s="3" t="s">
        <v>747</v>
      </c>
      <c r="T355" s="3" t="s">
        <v>11</v>
      </c>
      <c r="U355" s="3">
        <v>37.838686000000003</v>
      </c>
      <c r="V355" s="3">
        <v>-78.423557000000002</v>
      </c>
      <c r="X355" s="22" t="s">
        <v>746</v>
      </c>
      <c r="Y355" s="3" t="s">
        <v>745</v>
      </c>
      <c r="Z355" s="3" t="s">
        <v>744</v>
      </c>
      <c r="AA355" s="3" t="s">
        <v>743</v>
      </c>
      <c r="AB355" s="23">
        <v>43871</v>
      </c>
      <c r="AC355" s="3" t="s">
        <v>37</v>
      </c>
      <c r="AD355" s="21">
        <v>2021</v>
      </c>
      <c r="AE355" s="3" t="s">
        <v>742</v>
      </c>
      <c r="AF355" s="3" t="s">
        <v>741</v>
      </c>
      <c r="AG355" s="23">
        <v>44288</v>
      </c>
      <c r="AH355" s="17" t="s">
        <v>740</v>
      </c>
      <c r="AI355" s="17" t="s">
        <v>480</v>
      </c>
      <c r="AJ355" s="17" t="s">
        <v>68</v>
      </c>
      <c r="AK355" s="17" t="s">
        <v>171</v>
      </c>
      <c r="AL355" s="17" t="s">
        <v>54</v>
      </c>
      <c r="AM355" s="17" t="s">
        <v>452</v>
      </c>
      <c r="AN355" s="17" t="s">
        <v>739</v>
      </c>
      <c r="AO355" s="17" t="s">
        <v>738</v>
      </c>
      <c r="AP355" s="17" t="s">
        <v>145</v>
      </c>
      <c r="AQ355" s="17" t="s">
        <v>737</v>
      </c>
      <c r="AR355" s="24" t="s">
        <v>736</v>
      </c>
    </row>
    <row r="356" spans="1:44" ht="14.45" customHeight="1" x14ac:dyDescent="0.25">
      <c r="A356" s="3" t="s">
        <v>752</v>
      </c>
      <c r="B356" s="3" t="s">
        <v>760</v>
      </c>
      <c r="C356" s="3" t="s">
        <v>750</v>
      </c>
      <c r="D356" s="3" t="s">
        <v>759</v>
      </c>
      <c r="E356" s="3" t="s">
        <v>18</v>
      </c>
      <c r="F356" s="3" t="s">
        <v>748</v>
      </c>
      <c r="G356" s="3" t="s">
        <v>16</v>
      </c>
      <c r="H356" s="3" t="s">
        <v>15</v>
      </c>
      <c r="I356" s="18">
        <v>207902</v>
      </c>
      <c r="J356" s="19">
        <v>11.64</v>
      </c>
      <c r="K356" s="19">
        <v>11.64</v>
      </c>
      <c r="L356" s="19">
        <v>24.71</v>
      </c>
      <c r="M356" s="19">
        <v>8.4499999999999993</v>
      </c>
      <c r="N356" s="19">
        <v>5.97</v>
      </c>
      <c r="O356" s="19">
        <v>14.18</v>
      </c>
      <c r="P356" s="19">
        <v>4</v>
      </c>
      <c r="R356" s="3" t="s">
        <v>13</v>
      </c>
      <c r="S356" s="3" t="s">
        <v>758</v>
      </c>
      <c r="T356" s="3" t="s">
        <v>11</v>
      </c>
      <c r="U356" s="3">
        <v>36.831313000000002</v>
      </c>
      <c r="V356" s="3">
        <v>-79.336596</v>
      </c>
      <c r="X356" s="22" t="s">
        <v>746</v>
      </c>
      <c r="Y356" s="3" t="s">
        <v>745</v>
      </c>
      <c r="Z356" s="3" t="s">
        <v>38</v>
      </c>
      <c r="AA356" s="3" t="s">
        <v>743</v>
      </c>
      <c r="AB356" s="23">
        <v>43920</v>
      </c>
      <c r="AC356" s="3" t="s">
        <v>37</v>
      </c>
      <c r="AD356" s="21">
        <v>2021</v>
      </c>
      <c r="AE356" s="3" t="s">
        <v>742</v>
      </c>
      <c r="AF356" s="3" t="s">
        <v>741</v>
      </c>
      <c r="AG356" s="23">
        <v>44288</v>
      </c>
      <c r="AH356" s="17" t="s">
        <v>757</v>
      </c>
      <c r="AI356" s="17" t="s">
        <v>756</v>
      </c>
      <c r="AJ356" s="17" t="s">
        <v>32</v>
      </c>
      <c r="AK356" s="17" t="s">
        <v>94</v>
      </c>
      <c r="AL356" s="17" t="s">
        <v>273</v>
      </c>
      <c r="AM356" s="17" t="s">
        <v>259</v>
      </c>
      <c r="AN356" s="17" t="s">
        <v>599</v>
      </c>
      <c r="AO356" s="17" t="s">
        <v>755</v>
      </c>
      <c r="AP356" s="17" t="s">
        <v>754</v>
      </c>
      <c r="AQ356" s="17" t="s">
        <v>1</v>
      </c>
      <c r="AR356" s="24" t="s">
        <v>753</v>
      </c>
    </row>
    <row r="357" spans="1:44" ht="14.45" customHeight="1" x14ac:dyDescent="0.25">
      <c r="A357" s="3" t="s">
        <v>2545</v>
      </c>
      <c r="B357" s="3" t="s">
        <v>2544</v>
      </c>
      <c r="C357" s="3" t="s">
        <v>2543</v>
      </c>
      <c r="D357" s="3" t="s">
        <v>2542</v>
      </c>
      <c r="E357" s="3" t="s">
        <v>1933</v>
      </c>
      <c r="F357" s="30" t="s">
        <v>2541</v>
      </c>
      <c r="G357" s="3" t="s">
        <v>2183</v>
      </c>
      <c r="H357" s="3" t="s">
        <v>2455</v>
      </c>
      <c r="I357" s="18">
        <v>46728</v>
      </c>
      <c r="J357" s="19">
        <v>9</v>
      </c>
      <c r="K357" s="19">
        <v>8.8000000000000007</v>
      </c>
      <c r="L357" s="19">
        <v>30.9</v>
      </c>
      <c r="M357" s="19">
        <v>20.399999999999999</v>
      </c>
      <c r="N357" s="19">
        <v>33</v>
      </c>
      <c r="O357" s="19">
        <v>94.9</v>
      </c>
      <c r="Q357" s="3" t="s">
        <v>948</v>
      </c>
      <c r="R357" s="3" t="s">
        <v>580</v>
      </c>
      <c r="S357" s="3" t="s">
        <v>2540</v>
      </c>
      <c r="T357" s="3" t="s">
        <v>11</v>
      </c>
      <c r="U357" s="3">
        <v>17.710307107733598</v>
      </c>
      <c r="V357" s="3">
        <v>-64.754108637590093</v>
      </c>
      <c r="X357" s="22" t="s">
        <v>2539</v>
      </c>
      <c r="Z357" s="3" t="s">
        <v>2538</v>
      </c>
      <c r="AB357" s="23">
        <v>44281</v>
      </c>
      <c r="AC357" s="3" t="s">
        <v>37</v>
      </c>
      <c r="AD357" s="21">
        <v>2021</v>
      </c>
      <c r="AE357" s="3" t="s">
        <v>1904</v>
      </c>
      <c r="AF357" s="3" t="s">
        <v>2537</v>
      </c>
      <c r="AG357" s="23">
        <v>44281</v>
      </c>
      <c r="AH357" s="17" t="e">
        <v>#N/A</v>
      </c>
      <c r="AI357" s="17" t="e">
        <v>#N/A</v>
      </c>
      <c r="AJ357" s="17" t="e">
        <v>#N/A</v>
      </c>
      <c r="AK357" s="17" t="e">
        <v>#N/A</v>
      </c>
      <c r="AL357" s="17" t="e">
        <v>#N/A</v>
      </c>
      <c r="AM357" s="17" t="e">
        <v>#N/A</v>
      </c>
      <c r="AN357" s="17" t="e">
        <v>#N/A</v>
      </c>
      <c r="AO357" s="17" t="e">
        <v>#N/A</v>
      </c>
      <c r="AP357" s="17" t="e">
        <v>#N/A</v>
      </c>
      <c r="AQ357" s="17" t="e">
        <v>#N/A</v>
      </c>
      <c r="AR357" s="24" t="e">
        <v>#N/A</v>
      </c>
    </row>
    <row r="358" spans="1:44" ht="14.45" customHeight="1" x14ac:dyDescent="0.25">
      <c r="A358" s="3" t="s">
        <v>2536</v>
      </c>
      <c r="B358" s="3" t="s">
        <v>2535</v>
      </c>
      <c r="C358" s="3" t="s">
        <v>2534</v>
      </c>
      <c r="D358" s="3" t="s">
        <v>2533</v>
      </c>
      <c r="E358" s="3" t="s">
        <v>18</v>
      </c>
      <c r="F358" s="3" t="s">
        <v>2532</v>
      </c>
      <c r="G358" s="3" t="s">
        <v>2183</v>
      </c>
      <c r="H358" s="3" t="s">
        <v>2455</v>
      </c>
      <c r="I358" s="18">
        <v>1171716</v>
      </c>
      <c r="J358" s="19">
        <v>48</v>
      </c>
      <c r="K358" s="19">
        <v>67</v>
      </c>
      <c r="L358" s="19">
        <v>297</v>
      </c>
      <c r="M358" s="19">
        <v>88</v>
      </c>
      <c r="N358" s="19">
        <v>247</v>
      </c>
      <c r="O358" s="19">
        <v>224</v>
      </c>
      <c r="R358" s="3" t="s">
        <v>13</v>
      </c>
      <c r="S358" s="3" t="s">
        <v>2531</v>
      </c>
      <c r="T358" s="3" t="s">
        <v>11</v>
      </c>
      <c r="U358" s="3">
        <v>48.883772999999998</v>
      </c>
      <c r="V358" s="3">
        <v>-122.734717</v>
      </c>
      <c r="X358" s="22" t="s">
        <v>2530</v>
      </c>
      <c r="Y358" s="3" t="s">
        <v>2529</v>
      </c>
      <c r="Z358" s="3" t="s">
        <v>2528</v>
      </c>
      <c r="AA358" s="3" t="s">
        <v>2527</v>
      </c>
      <c r="AB358" s="23">
        <v>43914</v>
      </c>
      <c r="AC358" s="3" t="s">
        <v>6</v>
      </c>
      <c r="AD358" s="21" t="s">
        <v>5</v>
      </c>
      <c r="AE358" s="3" t="s">
        <v>2526</v>
      </c>
      <c r="AF358" s="3" t="s">
        <v>2525</v>
      </c>
      <c r="AG358" s="23">
        <v>44288</v>
      </c>
      <c r="AH358" s="17" t="s">
        <v>2524</v>
      </c>
      <c r="AI358" s="17" t="s">
        <v>553</v>
      </c>
      <c r="AJ358" s="17" t="s">
        <v>131</v>
      </c>
      <c r="AK358" s="17" t="s">
        <v>69</v>
      </c>
      <c r="AL358" s="17" t="s">
        <v>33</v>
      </c>
      <c r="AM358" s="17" t="s">
        <v>227</v>
      </c>
      <c r="AN358" s="17" t="s">
        <v>599</v>
      </c>
      <c r="AO358" s="17" t="s">
        <v>2523</v>
      </c>
      <c r="AP358" s="17" t="s">
        <v>2522</v>
      </c>
      <c r="AQ358" s="17" t="s">
        <v>1</v>
      </c>
      <c r="AR358" s="24" t="s">
        <v>2521</v>
      </c>
    </row>
    <row r="359" spans="1:44" ht="14.45" customHeight="1" x14ac:dyDescent="0.25">
      <c r="A359" s="3" t="s">
        <v>2536</v>
      </c>
      <c r="B359" s="3" t="s">
        <v>2977</v>
      </c>
      <c r="C359" s="3" t="s">
        <v>4048</v>
      </c>
      <c r="D359" s="3" t="s">
        <v>4047</v>
      </c>
      <c r="E359" s="3" t="s">
        <v>18</v>
      </c>
      <c r="F359" s="3" t="s">
        <v>4046</v>
      </c>
      <c r="G359" s="3" t="s">
        <v>3798</v>
      </c>
      <c r="H359" s="3" t="s">
        <v>4045</v>
      </c>
      <c r="I359" s="18">
        <v>208475</v>
      </c>
      <c r="J359" s="19">
        <v>54.58</v>
      </c>
      <c r="K359" s="19">
        <v>43.06</v>
      </c>
      <c r="L359" s="19">
        <v>147.6</v>
      </c>
      <c r="M359" s="19">
        <v>112.57</v>
      </c>
      <c r="N359" s="19">
        <v>120.19</v>
      </c>
      <c r="O359" s="19">
        <v>371.76</v>
      </c>
      <c r="R359" s="3" t="s">
        <v>13</v>
      </c>
      <c r="S359" s="3" t="s">
        <v>4044</v>
      </c>
      <c r="T359" s="3" t="s">
        <v>11</v>
      </c>
      <c r="U359" s="3">
        <v>46.021132000000001</v>
      </c>
      <c r="V359" s="3">
        <v>-122.857319</v>
      </c>
      <c r="X359" s="22" t="s">
        <v>3914</v>
      </c>
      <c r="Y359" s="3" t="s">
        <v>4043</v>
      </c>
      <c r="Z359" s="3" t="s">
        <v>4042</v>
      </c>
      <c r="AA359" s="3" t="s">
        <v>2969</v>
      </c>
      <c r="AB359" s="23">
        <v>43844</v>
      </c>
      <c r="AC359" s="3" t="s">
        <v>37</v>
      </c>
      <c r="AD359" s="21">
        <v>2014</v>
      </c>
      <c r="AE359" s="3" t="s">
        <v>4041</v>
      </c>
      <c r="AF359" s="3" t="s">
        <v>4040</v>
      </c>
      <c r="AG359" s="23">
        <v>43984</v>
      </c>
      <c r="AH359" s="17" t="s">
        <v>4039</v>
      </c>
      <c r="AI359" s="17" t="s">
        <v>260</v>
      </c>
      <c r="AJ359" s="17" t="s">
        <v>131</v>
      </c>
      <c r="AK359" s="17" t="s">
        <v>67</v>
      </c>
      <c r="AL359" s="17" t="s">
        <v>315</v>
      </c>
      <c r="AM359" s="17" t="s">
        <v>196</v>
      </c>
      <c r="AN359" s="17" t="s">
        <v>1031</v>
      </c>
      <c r="AO359" s="17" t="s">
        <v>4038</v>
      </c>
      <c r="AP359" s="17" t="s">
        <v>1479</v>
      </c>
      <c r="AQ359" s="17" t="s">
        <v>551</v>
      </c>
      <c r="AR359" s="24" t="s">
        <v>4037</v>
      </c>
    </row>
    <row r="360" spans="1:44" ht="14.45" customHeight="1" x14ac:dyDescent="0.25">
      <c r="A360" s="3" t="s">
        <v>2536</v>
      </c>
      <c r="B360" s="3" t="s">
        <v>2977</v>
      </c>
      <c r="C360" s="3" t="s">
        <v>3918</v>
      </c>
      <c r="D360" s="3" t="s">
        <v>3917</v>
      </c>
      <c r="E360" s="3" t="s">
        <v>42</v>
      </c>
      <c r="F360" s="3" t="s">
        <v>3916</v>
      </c>
      <c r="G360" s="3" t="s">
        <v>3798</v>
      </c>
      <c r="H360" s="3" t="s">
        <v>3895</v>
      </c>
      <c r="I360" s="18">
        <v>1076000</v>
      </c>
      <c r="J360" s="19">
        <v>64.489999999999995</v>
      </c>
      <c r="K360" s="19">
        <v>61.79</v>
      </c>
      <c r="L360" s="19">
        <v>75.099999999999994</v>
      </c>
      <c r="M360" s="19">
        <v>55.68</v>
      </c>
      <c r="N360" s="19">
        <v>17.52</v>
      </c>
      <c r="O360" s="19">
        <v>72.599999999999994</v>
      </c>
      <c r="R360" s="3" t="s">
        <v>13</v>
      </c>
      <c r="S360" s="3" t="s">
        <v>3915</v>
      </c>
      <c r="T360" s="3" t="s">
        <v>11</v>
      </c>
      <c r="U360" s="3">
        <v>46.044753</v>
      </c>
      <c r="V360" s="3">
        <v>-122.869193</v>
      </c>
      <c r="X360" s="22" t="s">
        <v>3914</v>
      </c>
      <c r="Y360" s="3" t="s">
        <v>3913</v>
      </c>
      <c r="Z360" s="3" t="s">
        <v>38</v>
      </c>
      <c r="AA360" s="3" t="s">
        <v>2969</v>
      </c>
      <c r="AB360" s="23">
        <v>44284</v>
      </c>
      <c r="AC360" s="3" t="s">
        <v>6</v>
      </c>
      <c r="AD360" s="21">
        <v>2022</v>
      </c>
      <c r="AE360" s="3" t="s">
        <v>3912</v>
      </c>
      <c r="AF360" s="3" t="s">
        <v>3911</v>
      </c>
      <c r="AG360" s="23">
        <v>44284</v>
      </c>
      <c r="AH360" s="17" t="s">
        <v>3910</v>
      </c>
      <c r="AI360" s="17" t="s">
        <v>260</v>
      </c>
      <c r="AJ360" s="17" t="s">
        <v>273</v>
      </c>
      <c r="AK360" s="17" t="s">
        <v>94</v>
      </c>
      <c r="AL360" s="17" t="s">
        <v>315</v>
      </c>
      <c r="AM360" s="17" t="s">
        <v>196</v>
      </c>
      <c r="AN360" s="17" t="s">
        <v>1031</v>
      </c>
      <c r="AO360" s="17" t="s">
        <v>3909</v>
      </c>
      <c r="AP360" s="17" t="s">
        <v>1479</v>
      </c>
      <c r="AQ360" s="17" t="s">
        <v>1474</v>
      </c>
      <c r="AR360" s="24" t="s">
        <v>3908</v>
      </c>
    </row>
    <row r="361" spans="1:44" ht="14.45" customHeight="1" x14ac:dyDescent="0.25">
      <c r="A361" s="3" t="s">
        <v>2536</v>
      </c>
      <c r="B361" s="3" t="s">
        <v>3526</v>
      </c>
      <c r="C361" s="3" t="s">
        <v>3525</v>
      </c>
      <c r="D361" s="3" t="s">
        <v>3524</v>
      </c>
      <c r="E361" s="3" t="s">
        <v>42</v>
      </c>
      <c r="F361" s="3" t="s">
        <v>3523</v>
      </c>
      <c r="G361" s="3" t="s">
        <v>16</v>
      </c>
      <c r="H361" s="3" t="s">
        <v>3522</v>
      </c>
      <c r="I361" s="18">
        <v>32040.844769999996</v>
      </c>
      <c r="J361" s="19">
        <v>1.2</v>
      </c>
      <c r="K361" s="19">
        <v>1.2</v>
      </c>
      <c r="L361" s="19">
        <v>3.8</v>
      </c>
      <c r="M361" s="19">
        <v>49</v>
      </c>
      <c r="N361" s="19">
        <v>9.1</v>
      </c>
      <c r="O361" s="19">
        <v>12</v>
      </c>
      <c r="P361" s="19">
        <v>0.37</v>
      </c>
      <c r="Q361" s="3" t="s">
        <v>14</v>
      </c>
      <c r="R361" s="3" t="s">
        <v>13</v>
      </c>
      <c r="S361" s="3" t="s">
        <v>3521</v>
      </c>
      <c r="T361" s="3" t="s">
        <v>11</v>
      </c>
      <c r="U361" s="3">
        <v>47.2765524646396</v>
      </c>
      <c r="V361" s="3">
        <v>-122.39997802510401</v>
      </c>
      <c r="W361" s="3">
        <v>30022</v>
      </c>
      <c r="X361" s="22" t="s">
        <v>3520</v>
      </c>
      <c r="Z361" s="3" t="s">
        <v>38</v>
      </c>
      <c r="AA361" s="3" t="s">
        <v>3519</v>
      </c>
      <c r="AB361" s="23">
        <v>44132</v>
      </c>
      <c r="AC361" s="3" t="s">
        <v>154</v>
      </c>
      <c r="AD361" s="21">
        <v>2021</v>
      </c>
      <c r="AE361" s="3" t="s">
        <v>2943</v>
      </c>
      <c r="AF361" s="3" t="s">
        <v>3518</v>
      </c>
      <c r="AG361" s="23">
        <v>44132</v>
      </c>
      <c r="AH361" s="17" t="s">
        <v>3517</v>
      </c>
      <c r="AI361" s="17" t="s">
        <v>301</v>
      </c>
      <c r="AJ361" s="17" t="s">
        <v>401</v>
      </c>
      <c r="AK361" s="17" t="s">
        <v>52</v>
      </c>
      <c r="AL361" s="17" t="s">
        <v>519</v>
      </c>
      <c r="AM361" s="17" t="s">
        <v>1361</v>
      </c>
      <c r="AN361" s="17" t="s">
        <v>1360</v>
      </c>
      <c r="AO361" s="17" t="s">
        <v>598</v>
      </c>
      <c r="AP361" s="17" t="s">
        <v>2425</v>
      </c>
      <c r="AQ361" s="17" t="s">
        <v>3516</v>
      </c>
      <c r="AR361" s="24" t="s">
        <v>3515</v>
      </c>
    </row>
    <row r="362" spans="1:44" ht="14.45" customHeight="1" x14ac:dyDescent="0.25">
      <c r="A362" s="3" t="s">
        <v>2536</v>
      </c>
      <c r="B362" s="3" t="s">
        <v>2977</v>
      </c>
      <c r="C362" s="3" t="s">
        <v>2976</v>
      </c>
      <c r="D362" s="3" t="s">
        <v>2975</v>
      </c>
      <c r="E362" s="3" t="s">
        <v>18</v>
      </c>
      <c r="F362" s="3" t="s">
        <v>2974</v>
      </c>
      <c r="G362" s="3" t="s">
        <v>16</v>
      </c>
      <c r="H362" s="3" t="s">
        <v>2960</v>
      </c>
      <c r="I362" s="18">
        <v>89000</v>
      </c>
      <c r="J362" s="19">
        <v>2.1800000000000002</v>
      </c>
      <c r="K362" s="19">
        <v>2.1800000000000002</v>
      </c>
      <c r="L362" s="19">
        <v>30.36</v>
      </c>
      <c r="M362" s="19">
        <v>22.87</v>
      </c>
      <c r="N362" s="19">
        <v>0.15</v>
      </c>
      <c r="O362" s="19">
        <v>60.69</v>
      </c>
      <c r="P362" s="19">
        <v>4.18</v>
      </c>
      <c r="R362" s="3" t="s">
        <v>13</v>
      </c>
      <c r="S362" s="3" t="s">
        <v>2973</v>
      </c>
      <c r="T362" s="3" t="s">
        <v>11</v>
      </c>
      <c r="U362" s="3">
        <v>46.1372</v>
      </c>
      <c r="V362" s="3">
        <v>-122.983073</v>
      </c>
      <c r="X362" s="22" t="s">
        <v>2972</v>
      </c>
      <c r="Y362" s="3" t="s">
        <v>2971</v>
      </c>
      <c r="Z362" s="3" t="s">
        <v>2970</v>
      </c>
      <c r="AA362" s="3" t="s">
        <v>2969</v>
      </c>
      <c r="AB362" s="23">
        <v>43720</v>
      </c>
      <c r="AC362" s="3" t="s">
        <v>37</v>
      </c>
      <c r="AD362" s="21">
        <v>2016</v>
      </c>
      <c r="AE362" s="3" t="s">
        <v>1904</v>
      </c>
      <c r="AF362" s="3" t="s">
        <v>2968</v>
      </c>
      <c r="AG362" s="23">
        <v>43746</v>
      </c>
      <c r="AH362" s="17" t="s">
        <v>2967</v>
      </c>
      <c r="AI362" s="17" t="s">
        <v>315</v>
      </c>
      <c r="AJ362" s="17" t="s">
        <v>427</v>
      </c>
      <c r="AK362" s="17" t="s">
        <v>52</v>
      </c>
      <c r="AL362" s="17" t="s">
        <v>169</v>
      </c>
      <c r="AM362" s="17" t="s">
        <v>183</v>
      </c>
      <c r="AN362" s="17" t="s">
        <v>128</v>
      </c>
      <c r="AO362" s="17" t="s">
        <v>2966</v>
      </c>
      <c r="AP362" s="17" t="s">
        <v>811</v>
      </c>
      <c r="AQ362" s="17" t="s">
        <v>2965</v>
      </c>
      <c r="AR362" s="24" t="s">
        <v>2964</v>
      </c>
    </row>
    <row r="363" spans="1:44" ht="14.45" customHeight="1" x14ac:dyDescent="0.25">
      <c r="A363" s="3" t="s">
        <v>2517</v>
      </c>
      <c r="B363" s="3" t="s">
        <v>2095</v>
      </c>
      <c r="C363" s="3" t="s">
        <v>2516</v>
      </c>
      <c r="D363" s="3" t="s">
        <v>2520</v>
      </c>
      <c r="E363" s="3" t="s">
        <v>18</v>
      </c>
      <c r="F363" s="3" t="s">
        <v>2519</v>
      </c>
      <c r="G363" s="3" t="s">
        <v>2183</v>
      </c>
      <c r="H363" s="3" t="s">
        <v>2455</v>
      </c>
      <c r="I363" s="18">
        <v>424573</v>
      </c>
      <c r="J363" s="19">
        <v>42</v>
      </c>
      <c r="K363" s="19">
        <v>42</v>
      </c>
      <c r="L363" s="19">
        <v>118</v>
      </c>
      <c r="M363" s="19">
        <v>646</v>
      </c>
      <c r="N363" s="19">
        <v>91</v>
      </c>
      <c r="O363" s="19">
        <v>264</v>
      </c>
      <c r="R363" s="3" t="s">
        <v>13</v>
      </c>
      <c r="S363" s="3" t="s">
        <v>2518</v>
      </c>
      <c r="T363" s="3" t="s">
        <v>11</v>
      </c>
      <c r="U363" s="3">
        <v>46.689889999999998</v>
      </c>
      <c r="V363" s="3">
        <v>-92.068399999999997</v>
      </c>
      <c r="W363" s="21">
        <v>816009590</v>
      </c>
      <c r="X363" s="22" t="s">
        <v>2512</v>
      </c>
      <c r="Z363" s="3" t="s">
        <v>2511</v>
      </c>
      <c r="AA363" s="3" t="s">
        <v>2510</v>
      </c>
      <c r="AB363" s="23">
        <v>43858</v>
      </c>
      <c r="AC363" s="3" t="s">
        <v>154</v>
      </c>
      <c r="AD363" s="21">
        <v>2021</v>
      </c>
      <c r="AE363" s="3" t="s">
        <v>2509</v>
      </c>
      <c r="AF363" s="3" t="s">
        <v>2508</v>
      </c>
      <c r="AG363" s="23">
        <v>44007</v>
      </c>
      <c r="AH363" s="17" t="s">
        <v>2507</v>
      </c>
      <c r="AI363" s="17" t="s">
        <v>230</v>
      </c>
      <c r="AJ363" s="17" t="s">
        <v>197</v>
      </c>
      <c r="AK363" s="17" t="s">
        <v>31</v>
      </c>
      <c r="AL363" s="17" t="s">
        <v>30</v>
      </c>
      <c r="AM363" s="17" t="s">
        <v>148</v>
      </c>
      <c r="AN363" s="17" t="s">
        <v>147</v>
      </c>
      <c r="AO363" s="17" t="s">
        <v>2506</v>
      </c>
      <c r="AP363" s="17" t="s">
        <v>227</v>
      </c>
      <c r="AQ363" s="17" t="s">
        <v>2505</v>
      </c>
      <c r="AR363" s="24" t="s">
        <v>2504</v>
      </c>
    </row>
    <row r="364" spans="1:44" ht="14.45" customHeight="1" x14ac:dyDescent="0.25">
      <c r="A364" s="3" t="s">
        <v>2517</v>
      </c>
      <c r="B364" s="3" t="s">
        <v>2095</v>
      </c>
      <c r="C364" s="3" t="s">
        <v>2516</v>
      </c>
      <c r="D364" s="3" t="s">
        <v>2515</v>
      </c>
      <c r="E364" s="3" t="s">
        <v>18</v>
      </c>
      <c r="F364" s="3" t="s">
        <v>2514</v>
      </c>
      <c r="G364" s="3" t="s">
        <v>2183</v>
      </c>
      <c r="H364" s="3" t="s">
        <v>2455</v>
      </c>
      <c r="I364" s="18">
        <v>421187</v>
      </c>
      <c r="J364" s="19">
        <v>-4.8499999999999996</v>
      </c>
      <c r="K364" s="19">
        <v>-4.8499999999999996</v>
      </c>
      <c r="L364" s="19">
        <v>129.72999999999999</v>
      </c>
      <c r="M364" s="19">
        <v>137.56</v>
      </c>
      <c r="N364" s="19">
        <v>114.7</v>
      </c>
      <c r="O364" s="19">
        <v>538.82000000000005</v>
      </c>
      <c r="R364" s="3" t="s">
        <v>13</v>
      </c>
      <c r="S364" s="3" t="s">
        <v>2513</v>
      </c>
      <c r="T364" s="3" t="s">
        <v>11</v>
      </c>
      <c r="U364" s="3">
        <v>46.689889999999998</v>
      </c>
      <c r="V364" s="3">
        <v>-92.068399999999997</v>
      </c>
      <c r="W364" s="21">
        <v>816009590</v>
      </c>
      <c r="X364" s="22" t="s">
        <v>2512</v>
      </c>
      <c r="Z364" s="3" t="s">
        <v>2511</v>
      </c>
      <c r="AA364" s="3" t="s">
        <v>2510</v>
      </c>
      <c r="AB364" s="23">
        <v>44007</v>
      </c>
      <c r="AC364" s="3" t="s">
        <v>154</v>
      </c>
      <c r="AD364" s="21">
        <v>2021</v>
      </c>
      <c r="AE364" s="3" t="s">
        <v>2509</v>
      </c>
      <c r="AF364" s="3" t="s">
        <v>2508</v>
      </c>
      <c r="AG364" s="23">
        <v>44007</v>
      </c>
      <c r="AH364" s="17" t="s">
        <v>2507</v>
      </c>
      <c r="AI364" s="17" t="s">
        <v>230</v>
      </c>
      <c r="AJ364" s="17" t="s">
        <v>197</v>
      </c>
      <c r="AK364" s="17" t="s">
        <v>31</v>
      </c>
      <c r="AL364" s="17" t="s">
        <v>30</v>
      </c>
      <c r="AM364" s="17" t="s">
        <v>148</v>
      </c>
      <c r="AN364" s="17" t="s">
        <v>147</v>
      </c>
      <c r="AO364" s="17" t="s">
        <v>2506</v>
      </c>
      <c r="AP364" s="17" t="s">
        <v>227</v>
      </c>
      <c r="AQ364" s="17" t="s">
        <v>2505</v>
      </c>
      <c r="AR364" s="24" t="s">
        <v>2504</v>
      </c>
    </row>
    <row r="365" spans="1:44" ht="14.45" customHeight="1" x14ac:dyDescent="0.25">
      <c r="A365" s="3" t="s">
        <v>107</v>
      </c>
      <c r="B365" s="3" t="s">
        <v>240</v>
      </c>
      <c r="C365" s="3" t="s">
        <v>583</v>
      </c>
      <c r="D365" s="3" t="s">
        <v>735</v>
      </c>
      <c r="E365" s="3" t="s">
        <v>42</v>
      </c>
      <c r="F365" s="3" t="s">
        <v>734</v>
      </c>
      <c r="G365" s="3" t="s">
        <v>16</v>
      </c>
      <c r="H365" s="3" t="s">
        <v>15</v>
      </c>
      <c r="I365" s="18">
        <v>108975</v>
      </c>
      <c r="J365" s="19">
        <v>13.94</v>
      </c>
      <c r="L365" s="19">
        <v>65.72</v>
      </c>
      <c r="M365" s="19">
        <v>42.38</v>
      </c>
      <c r="N365" s="19">
        <v>0.59</v>
      </c>
      <c r="O365" s="19">
        <v>71.94</v>
      </c>
      <c r="P365" s="19">
        <v>10.89</v>
      </c>
      <c r="R365" s="3" t="s">
        <v>13</v>
      </c>
      <c r="S365" s="3" t="s">
        <v>733</v>
      </c>
      <c r="T365" s="3" t="s">
        <v>11</v>
      </c>
      <c r="U365" s="3">
        <v>39.404249999999998</v>
      </c>
      <c r="V365" s="3">
        <v>-80.683449999999993</v>
      </c>
      <c r="W365" s="21" t="s">
        <v>732</v>
      </c>
      <c r="X365" s="22" t="s">
        <v>100</v>
      </c>
      <c r="Z365" s="3" t="s">
        <v>731</v>
      </c>
      <c r="AA365" s="3" t="s">
        <v>98</v>
      </c>
      <c r="AB365" s="23">
        <v>44127</v>
      </c>
      <c r="AC365" s="3" t="s">
        <v>37</v>
      </c>
      <c r="AD365" s="21">
        <v>2015</v>
      </c>
      <c r="AE365" s="3" t="s">
        <v>730</v>
      </c>
      <c r="AF365" s="3" t="s">
        <v>729</v>
      </c>
      <c r="AG365" s="23">
        <v>44127</v>
      </c>
      <c r="AH365" s="17" t="s">
        <v>728</v>
      </c>
      <c r="AI365" s="17" t="s">
        <v>334</v>
      </c>
      <c r="AJ365" s="17" t="s">
        <v>316</v>
      </c>
      <c r="AK365" s="17" t="s">
        <v>31</v>
      </c>
      <c r="AL365" s="17" t="s">
        <v>32</v>
      </c>
      <c r="AM365" s="17" t="s">
        <v>706</v>
      </c>
      <c r="AN365" s="17" t="s">
        <v>451</v>
      </c>
      <c r="AO365" s="17" t="s">
        <v>563</v>
      </c>
      <c r="AP365" s="17" t="s">
        <v>224</v>
      </c>
      <c r="AQ365" s="17" t="s">
        <v>727</v>
      </c>
      <c r="AR365" s="24" t="s">
        <v>726</v>
      </c>
    </row>
    <row r="366" spans="1:44" ht="14.45" customHeight="1" x14ac:dyDescent="0.25">
      <c r="A366" s="3" t="s">
        <v>107</v>
      </c>
      <c r="B366" s="3" t="s">
        <v>191</v>
      </c>
      <c r="C366" s="3" t="s">
        <v>583</v>
      </c>
      <c r="D366" s="3" t="s">
        <v>594</v>
      </c>
      <c r="E366" s="3" t="s">
        <v>42</v>
      </c>
      <c r="F366" s="3" t="s">
        <v>593</v>
      </c>
      <c r="G366" s="3" t="s">
        <v>16</v>
      </c>
      <c r="H366" s="3" t="s">
        <v>15</v>
      </c>
      <c r="I366" s="18">
        <v>173180</v>
      </c>
      <c r="J366" s="19">
        <v>10.28</v>
      </c>
      <c r="L366" s="19">
        <v>162.11000000000001</v>
      </c>
      <c r="M366" s="19">
        <v>221.69</v>
      </c>
      <c r="N366" s="19">
        <v>0.7</v>
      </c>
      <c r="O366" s="19">
        <v>71.55</v>
      </c>
      <c r="P366" s="19">
        <v>21.99</v>
      </c>
      <c r="R366" s="3" t="s">
        <v>13</v>
      </c>
      <c r="S366" s="3" t="s">
        <v>592</v>
      </c>
      <c r="T366" s="3" t="s">
        <v>11</v>
      </c>
      <c r="U366" s="3">
        <v>39.516440000000003</v>
      </c>
      <c r="V366" s="3">
        <v>-80.738939999999999</v>
      </c>
      <c r="W366" s="21" t="s">
        <v>591</v>
      </c>
      <c r="X366" s="22" t="s">
        <v>100</v>
      </c>
      <c r="Z366" s="3" t="s">
        <v>590</v>
      </c>
      <c r="AA366" s="3" t="s">
        <v>98</v>
      </c>
      <c r="AB366" s="23">
        <v>44273</v>
      </c>
      <c r="AC366" s="3" t="s">
        <v>6</v>
      </c>
      <c r="AD366" s="21">
        <v>2020</v>
      </c>
      <c r="AE366" s="3" t="s">
        <v>589</v>
      </c>
      <c r="AF366" s="3" t="s">
        <v>588</v>
      </c>
      <c r="AG366" s="23">
        <v>44239</v>
      </c>
      <c r="AH366" s="17" t="s">
        <v>587</v>
      </c>
      <c r="AI366" s="17" t="s">
        <v>334</v>
      </c>
      <c r="AJ366" s="17" t="s">
        <v>316</v>
      </c>
      <c r="AK366" s="17" t="s">
        <v>67</v>
      </c>
      <c r="AL366" s="17" t="s">
        <v>169</v>
      </c>
      <c r="AM366" s="17" t="s">
        <v>183</v>
      </c>
      <c r="AN366" s="17" t="s">
        <v>365</v>
      </c>
      <c r="AO366" s="17" t="s">
        <v>586</v>
      </c>
      <c r="AP366" s="17" t="s">
        <v>180</v>
      </c>
      <c r="AQ366" s="17" t="s">
        <v>585</v>
      </c>
      <c r="AR366" s="24" t="s">
        <v>584</v>
      </c>
    </row>
    <row r="367" spans="1:44" ht="14.45" customHeight="1" x14ac:dyDescent="0.25">
      <c r="A367" s="3" t="s">
        <v>107</v>
      </c>
      <c r="B367" s="3" t="s">
        <v>240</v>
      </c>
      <c r="C367" s="3" t="s">
        <v>583</v>
      </c>
      <c r="D367" s="3" t="s">
        <v>639</v>
      </c>
      <c r="E367" s="3" t="s">
        <v>42</v>
      </c>
      <c r="F367" s="3" t="s">
        <v>638</v>
      </c>
      <c r="G367" s="3" t="s">
        <v>16</v>
      </c>
      <c r="H367" s="3" t="s">
        <v>15</v>
      </c>
      <c r="I367" s="18">
        <v>169328</v>
      </c>
      <c r="J367" s="19">
        <v>11.15</v>
      </c>
      <c r="K367" s="19">
        <v>11.15</v>
      </c>
      <c r="L367" s="19">
        <v>164.85</v>
      </c>
      <c r="M367" s="19">
        <v>156.69999999999999</v>
      </c>
      <c r="N367" s="19">
        <v>0.59</v>
      </c>
      <c r="O367" s="19">
        <v>71.73</v>
      </c>
      <c r="P367" s="19">
        <v>22.24</v>
      </c>
      <c r="R367" s="3" t="s">
        <v>13</v>
      </c>
      <c r="S367" s="3" t="s">
        <v>637</v>
      </c>
      <c r="T367" s="3" t="s">
        <v>11</v>
      </c>
      <c r="U367" s="3">
        <v>39.334203000000002</v>
      </c>
      <c r="V367" s="3">
        <v>-80.803336999999999</v>
      </c>
      <c r="W367" s="21" t="s">
        <v>636</v>
      </c>
      <c r="X367" s="22" t="s">
        <v>100</v>
      </c>
      <c r="Z367" s="3" t="s">
        <v>635</v>
      </c>
      <c r="AA367" s="3" t="s">
        <v>98</v>
      </c>
      <c r="AB367" s="23">
        <v>44298</v>
      </c>
      <c r="AC367" s="3" t="s">
        <v>634</v>
      </c>
      <c r="AD367" s="21" t="s">
        <v>633</v>
      </c>
      <c r="AE367" s="3" t="s">
        <v>632</v>
      </c>
      <c r="AF367" s="3" t="s">
        <v>631</v>
      </c>
      <c r="AG367" s="23">
        <v>44250</v>
      </c>
      <c r="AH367" s="17" t="s">
        <v>630</v>
      </c>
      <c r="AI367" s="17" t="s">
        <v>67</v>
      </c>
      <c r="AJ367" s="17" t="s">
        <v>197</v>
      </c>
      <c r="AK367" s="17" t="s">
        <v>67</v>
      </c>
      <c r="AL367" s="17" t="s">
        <v>130</v>
      </c>
      <c r="AM367" s="17" t="s">
        <v>227</v>
      </c>
      <c r="AN367" s="17" t="s">
        <v>377</v>
      </c>
      <c r="AO367" s="17" t="s">
        <v>225</v>
      </c>
      <c r="AP367" s="17" t="s">
        <v>224</v>
      </c>
      <c r="AQ367" s="17" t="s">
        <v>629</v>
      </c>
      <c r="AR367" s="24" t="s">
        <v>628</v>
      </c>
    </row>
    <row r="368" spans="1:44" ht="14.45" customHeight="1" x14ac:dyDescent="0.25">
      <c r="A368" s="3" t="s">
        <v>107</v>
      </c>
      <c r="B368" s="3" t="s">
        <v>463</v>
      </c>
      <c r="C368" s="3" t="s">
        <v>583</v>
      </c>
      <c r="D368" s="3" t="s">
        <v>582</v>
      </c>
      <c r="E368" s="3" t="s">
        <v>42</v>
      </c>
      <c r="F368" s="3" t="s">
        <v>581</v>
      </c>
      <c r="G368" s="3" t="s">
        <v>16</v>
      </c>
      <c r="H368" s="3" t="s">
        <v>15</v>
      </c>
      <c r="I368" s="18">
        <v>174127</v>
      </c>
      <c r="J368" s="19">
        <v>10.27</v>
      </c>
      <c r="K368" s="19">
        <v>10.27</v>
      </c>
      <c r="L368" s="19">
        <v>161.6</v>
      </c>
      <c r="M368" s="19">
        <v>240.1</v>
      </c>
      <c r="N368" s="19">
        <v>0.7</v>
      </c>
      <c r="O368" s="19">
        <v>71.14</v>
      </c>
      <c r="P368" s="19">
        <v>25.9</v>
      </c>
      <c r="R368" s="3" t="s">
        <v>580</v>
      </c>
      <c r="S368" s="3" t="s">
        <v>579</v>
      </c>
      <c r="T368" s="3" t="s">
        <v>11</v>
      </c>
      <c r="U368" s="3">
        <v>39.549599999999998</v>
      </c>
      <c r="V368" s="3">
        <v>-80.807699999999997</v>
      </c>
      <c r="W368" s="21" t="s">
        <v>578</v>
      </c>
      <c r="X368" s="22" t="s">
        <v>100</v>
      </c>
      <c r="AA368" s="3" t="s">
        <v>98</v>
      </c>
      <c r="AB368" s="23">
        <v>44314</v>
      </c>
      <c r="AC368" s="3" t="s">
        <v>6</v>
      </c>
      <c r="AD368" s="21">
        <v>2022</v>
      </c>
      <c r="AE368" s="3" t="s">
        <v>577</v>
      </c>
      <c r="AF368" s="3" t="s">
        <v>576</v>
      </c>
      <c r="AG368" s="23">
        <v>44239</v>
      </c>
      <c r="AH368" s="17" t="s">
        <v>575</v>
      </c>
      <c r="AI368" s="17" t="s">
        <v>94</v>
      </c>
      <c r="AJ368" s="17" t="s">
        <v>113</v>
      </c>
      <c r="AK368" s="17" t="s">
        <v>67</v>
      </c>
      <c r="AL368" s="17" t="s">
        <v>169</v>
      </c>
      <c r="AM368" s="17" t="s">
        <v>300</v>
      </c>
      <c r="AN368" s="17" t="s">
        <v>365</v>
      </c>
      <c r="AO368" s="17" t="s">
        <v>574</v>
      </c>
      <c r="AP368" s="17" t="s">
        <v>126</v>
      </c>
      <c r="AQ368" s="17" t="s">
        <v>573</v>
      </c>
      <c r="AR368" s="24" t="s">
        <v>572</v>
      </c>
    </row>
    <row r="369" spans="1:44" ht="14.45" customHeight="1" x14ac:dyDescent="0.25">
      <c r="A369" s="3" t="s">
        <v>107</v>
      </c>
      <c r="B369" s="3" t="s">
        <v>463</v>
      </c>
      <c r="C369" s="3" t="s">
        <v>583</v>
      </c>
      <c r="D369" s="3" t="s">
        <v>682</v>
      </c>
      <c r="E369" s="3" t="s">
        <v>42</v>
      </c>
      <c r="F369" s="3" t="s">
        <v>681</v>
      </c>
      <c r="G369" s="3" t="s">
        <v>16</v>
      </c>
      <c r="H369" s="3" t="s">
        <v>15</v>
      </c>
      <c r="I369" s="18">
        <v>245801</v>
      </c>
      <c r="J369" s="19">
        <v>14.69</v>
      </c>
      <c r="K369" s="19">
        <v>14.69</v>
      </c>
      <c r="L369" s="19">
        <v>233.4</v>
      </c>
      <c r="M369" s="19">
        <v>234.3</v>
      </c>
      <c r="N369" s="19">
        <v>0.84</v>
      </c>
      <c r="O369" s="19">
        <v>101.64</v>
      </c>
      <c r="P369" s="19">
        <v>24.72</v>
      </c>
      <c r="R369" s="3" t="s">
        <v>13</v>
      </c>
      <c r="S369" s="3" t="s">
        <v>680</v>
      </c>
      <c r="T369" s="3" t="s">
        <v>11</v>
      </c>
      <c r="U369" s="3">
        <v>39.517740000000003</v>
      </c>
      <c r="V369" s="3">
        <v>-80.841750000000005</v>
      </c>
      <c r="W369" s="21" t="s">
        <v>679</v>
      </c>
      <c r="X369" s="22" t="s">
        <v>100</v>
      </c>
      <c r="Z369" s="3" t="s">
        <v>678</v>
      </c>
      <c r="AA369" s="3" t="s">
        <v>98</v>
      </c>
      <c r="AB369" s="23">
        <v>44298</v>
      </c>
      <c r="AC369" s="3" t="s">
        <v>634</v>
      </c>
      <c r="AD369" s="21" t="s">
        <v>677</v>
      </c>
      <c r="AE369" s="3" t="s">
        <v>676</v>
      </c>
      <c r="AF369" s="3" t="s">
        <v>675</v>
      </c>
      <c r="AG369" s="23">
        <v>44298</v>
      </c>
      <c r="AH369" s="17" t="s">
        <v>674</v>
      </c>
      <c r="AI369" s="17" t="s">
        <v>67</v>
      </c>
      <c r="AJ369" s="17" t="s">
        <v>229</v>
      </c>
      <c r="AK369" s="17" t="s">
        <v>52</v>
      </c>
      <c r="AL369" s="17" t="s">
        <v>33</v>
      </c>
      <c r="AM369" s="17" t="s">
        <v>300</v>
      </c>
      <c r="AN369" s="17" t="s">
        <v>365</v>
      </c>
      <c r="AO369" s="17" t="s">
        <v>90</v>
      </c>
      <c r="AP369" s="17" t="s">
        <v>126</v>
      </c>
      <c r="AQ369" s="17" t="s">
        <v>673</v>
      </c>
      <c r="AR369" s="24" t="s">
        <v>672</v>
      </c>
    </row>
    <row r="370" spans="1:44" ht="14.45" customHeight="1" x14ac:dyDescent="0.25">
      <c r="A370" s="3" t="s">
        <v>107</v>
      </c>
      <c r="B370" s="3" t="s">
        <v>240</v>
      </c>
      <c r="C370" s="3" t="s">
        <v>583</v>
      </c>
      <c r="D370" s="3" t="s">
        <v>627</v>
      </c>
      <c r="E370" s="3" t="s">
        <v>42</v>
      </c>
      <c r="F370" s="3" t="s">
        <v>626</v>
      </c>
      <c r="G370" s="3" t="s">
        <v>16</v>
      </c>
      <c r="H370" s="3" t="s">
        <v>15</v>
      </c>
      <c r="I370" s="18">
        <v>123309</v>
      </c>
      <c r="J370" s="19">
        <v>16.27</v>
      </c>
      <c r="K370" s="19">
        <v>16.27</v>
      </c>
      <c r="L370" s="19">
        <v>81.260000000000005</v>
      </c>
      <c r="M370" s="19">
        <v>83.86</v>
      </c>
      <c r="N370" s="19">
        <v>0.49</v>
      </c>
      <c r="O370" s="19">
        <v>89.75</v>
      </c>
      <c r="P370" s="19">
        <v>13.74</v>
      </c>
      <c r="R370" s="3" t="s">
        <v>13</v>
      </c>
      <c r="S370" s="3" t="s">
        <v>625</v>
      </c>
      <c r="T370" s="3" t="s">
        <v>11</v>
      </c>
      <c r="U370" s="3">
        <v>39.326000000000001</v>
      </c>
      <c r="V370" s="3">
        <v>-80.842725000000002</v>
      </c>
      <c r="W370" s="21" t="s">
        <v>624</v>
      </c>
      <c r="X370" s="22" t="s">
        <v>100</v>
      </c>
      <c r="Z370" s="3" t="s">
        <v>623</v>
      </c>
      <c r="AA370" s="3" t="s">
        <v>98</v>
      </c>
      <c r="AB370" s="23">
        <v>44130</v>
      </c>
      <c r="AC370" s="3" t="s">
        <v>37</v>
      </c>
      <c r="AD370" s="21">
        <v>2017</v>
      </c>
      <c r="AE370" s="3" t="s">
        <v>622</v>
      </c>
      <c r="AF370" s="3" t="s">
        <v>621</v>
      </c>
      <c r="AG370" s="23">
        <v>43879</v>
      </c>
      <c r="AH370" s="17" t="s">
        <v>620</v>
      </c>
      <c r="AI370" s="17" t="s">
        <v>553</v>
      </c>
      <c r="AJ370" s="17" t="s">
        <v>113</v>
      </c>
      <c r="AK370" s="17" t="s">
        <v>67</v>
      </c>
      <c r="AL370" s="17" t="s">
        <v>230</v>
      </c>
      <c r="AM370" s="17" t="s">
        <v>227</v>
      </c>
      <c r="AN370" s="17" t="s">
        <v>377</v>
      </c>
      <c r="AO370" s="17" t="s">
        <v>286</v>
      </c>
      <c r="AP370" s="17" t="s">
        <v>224</v>
      </c>
      <c r="AQ370" s="17" t="s">
        <v>271</v>
      </c>
      <c r="AR370" s="24" t="s">
        <v>619</v>
      </c>
    </row>
    <row r="371" spans="1:44" ht="14.45" customHeight="1" x14ac:dyDescent="0.25">
      <c r="A371" s="3" t="s">
        <v>107</v>
      </c>
      <c r="B371" s="3" t="s">
        <v>463</v>
      </c>
      <c r="C371" s="3" t="s">
        <v>583</v>
      </c>
      <c r="D371" s="3" t="s">
        <v>671</v>
      </c>
      <c r="E371" s="3" t="s">
        <v>42</v>
      </c>
      <c r="F371" s="3" t="s">
        <v>670</v>
      </c>
      <c r="G371" s="3" t="s">
        <v>16</v>
      </c>
      <c r="H371" s="3" t="s">
        <v>15</v>
      </c>
      <c r="I371" s="18">
        <v>127248</v>
      </c>
      <c r="J371" s="19">
        <v>16.079999999999998</v>
      </c>
      <c r="K371" s="19">
        <v>16.079999999999998</v>
      </c>
      <c r="L371" s="19">
        <v>77.61</v>
      </c>
      <c r="M371" s="19">
        <v>82.02</v>
      </c>
      <c r="N371" s="19">
        <v>0.66</v>
      </c>
      <c r="O371" s="19">
        <v>82.07</v>
      </c>
      <c r="P371" s="19">
        <v>12.55</v>
      </c>
      <c r="R371" s="3" t="s">
        <v>13</v>
      </c>
      <c r="S371" s="3" t="s">
        <v>669</v>
      </c>
      <c r="T371" s="3" t="s">
        <v>11</v>
      </c>
      <c r="U371" s="3">
        <v>39.420650000000002</v>
      </c>
      <c r="V371" s="3">
        <v>-80.863839999999996</v>
      </c>
      <c r="W371" s="21" t="s">
        <v>668</v>
      </c>
      <c r="X371" s="22" t="s">
        <v>100</v>
      </c>
      <c r="Z371" s="3" t="s">
        <v>667</v>
      </c>
      <c r="AA371" s="3" t="s">
        <v>98</v>
      </c>
      <c r="AB371" s="23">
        <v>44074</v>
      </c>
      <c r="AC371" s="3" t="s">
        <v>37</v>
      </c>
      <c r="AD371" s="21">
        <v>2015</v>
      </c>
      <c r="AE371" s="3" t="s">
        <v>666</v>
      </c>
      <c r="AF371" s="3" t="s">
        <v>665</v>
      </c>
      <c r="AG371" s="23">
        <v>44074</v>
      </c>
      <c r="AH371" s="17" t="s">
        <v>664</v>
      </c>
      <c r="AI371" s="17" t="s">
        <v>114</v>
      </c>
      <c r="AJ371" s="17" t="s">
        <v>663</v>
      </c>
      <c r="AK371" s="17" t="s">
        <v>51</v>
      </c>
      <c r="AL371" s="17" t="s">
        <v>54</v>
      </c>
      <c r="AM371" s="17" t="s">
        <v>452</v>
      </c>
      <c r="AN371" s="17" t="s">
        <v>451</v>
      </c>
      <c r="AO371" s="17" t="s">
        <v>574</v>
      </c>
      <c r="AP371" s="17" t="s">
        <v>449</v>
      </c>
      <c r="AQ371" s="17" t="s">
        <v>662</v>
      </c>
      <c r="AR371" s="24" t="s">
        <v>661</v>
      </c>
    </row>
    <row r="372" spans="1:44" ht="14.45" customHeight="1" x14ac:dyDescent="0.25">
      <c r="A372" s="3" t="s">
        <v>107</v>
      </c>
      <c r="B372" s="3" t="s">
        <v>463</v>
      </c>
      <c r="C372" s="3" t="s">
        <v>583</v>
      </c>
      <c r="D372" s="3" t="s">
        <v>725</v>
      </c>
      <c r="E372" s="3" t="s">
        <v>42</v>
      </c>
      <c r="F372" s="3" t="s">
        <v>724</v>
      </c>
      <c r="G372" s="3" t="s">
        <v>16</v>
      </c>
      <c r="H372" s="3" t="s">
        <v>15</v>
      </c>
      <c r="I372" s="18">
        <v>166431</v>
      </c>
      <c r="J372" s="19">
        <v>10.27</v>
      </c>
      <c r="K372" s="19">
        <v>10.27</v>
      </c>
      <c r="L372" s="19">
        <v>158.1</v>
      </c>
      <c r="M372" s="19">
        <v>154.5</v>
      </c>
      <c r="N372" s="19">
        <v>0.68</v>
      </c>
      <c r="O372" s="19">
        <v>83.91</v>
      </c>
      <c r="P372" s="19">
        <v>18.18</v>
      </c>
      <c r="R372" s="3" t="s">
        <v>13</v>
      </c>
      <c r="S372" s="3" t="s">
        <v>723</v>
      </c>
      <c r="T372" s="3" t="s">
        <v>11</v>
      </c>
      <c r="U372" s="3">
        <v>39.343868999999998</v>
      </c>
      <c r="V372" s="3">
        <v>-80.864165999999997</v>
      </c>
      <c r="W372" s="21" t="s">
        <v>722</v>
      </c>
      <c r="X372" s="22" t="s">
        <v>100</v>
      </c>
      <c r="Z372" s="3" t="s">
        <v>721</v>
      </c>
      <c r="AA372" s="3" t="s">
        <v>98</v>
      </c>
      <c r="AB372" s="23">
        <v>44314</v>
      </c>
      <c r="AC372" s="3" t="s">
        <v>37</v>
      </c>
      <c r="AD372" s="21">
        <v>2018</v>
      </c>
      <c r="AE372" s="3" t="s">
        <v>720</v>
      </c>
      <c r="AF372" s="3" t="s">
        <v>719</v>
      </c>
      <c r="AG372" s="23">
        <v>44127</v>
      </c>
      <c r="AH372" s="17" t="s">
        <v>718</v>
      </c>
      <c r="AI372" s="17" t="s">
        <v>67</v>
      </c>
      <c r="AJ372" s="17" t="s">
        <v>717</v>
      </c>
      <c r="AK372" s="17" t="s">
        <v>31</v>
      </c>
      <c r="AL372" s="17" t="s">
        <v>480</v>
      </c>
      <c r="AM372" s="17" t="s">
        <v>259</v>
      </c>
      <c r="AN372" s="17" t="s">
        <v>599</v>
      </c>
      <c r="AO372" s="17" t="s">
        <v>450</v>
      </c>
      <c r="AP372" s="17" t="s">
        <v>209</v>
      </c>
      <c r="AQ372" s="17" t="s">
        <v>716</v>
      </c>
      <c r="AR372" s="24" t="s">
        <v>715</v>
      </c>
    </row>
    <row r="373" spans="1:44" ht="14.45" customHeight="1" x14ac:dyDescent="0.25">
      <c r="A373" s="3" t="s">
        <v>107</v>
      </c>
      <c r="B373" s="3" t="s">
        <v>240</v>
      </c>
      <c r="C373" s="3" t="s">
        <v>583</v>
      </c>
      <c r="D373" s="3" t="s">
        <v>649</v>
      </c>
      <c r="E373" s="3" t="s">
        <v>42</v>
      </c>
      <c r="F373" s="3" t="s">
        <v>648</v>
      </c>
      <c r="G373" s="3" t="s">
        <v>16</v>
      </c>
      <c r="H373" s="3" t="s">
        <v>15</v>
      </c>
      <c r="I373" s="18">
        <v>123053</v>
      </c>
      <c r="J373" s="19">
        <v>17.28</v>
      </c>
      <c r="L373" s="19">
        <v>81.260000000000005</v>
      </c>
      <c r="M373" s="19">
        <v>73.5</v>
      </c>
      <c r="N373" s="19">
        <v>0.49</v>
      </c>
      <c r="O373" s="19">
        <v>88.49</v>
      </c>
      <c r="P373" s="19">
        <v>6.8</v>
      </c>
      <c r="R373" s="3" t="s">
        <v>13</v>
      </c>
      <c r="S373" s="3" t="s">
        <v>647</v>
      </c>
      <c r="T373" s="3" t="s">
        <v>11</v>
      </c>
      <c r="U373" s="3">
        <v>39.292575999999997</v>
      </c>
      <c r="V373" s="3">
        <v>-80.869506000000001</v>
      </c>
      <c r="W373" s="21" t="s">
        <v>646</v>
      </c>
      <c r="X373" s="22" t="s">
        <v>100</v>
      </c>
      <c r="Z373" s="3" t="s">
        <v>645</v>
      </c>
      <c r="AA373" s="3" t="s">
        <v>98</v>
      </c>
      <c r="AB373" s="23">
        <v>44200</v>
      </c>
      <c r="AC373" s="3" t="s">
        <v>37</v>
      </c>
      <c r="AD373" s="21">
        <v>2015</v>
      </c>
      <c r="AE373" s="3" t="s">
        <v>644</v>
      </c>
      <c r="AF373" s="3" t="s">
        <v>643</v>
      </c>
      <c r="AG373" s="23">
        <v>44130</v>
      </c>
      <c r="AH373" s="17" t="s">
        <v>642</v>
      </c>
      <c r="AI373" s="17" t="s">
        <v>230</v>
      </c>
      <c r="AJ373" s="17" t="s">
        <v>113</v>
      </c>
      <c r="AK373" s="17" t="s">
        <v>94</v>
      </c>
      <c r="AL373" s="17" t="s">
        <v>553</v>
      </c>
      <c r="AM373" s="17" t="s">
        <v>227</v>
      </c>
      <c r="AN373" s="17" t="s">
        <v>377</v>
      </c>
      <c r="AO373" s="17" t="s">
        <v>286</v>
      </c>
      <c r="AP373" s="17" t="s">
        <v>243</v>
      </c>
      <c r="AQ373" s="17" t="s">
        <v>641</v>
      </c>
      <c r="AR373" s="24" t="s">
        <v>640</v>
      </c>
    </row>
    <row r="374" spans="1:44" ht="14.45" customHeight="1" x14ac:dyDescent="0.25">
      <c r="A374" s="3" t="s">
        <v>107</v>
      </c>
      <c r="B374" s="3" t="s">
        <v>463</v>
      </c>
      <c r="C374" s="3" t="s">
        <v>583</v>
      </c>
      <c r="D374" s="3" t="s">
        <v>618</v>
      </c>
      <c r="E374" s="3" t="s">
        <v>42</v>
      </c>
      <c r="F374" s="3" t="s">
        <v>617</v>
      </c>
      <c r="G374" s="3" t="s">
        <v>16</v>
      </c>
      <c r="H374" s="3" t="s">
        <v>15</v>
      </c>
      <c r="I374" s="18">
        <v>152108</v>
      </c>
      <c r="J374" s="19">
        <v>20.04</v>
      </c>
      <c r="K374" s="19">
        <v>20.04</v>
      </c>
      <c r="L374" s="19">
        <v>73.38</v>
      </c>
      <c r="M374" s="19">
        <v>31.53</v>
      </c>
      <c r="N374" s="19">
        <v>0.69</v>
      </c>
      <c r="O374" s="19">
        <v>79.739999999999995</v>
      </c>
      <c r="P374" s="19">
        <v>13.82</v>
      </c>
      <c r="R374" s="3" t="s">
        <v>13</v>
      </c>
      <c r="S374" s="3" t="s">
        <v>616</v>
      </c>
      <c r="T374" s="3" t="s">
        <v>11</v>
      </c>
      <c r="U374" s="3">
        <v>39.432516999999997</v>
      </c>
      <c r="V374" s="3">
        <v>-80.871583000000001</v>
      </c>
      <c r="W374" s="21" t="s">
        <v>615</v>
      </c>
      <c r="X374" s="22" t="s">
        <v>100</v>
      </c>
      <c r="Z374" s="3" t="s">
        <v>614</v>
      </c>
      <c r="AA374" s="3" t="s">
        <v>98</v>
      </c>
      <c r="AB374" s="23">
        <v>44127</v>
      </c>
      <c r="AC374" s="3" t="s">
        <v>37</v>
      </c>
      <c r="AD374" s="21">
        <v>2016</v>
      </c>
      <c r="AE374" s="3" t="s">
        <v>613</v>
      </c>
      <c r="AF374" s="3" t="s">
        <v>612</v>
      </c>
      <c r="AG374" s="23">
        <v>44127</v>
      </c>
      <c r="AH374" s="17" t="s">
        <v>611</v>
      </c>
      <c r="AI374" s="17" t="s">
        <v>114</v>
      </c>
      <c r="AJ374" s="17" t="s">
        <v>131</v>
      </c>
      <c r="AK374" s="17" t="s">
        <v>51</v>
      </c>
      <c r="AL374" s="17" t="s">
        <v>54</v>
      </c>
      <c r="AM374" s="17" t="s">
        <v>452</v>
      </c>
      <c r="AN374" s="17" t="s">
        <v>451</v>
      </c>
      <c r="AO374" s="17" t="s">
        <v>574</v>
      </c>
      <c r="AP374" s="17" t="s">
        <v>449</v>
      </c>
      <c r="AQ374" s="17" t="s">
        <v>610</v>
      </c>
      <c r="AR374" s="24" t="s">
        <v>609</v>
      </c>
    </row>
    <row r="375" spans="1:44" ht="14.45" customHeight="1" x14ac:dyDescent="0.25">
      <c r="A375" s="3" t="s">
        <v>107</v>
      </c>
      <c r="B375" s="3" t="s">
        <v>608</v>
      </c>
      <c r="C375" s="3" t="s">
        <v>583</v>
      </c>
      <c r="D375" s="3" t="s">
        <v>714</v>
      </c>
      <c r="E375" s="3" t="s">
        <v>42</v>
      </c>
      <c r="F375" s="3" t="s">
        <v>713</v>
      </c>
      <c r="G375" s="3" t="s">
        <v>16</v>
      </c>
      <c r="H375" s="3" t="s">
        <v>15</v>
      </c>
      <c r="I375" s="18">
        <v>111004</v>
      </c>
      <c r="J375" s="19">
        <v>6.46</v>
      </c>
      <c r="L375" s="19">
        <v>63.63</v>
      </c>
      <c r="M375" s="19">
        <v>101.16</v>
      </c>
      <c r="N375" s="19">
        <v>0.46</v>
      </c>
      <c r="O375" s="19">
        <v>47.89</v>
      </c>
      <c r="P375" s="19">
        <v>15.57</v>
      </c>
      <c r="R375" s="3" t="s">
        <v>13</v>
      </c>
      <c r="S375" s="3" t="s">
        <v>712</v>
      </c>
      <c r="T375" s="3" t="s">
        <v>11</v>
      </c>
      <c r="U375" s="3">
        <v>39.224173</v>
      </c>
      <c r="V375" s="3">
        <v>-80.906265000000005</v>
      </c>
      <c r="W375" s="21" t="s">
        <v>711</v>
      </c>
      <c r="X375" s="22" t="s">
        <v>100</v>
      </c>
      <c r="Z375" s="3" t="s">
        <v>710</v>
      </c>
      <c r="AA375" s="3" t="s">
        <v>98</v>
      </c>
      <c r="AB375" s="23">
        <v>44130</v>
      </c>
      <c r="AC375" s="3" t="s">
        <v>37</v>
      </c>
      <c r="AD375" s="21">
        <v>2017</v>
      </c>
      <c r="AE375" s="3" t="s">
        <v>709</v>
      </c>
      <c r="AF375" s="3" t="s">
        <v>708</v>
      </c>
      <c r="AG375" s="23">
        <v>44130</v>
      </c>
      <c r="AH375" s="17" t="s">
        <v>707</v>
      </c>
      <c r="AI375" s="17" t="s">
        <v>334</v>
      </c>
      <c r="AJ375" s="17" t="s">
        <v>663</v>
      </c>
      <c r="AK375" s="17" t="s">
        <v>94</v>
      </c>
      <c r="AL375" s="17" t="s">
        <v>150</v>
      </c>
      <c r="AM375" s="17" t="s">
        <v>706</v>
      </c>
      <c r="AN375" s="17" t="s">
        <v>389</v>
      </c>
      <c r="AO375" s="17" t="s">
        <v>705</v>
      </c>
      <c r="AP375" s="17" t="s">
        <v>224</v>
      </c>
      <c r="AQ375" s="17" t="s">
        <v>704</v>
      </c>
      <c r="AR375" s="24" t="s">
        <v>703</v>
      </c>
    </row>
    <row r="376" spans="1:44" ht="14.45" customHeight="1" x14ac:dyDescent="0.25">
      <c r="A376" s="3" t="s">
        <v>107</v>
      </c>
      <c r="B376" s="3" t="s">
        <v>463</v>
      </c>
      <c r="C376" s="3" t="s">
        <v>583</v>
      </c>
      <c r="D376" s="3" t="s">
        <v>693</v>
      </c>
      <c r="E376" s="3" t="s">
        <v>42</v>
      </c>
      <c r="F376" s="3" t="s">
        <v>692</v>
      </c>
      <c r="G376" s="3" t="s">
        <v>16</v>
      </c>
      <c r="H376" s="3" t="s">
        <v>15</v>
      </c>
      <c r="I376" s="18">
        <v>235941</v>
      </c>
      <c r="J376" s="19">
        <v>16.829999999999998</v>
      </c>
      <c r="K376" s="19">
        <v>16.829999999999998</v>
      </c>
      <c r="L376" s="19">
        <v>202.2</v>
      </c>
      <c r="M376" s="19">
        <v>199.7</v>
      </c>
      <c r="N376" s="19">
        <v>0.83</v>
      </c>
      <c r="O376" s="19">
        <v>109.9</v>
      </c>
      <c r="P376" s="19">
        <v>26.13</v>
      </c>
      <c r="R376" s="3" t="s">
        <v>13</v>
      </c>
      <c r="S376" s="3" t="s">
        <v>691</v>
      </c>
      <c r="T376" s="3" t="s">
        <v>11</v>
      </c>
      <c r="U376" s="3">
        <v>39.475470000000001</v>
      </c>
      <c r="V376" s="3">
        <v>-80.909989999999993</v>
      </c>
      <c r="W376" s="21" t="s">
        <v>690</v>
      </c>
      <c r="X376" s="22" t="s">
        <v>100</v>
      </c>
      <c r="Z376" s="3" t="s">
        <v>689</v>
      </c>
      <c r="AA376" s="3" t="s">
        <v>98</v>
      </c>
      <c r="AB376" s="23">
        <v>44314</v>
      </c>
      <c r="AC376" s="3" t="s">
        <v>37</v>
      </c>
      <c r="AD376" s="21">
        <v>2018</v>
      </c>
      <c r="AE376" s="3" t="s">
        <v>688</v>
      </c>
      <c r="AF376" s="3" t="s">
        <v>687</v>
      </c>
      <c r="AG376" s="23">
        <v>44074</v>
      </c>
      <c r="AH376" s="17" t="s">
        <v>686</v>
      </c>
      <c r="AI376" s="17" t="s">
        <v>334</v>
      </c>
      <c r="AJ376" s="17" t="s">
        <v>652</v>
      </c>
      <c r="AK376" s="17" t="s">
        <v>31</v>
      </c>
      <c r="AL376" s="17" t="s">
        <v>32</v>
      </c>
      <c r="AM376" s="17" t="s">
        <v>300</v>
      </c>
      <c r="AN376" s="17" t="s">
        <v>258</v>
      </c>
      <c r="AO376" s="17" t="s">
        <v>685</v>
      </c>
      <c r="AP376" s="17" t="s">
        <v>126</v>
      </c>
      <c r="AQ376" s="17" t="s">
        <v>684</v>
      </c>
      <c r="AR376" s="24" t="s">
        <v>683</v>
      </c>
    </row>
    <row r="377" spans="1:44" ht="14.45" customHeight="1" x14ac:dyDescent="0.25">
      <c r="A377" s="3" t="s">
        <v>107</v>
      </c>
      <c r="B377" s="3" t="s">
        <v>463</v>
      </c>
      <c r="C377" s="3" t="s">
        <v>583</v>
      </c>
      <c r="D377" s="3" t="s">
        <v>660</v>
      </c>
      <c r="E377" s="3" t="s">
        <v>42</v>
      </c>
      <c r="F377" s="3" t="s">
        <v>659</v>
      </c>
      <c r="G377" s="3" t="s">
        <v>16</v>
      </c>
      <c r="H377" s="3" t="s">
        <v>15</v>
      </c>
      <c r="I377" s="18">
        <v>126007</v>
      </c>
      <c r="J377" s="19">
        <v>16.23</v>
      </c>
      <c r="K377" s="19">
        <v>16.23</v>
      </c>
      <c r="L377" s="19">
        <v>73.989999999999995</v>
      </c>
      <c r="M377" s="19">
        <v>83.05</v>
      </c>
      <c r="N377" s="19">
        <v>0.66</v>
      </c>
      <c r="O377" s="19">
        <v>82.15</v>
      </c>
      <c r="P377" s="19">
        <v>12.61</v>
      </c>
      <c r="R377" s="3" t="s">
        <v>13</v>
      </c>
      <c r="S377" s="3" t="s">
        <v>658</v>
      </c>
      <c r="T377" s="3" t="s">
        <v>11</v>
      </c>
      <c r="U377" s="3">
        <v>39.352356</v>
      </c>
      <c r="V377" s="3">
        <v>-80.951858000000001</v>
      </c>
      <c r="W377" s="21" t="s">
        <v>657</v>
      </c>
      <c r="X377" s="22" t="s">
        <v>100</v>
      </c>
      <c r="Z377" s="3" t="s">
        <v>656</v>
      </c>
      <c r="AA377" s="3" t="s">
        <v>98</v>
      </c>
      <c r="AB377" s="23">
        <v>44200</v>
      </c>
      <c r="AC377" s="3" t="s">
        <v>37</v>
      </c>
      <c r="AD377" s="21">
        <v>2014</v>
      </c>
      <c r="AE377" s="3" t="s">
        <v>655</v>
      </c>
      <c r="AF377" s="3" t="s">
        <v>654</v>
      </c>
      <c r="AG377" s="23">
        <v>44130</v>
      </c>
      <c r="AH377" s="17" t="s">
        <v>653</v>
      </c>
      <c r="AI377" s="17" t="s">
        <v>334</v>
      </c>
      <c r="AJ377" s="17" t="s">
        <v>652</v>
      </c>
      <c r="AK377" s="17" t="s">
        <v>67</v>
      </c>
      <c r="AL377" s="17" t="s">
        <v>54</v>
      </c>
      <c r="AM377" s="17" t="s">
        <v>452</v>
      </c>
      <c r="AN377" s="17" t="s">
        <v>599</v>
      </c>
      <c r="AO377" s="17" t="s">
        <v>598</v>
      </c>
      <c r="AP377" s="17" t="s">
        <v>425</v>
      </c>
      <c r="AQ377" s="17" t="s">
        <v>651</v>
      </c>
      <c r="AR377" s="24" t="s">
        <v>650</v>
      </c>
    </row>
    <row r="378" spans="1:44" ht="14.45" customHeight="1" x14ac:dyDescent="0.25">
      <c r="A378" s="3" t="s">
        <v>107</v>
      </c>
      <c r="B378" s="3" t="s">
        <v>463</v>
      </c>
      <c r="C378" s="3" t="s">
        <v>583</v>
      </c>
      <c r="D378" s="3" t="s">
        <v>702</v>
      </c>
      <c r="E378" s="3" t="s">
        <v>42</v>
      </c>
      <c r="F378" s="3" t="s">
        <v>701</v>
      </c>
      <c r="G378" s="3" t="s">
        <v>16</v>
      </c>
      <c r="H378" s="3" t="s">
        <v>15</v>
      </c>
      <c r="I378" s="18">
        <v>158287</v>
      </c>
      <c r="J378" s="19">
        <v>9.39</v>
      </c>
      <c r="K378" s="19">
        <v>9.39</v>
      </c>
      <c r="L378" s="19">
        <v>91.91</v>
      </c>
      <c r="M378" s="19">
        <v>211.16</v>
      </c>
      <c r="N378" s="19">
        <v>0.66</v>
      </c>
      <c r="O378" s="19">
        <v>58.99</v>
      </c>
      <c r="P378" s="19">
        <v>21.51</v>
      </c>
      <c r="R378" s="3" t="s">
        <v>13</v>
      </c>
      <c r="S378" s="3" t="s">
        <v>700</v>
      </c>
      <c r="T378" s="3" t="s">
        <v>11</v>
      </c>
      <c r="U378" s="3">
        <v>39.416559999999997</v>
      </c>
      <c r="V378" s="3">
        <v>-80.963581000000005</v>
      </c>
      <c r="W378" s="21" t="s">
        <v>699</v>
      </c>
      <c r="X378" s="22" t="s">
        <v>100</v>
      </c>
      <c r="Z378" s="3" t="s">
        <v>698</v>
      </c>
      <c r="AA378" s="3" t="s">
        <v>98</v>
      </c>
      <c r="AB378" s="23">
        <v>44314</v>
      </c>
      <c r="AC378" s="3" t="s">
        <v>37</v>
      </c>
      <c r="AD378" s="21">
        <v>2018</v>
      </c>
      <c r="AE378" s="3" t="s">
        <v>697</v>
      </c>
      <c r="AF378" s="3" t="s">
        <v>696</v>
      </c>
      <c r="AG378" s="23">
        <v>44281</v>
      </c>
      <c r="AH378" s="17" t="s">
        <v>695</v>
      </c>
      <c r="AI378" s="17" t="s">
        <v>114</v>
      </c>
      <c r="AJ378" s="17" t="s">
        <v>401</v>
      </c>
      <c r="AK378" s="17" t="s">
        <v>51</v>
      </c>
      <c r="AL378" s="17" t="s">
        <v>30</v>
      </c>
      <c r="AM378" s="17" t="s">
        <v>452</v>
      </c>
      <c r="AN378" s="17" t="s">
        <v>451</v>
      </c>
      <c r="AO378" s="17" t="s">
        <v>450</v>
      </c>
      <c r="AP378" s="17" t="s">
        <v>449</v>
      </c>
      <c r="AQ378" s="17" t="s">
        <v>662</v>
      </c>
      <c r="AR378" s="24" t="s">
        <v>694</v>
      </c>
    </row>
    <row r="379" spans="1:44" ht="14.45" customHeight="1" x14ac:dyDescent="0.25">
      <c r="A379" s="3" t="s">
        <v>107</v>
      </c>
      <c r="B379" s="3" t="s">
        <v>608</v>
      </c>
      <c r="C379" s="3" t="s">
        <v>583</v>
      </c>
      <c r="D379" s="3" t="s">
        <v>607</v>
      </c>
      <c r="E379" s="3" t="s">
        <v>42</v>
      </c>
      <c r="F379" s="3" t="s">
        <v>606</v>
      </c>
      <c r="G379" s="3" t="s">
        <v>16</v>
      </c>
      <c r="H379" s="3" t="s">
        <v>15</v>
      </c>
      <c r="I379" s="18">
        <v>105097</v>
      </c>
      <c r="J379" s="19">
        <v>14.25</v>
      </c>
      <c r="K379" s="19">
        <v>14.25</v>
      </c>
      <c r="L379" s="19">
        <v>65.05</v>
      </c>
      <c r="M379" s="19">
        <v>49.21</v>
      </c>
      <c r="N379" s="19">
        <v>0.5</v>
      </c>
      <c r="O379" s="19">
        <v>69.37</v>
      </c>
      <c r="P379" s="19">
        <v>11.15</v>
      </c>
      <c r="R379" s="3" t="s">
        <v>13</v>
      </c>
      <c r="S379" s="3" t="s">
        <v>605</v>
      </c>
      <c r="T379" s="3" t="s">
        <v>11</v>
      </c>
      <c r="U379" s="3">
        <v>39.321041999999998</v>
      </c>
      <c r="V379" s="3">
        <v>-80.978431</v>
      </c>
      <c r="W379" s="21" t="s">
        <v>604</v>
      </c>
      <c r="X379" s="22" t="s">
        <v>100</v>
      </c>
      <c r="Z379" s="3" t="s">
        <v>603</v>
      </c>
      <c r="AA379" s="3" t="s">
        <v>98</v>
      </c>
      <c r="AB379" s="23">
        <v>44008</v>
      </c>
      <c r="AC379" s="3" t="s">
        <v>37</v>
      </c>
      <c r="AD379" s="21">
        <v>2016</v>
      </c>
      <c r="AE379" s="3" t="s">
        <v>602</v>
      </c>
      <c r="AF379" s="3" t="s">
        <v>601</v>
      </c>
      <c r="AG379" s="23">
        <v>44008</v>
      </c>
      <c r="AH379" s="17" t="s">
        <v>600</v>
      </c>
      <c r="AI379" s="17" t="s">
        <v>334</v>
      </c>
      <c r="AJ379" s="17" t="s">
        <v>453</v>
      </c>
      <c r="AK379" s="17" t="s">
        <v>31</v>
      </c>
      <c r="AL379" s="17" t="s">
        <v>130</v>
      </c>
      <c r="AM379" s="17" t="s">
        <v>452</v>
      </c>
      <c r="AN379" s="17" t="s">
        <v>599</v>
      </c>
      <c r="AO379" s="17" t="s">
        <v>598</v>
      </c>
      <c r="AP379" s="17" t="s">
        <v>597</v>
      </c>
      <c r="AQ379" s="17" t="s">
        <v>596</v>
      </c>
      <c r="AR379" s="24" t="s">
        <v>595</v>
      </c>
    </row>
    <row r="380" spans="1:44" ht="14.45" customHeight="1" x14ac:dyDescent="0.25">
      <c r="A380" s="3" t="s">
        <v>107</v>
      </c>
      <c r="B380" s="3" t="s">
        <v>490</v>
      </c>
      <c r="C380" s="3" t="s">
        <v>489</v>
      </c>
      <c r="D380" s="3" t="s">
        <v>561</v>
      </c>
      <c r="E380" s="3" t="s">
        <v>42</v>
      </c>
      <c r="F380" s="3" t="s">
        <v>560</v>
      </c>
      <c r="G380" s="3" t="s">
        <v>16</v>
      </c>
      <c r="H380" s="3" t="s">
        <v>15</v>
      </c>
      <c r="I380" s="18">
        <v>113589</v>
      </c>
      <c r="J380" s="19">
        <v>6.25</v>
      </c>
      <c r="L380" s="19">
        <v>83.98</v>
      </c>
      <c r="M380" s="19">
        <v>201.21</v>
      </c>
      <c r="N380" s="19">
        <v>0.38</v>
      </c>
      <c r="O380" s="19">
        <v>82.87</v>
      </c>
      <c r="P380" s="19">
        <v>20.86</v>
      </c>
      <c r="R380" s="3" t="s">
        <v>13</v>
      </c>
      <c r="S380" s="3" t="s">
        <v>559</v>
      </c>
      <c r="T380" s="3" t="s">
        <v>11</v>
      </c>
      <c r="U380" s="3">
        <v>40.196669999999997</v>
      </c>
      <c r="V380" s="3">
        <v>-80.52167</v>
      </c>
      <c r="W380" s="21" t="s">
        <v>558</v>
      </c>
      <c r="X380" s="22" t="s">
        <v>100</v>
      </c>
      <c r="Z380" s="3" t="s">
        <v>557</v>
      </c>
      <c r="AA380" s="3" t="s">
        <v>98</v>
      </c>
      <c r="AB380" s="23">
        <v>44126</v>
      </c>
      <c r="AC380" s="3" t="s">
        <v>37</v>
      </c>
      <c r="AD380" s="21">
        <v>2015</v>
      </c>
      <c r="AE380" s="3" t="s">
        <v>556</v>
      </c>
      <c r="AF380" s="3" t="s">
        <v>555</v>
      </c>
      <c r="AG380" s="23">
        <v>44126</v>
      </c>
      <c r="AH380" s="17" t="s">
        <v>554</v>
      </c>
      <c r="AI380" s="17" t="s">
        <v>553</v>
      </c>
      <c r="AJ380" s="17" t="s">
        <v>33</v>
      </c>
      <c r="AK380" s="17" t="s">
        <v>334</v>
      </c>
      <c r="AL380" s="17" t="s">
        <v>228</v>
      </c>
      <c r="AM380" s="17" t="s">
        <v>112</v>
      </c>
      <c r="AN380" s="17" t="s">
        <v>167</v>
      </c>
      <c r="AO380" s="17" t="s">
        <v>552</v>
      </c>
      <c r="AP380" s="17" t="s">
        <v>517</v>
      </c>
      <c r="AQ380" s="17" t="s">
        <v>551</v>
      </c>
      <c r="AR380" s="24" t="s">
        <v>550</v>
      </c>
    </row>
    <row r="381" spans="1:44" ht="14.45" customHeight="1" x14ac:dyDescent="0.25">
      <c r="A381" s="3" t="s">
        <v>107</v>
      </c>
      <c r="B381" s="3" t="s">
        <v>490</v>
      </c>
      <c r="C381" s="3" t="s">
        <v>489</v>
      </c>
      <c r="D381" s="3" t="s">
        <v>538</v>
      </c>
      <c r="E381" s="3" t="s">
        <v>42</v>
      </c>
      <c r="F381" s="3" t="s">
        <v>537</v>
      </c>
      <c r="G381" s="3" t="s">
        <v>16</v>
      </c>
      <c r="H381" s="3" t="s">
        <v>15</v>
      </c>
      <c r="I381" s="18">
        <v>118014</v>
      </c>
      <c r="J381" s="19">
        <v>7.82</v>
      </c>
      <c r="K381" s="19">
        <v>7.82</v>
      </c>
      <c r="L381" s="19">
        <v>108.32</v>
      </c>
      <c r="M381" s="19">
        <v>158.19999999999999</v>
      </c>
      <c r="N381" s="19">
        <v>0.75</v>
      </c>
      <c r="O381" s="19">
        <v>73.98</v>
      </c>
      <c r="P381" s="19">
        <v>18.899999999999999</v>
      </c>
      <c r="R381" s="3" t="s">
        <v>13</v>
      </c>
      <c r="S381" s="3" t="s">
        <v>536</v>
      </c>
      <c r="T381" s="3" t="s">
        <v>11</v>
      </c>
      <c r="U381" s="3">
        <v>40.242780000000003</v>
      </c>
      <c r="V381" s="3">
        <v>-80.524879999999996</v>
      </c>
      <c r="W381" s="21" t="s">
        <v>535</v>
      </c>
      <c r="X381" s="22" t="s">
        <v>100</v>
      </c>
      <c r="Z381" s="3" t="s">
        <v>534</v>
      </c>
      <c r="AA381" s="3" t="s">
        <v>98</v>
      </c>
      <c r="AB381" s="23">
        <v>44291</v>
      </c>
      <c r="AC381" s="3" t="s">
        <v>37</v>
      </c>
      <c r="AD381" s="21">
        <v>2020</v>
      </c>
      <c r="AE381" s="3" t="s">
        <v>533</v>
      </c>
      <c r="AF381" s="3" t="s">
        <v>532</v>
      </c>
      <c r="AG381" s="23">
        <v>44291</v>
      </c>
      <c r="AH381" s="17" t="s">
        <v>531</v>
      </c>
      <c r="AI381" s="17" t="s">
        <v>334</v>
      </c>
      <c r="AJ381" s="17" t="s">
        <v>32</v>
      </c>
      <c r="AK381" s="17" t="s">
        <v>67</v>
      </c>
      <c r="AL381" s="17" t="s">
        <v>68</v>
      </c>
      <c r="AM381" s="17" t="s">
        <v>92</v>
      </c>
      <c r="AN381" s="17" t="s">
        <v>167</v>
      </c>
      <c r="AO381" s="17" t="s">
        <v>530</v>
      </c>
      <c r="AP381" s="17" t="s">
        <v>529</v>
      </c>
      <c r="AQ381" s="17" t="s">
        <v>528</v>
      </c>
      <c r="AR381" s="24" t="s">
        <v>527</v>
      </c>
    </row>
    <row r="382" spans="1:44" ht="14.45" customHeight="1" x14ac:dyDescent="0.25">
      <c r="A382" s="3" t="s">
        <v>107</v>
      </c>
      <c r="B382" s="3" t="s">
        <v>106</v>
      </c>
      <c r="C382" s="3" t="s">
        <v>489</v>
      </c>
      <c r="D382" s="3" t="s">
        <v>503</v>
      </c>
      <c r="E382" s="3" t="s">
        <v>42</v>
      </c>
      <c r="F382" s="3" t="s">
        <v>502</v>
      </c>
      <c r="G382" s="3" t="s">
        <v>16</v>
      </c>
      <c r="H382" s="3" t="s">
        <v>15</v>
      </c>
      <c r="I382" s="18">
        <v>135501</v>
      </c>
      <c r="J382" s="19">
        <v>7.88</v>
      </c>
      <c r="L382" s="19">
        <v>105.56</v>
      </c>
      <c r="M382" s="19">
        <v>202.86</v>
      </c>
      <c r="N382" s="19">
        <v>0.56000000000000005</v>
      </c>
      <c r="O382" s="19">
        <v>106.52</v>
      </c>
      <c r="P382" s="19">
        <v>21.6</v>
      </c>
      <c r="R382" s="3" t="s">
        <v>13</v>
      </c>
      <c r="S382" s="3" t="s">
        <v>501</v>
      </c>
      <c r="T382" s="3" t="s">
        <v>11</v>
      </c>
      <c r="U382" s="3">
        <v>39.987540000000003</v>
      </c>
      <c r="V382" s="3">
        <v>-80.555859999999996</v>
      </c>
      <c r="W382" s="21" t="s">
        <v>500</v>
      </c>
      <c r="X382" s="22" t="s">
        <v>100</v>
      </c>
      <c r="Z382" s="3" t="s">
        <v>499</v>
      </c>
      <c r="AA382" s="3" t="s">
        <v>98</v>
      </c>
      <c r="AB382" s="23">
        <v>44130</v>
      </c>
      <c r="AC382" s="3" t="s">
        <v>37</v>
      </c>
      <c r="AD382" s="21" t="s">
        <v>498</v>
      </c>
      <c r="AE382" s="3" t="s">
        <v>497</v>
      </c>
      <c r="AF382" s="3" t="s">
        <v>496</v>
      </c>
      <c r="AG382" s="23">
        <v>44130</v>
      </c>
      <c r="AH382" s="17" t="s">
        <v>495</v>
      </c>
      <c r="AI382" s="17" t="s">
        <v>67</v>
      </c>
      <c r="AJ382" s="17" t="s">
        <v>32</v>
      </c>
      <c r="AK382" s="17" t="s">
        <v>31</v>
      </c>
      <c r="AL382" s="17" t="s">
        <v>149</v>
      </c>
      <c r="AM382" s="17" t="s">
        <v>92</v>
      </c>
      <c r="AN382" s="17" t="s">
        <v>111</v>
      </c>
      <c r="AO382" s="17" t="s">
        <v>494</v>
      </c>
      <c r="AP382" s="17" t="s">
        <v>493</v>
      </c>
      <c r="AQ382" s="17" t="s">
        <v>492</v>
      </c>
      <c r="AR382" s="24" t="s">
        <v>491</v>
      </c>
    </row>
    <row r="383" spans="1:44" ht="14.45" customHeight="1" x14ac:dyDescent="0.25">
      <c r="A383" s="3" t="s">
        <v>107</v>
      </c>
      <c r="B383" s="3" t="s">
        <v>106</v>
      </c>
      <c r="C383" s="3" t="s">
        <v>489</v>
      </c>
      <c r="D383" s="3" t="s">
        <v>514</v>
      </c>
      <c r="E383" s="3" t="s">
        <v>42</v>
      </c>
      <c r="F383" s="3" t="s">
        <v>513</v>
      </c>
      <c r="G383" s="3" t="s">
        <v>16</v>
      </c>
      <c r="H383" s="3" t="s">
        <v>15</v>
      </c>
      <c r="I383" s="18">
        <v>118126</v>
      </c>
      <c r="J383" s="19">
        <v>7.85</v>
      </c>
      <c r="K383" s="19">
        <v>7.85</v>
      </c>
      <c r="L383" s="19">
        <v>87.57</v>
      </c>
      <c r="M383" s="19">
        <v>57.37</v>
      </c>
      <c r="N383" s="19">
        <v>0.86</v>
      </c>
      <c r="O383" s="19">
        <v>87.83</v>
      </c>
      <c r="P383" s="19">
        <v>12.03</v>
      </c>
      <c r="R383" s="3" t="s">
        <v>13</v>
      </c>
      <c r="S383" s="3" t="s">
        <v>512</v>
      </c>
      <c r="T383" s="3" t="s">
        <v>11</v>
      </c>
      <c r="U383" s="3">
        <v>39.776223999999999</v>
      </c>
      <c r="V383" s="3">
        <v>-80.558790000000002</v>
      </c>
      <c r="W383" s="21" t="s">
        <v>511</v>
      </c>
      <c r="X383" s="22" t="s">
        <v>100</v>
      </c>
      <c r="Z383" s="3" t="s">
        <v>510</v>
      </c>
      <c r="AA383" s="3" t="s">
        <v>98</v>
      </c>
      <c r="AB383" s="23">
        <v>44154</v>
      </c>
      <c r="AC383" s="3" t="s">
        <v>6</v>
      </c>
      <c r="AD383" s="21" t="s">
        <v>5</v>
      </c>
      <c r="AE383" s="3" t="s">
        <v>509</v>
      </c>
      <c r="AF383" s="3" t="s">
        <v>508</v>
      </c>
      <c r="AG383" s="23">
        <v>44154</v>
      </c>
      <c r="AH383" s="17" t="s">
        <v>507</v>
      </c>
      <c r="AI383" s="17" t="s">
        <v>94</v>
      </c>
      <c r="AJ383" s="17" t="s">
        <v>506</v>
      </c>
      <c r="AK383" s="17" t="s">
        <v>334</v>
      </c>
      <c r="AL383" s="17" t="s">
        <v>244</v>
      </c>
      <c r="AM383" s="17" t="s">
        <v>92</v>
      </c>
      <c r="AN383" s="17" t="s">
        <v>91</v>
      </c>
      <c r="AO383" s="17" t="s">
        <v>505</v>
      </c>
      <c r="AP383" s="17" t="s">
        <v>89</v>
      </c>
      <c r="AQ383" s="17" t="s">
        <v>28</v>
      </c>
      <c r="AR383" s="24" t="s">
        <v>504</v>
      </c>
    </row>
    <row r="384" spans="1:44" ht="14.45" customHeight="1" x14ac:dyDescent="0.25">
      <c r="A384" s="3" t="s">
        <v>107</v>
      </c>
      <c r="B384" s="3" t="s">
        <v>526</v>
      </c>
      <c r="C384" s="3" t="s">
        <v>489</v>
      </c>
      <c r="D384" s="3" t="s">
        <v>525</v>
      </c>
      <c r="E384" s="3" t="s">
        <v>42</v>
      </c>
      <c r="F384" s="3" t="s">
        <v>524</v>
      </c>
      <c r="G384" s="3" t="s">
        <v>16</v>
      </c>
      <c r="H384" s="3" t="s">
        <v>15</v>
      </c>
      <c r="I384" s="18">
        <v>113748</v>
      </c>
      <c r="J384" s="19">
        <v>7.6</v>
      </c>
      <c r="K384" s="19">
        <v>7.6</v>
      </c>
      <c r="L384" s="19">
        <v>92.53</v>
      </c>
      <c r="M384" s="19">
        <v>97.23</v>
      </c>
      <c r="N384" s="19">
        <v>0.46</v>
      </c>
      <c r="O384" s="19">
        <v>70.72</v>
      </c>
      <c r="P384" s="19">
        <v>15.67</v>
      </c>
      <c r="R384" s="3" t="s">
        <v>13</v>
      </c>
      <c r="S384" s="3" t="s">
        <v>523</v>
      </c>
      <c r="T384" s="3" t="s">
        <v>11</v>
      </c>
      <c r="U384" s="3">
        <v>40.143329999999999</v>
      </c>
      <c r="V384" s="3">
        <v>-80.591560000000001</v>
      </c>
      <c r="W384" s="21" t="s">
        <v>522</v>
      </c>
      <c r="X384" s="22" t="s">
        <v>100</v>
      </c>
      <c r="Z384" s="3" t="s">
        <v>521</v>
      </c>
      <c r="AA384" s="3" t="s">
        <v>98</v>
      </c>
      <c r="AB384" s="23">
        <v>44074</v>
      </c>
      <c r="AC384" s="3" t="s">
        <v>37</v>
      </c>
      <c r="AD384" s="21">
        <v>2018</v>
      </c>
      <c r="AE384" s="3" t="s">
        <v>440</v>
      </c>
      <c r="AF384" s="3" t="s">
        <v>379</v>
      </c>
      <c r="AG384" s="23">
        <v>43752</v>
      </c>
      <c r="AH384" s="17" t="s">
        <v>520</v>
      </c>
      <c r="AI384" s="17" t="s">
        <v>52</v>
      </c>
      <c r="AJ384" s="17" t="s">
        <v>150</v>
      </c>
      <c r="AK384" s="17" t="s">
        <v>31</v>
      </c>
      <c r="AL384" s="17" t="s">
        <v>519</v>
      </c>
      <c r="AM384" s="17" t="s">
        <v>92</v>
      </c>
      <c r="AN384" s="17" t="s">
        <v>182</v>
      </c>
      <c r="AO384" s="17" t="s">
        <v>518</v>
      </c>
      <c r="AP384" s="17" t="s">
        <v>517</v>
      </c>
      <c r="AQ384" s="17" t="s">
        <v>516</v>
      </c>
      <c r="AR384" s="24" t="s">
        <v>515</v>
      </c>
    </row>
    <row r="385" spans="1:44" ht="14.45" customHeight="1" x14ac:dyDescent="0.25">
      <c r="A385" s="3" t="s">
        <v>107</v>
      </c>
      <c r="B385" s="3" t="s">
        <v>490</v>
      </c>
      <c r="C385" s="3" t="s">
        <v>489</v>
      </c>
      <c r="D385" s="3" t="s">
        <v>488</v>
      </c>
      <c r="E385" s="3" t="s">
        <v>42</v>
      </c>
      <c r="F385" s="3" t="s">
        <v>487</v>
      </c>
      <c r="G385" s="3" t="s">
        <v>16</v>
      </c>
      <c r="H385" s="3" t="s">
        <v>15</v>
      </c>
      <c r="I385" s="18">
        <v>125125</v>
      </c>
      <c r="J385" s="19">
        <v>8.34</v>
      </c>
      <c r="L385" s="19">
        <v>93.57</v>
      </c>
      <c r="M385" s="19">
        <v>91.09</v>
      </c>
      <c r="N385" s="19">
        <v>0.79</v>
      </c>
      <c r="O385" s="19">
        <v>74.89</v>
      </c>
      <c r="P385" s="19">
        <v>9.4</v>
      </c>
      <c r="R385" s="3" t="s">
        <v>13</v>
      </c>
      <c r="S385" s="3" t="s">
        <v>486</v>
      </c>
      <c r="T385" s="3" t="s">
        <v>11</v>
      </c>
      <c r="U385" s="3">
        <v>40.192770000000003</v>
      </c>
      <c r="V385" s="3">
        <v>-80.618620000000007</v>
      </c>
      <c r="W385" s="21" t="s">
        <v>485</v>
      </c>
      <c r="X385" s="22" t="s">
        <v>100</v>
      </c>
      <c r="Z385" s="3" t="s">
        <v>484</v>
      </c>
      <c r="AA385" s="3" t="s">
        <v>98</v>
      </c>
      <c r="AB385" s="23">
        <v>44209</v>
      </c>
      <c r="AC385" s="3" t="s">
        <v>37</v>
      </c>
      <c r="AD385" s="21">
        <v>2019</v>
      </c>
      <c r="AE385" s="3" t="s">
        <v>483</v>
      </c>
      <c r="AF385" s="3" t="s">
        <v>482</v>
      </c>
      <c r="AG385" s="23">
        <v>43753</v>
      </c>
      <c r="AH385" s="17" t="s">
        <v>481</v>
      </c>
      <c r="AI385" s="17" t="s">
        <v>52</v>
      </c>
      <c r="AJ385" s="17" t="s">
        <v>244</v>
      </c>
      <c r="AK385" s="17" t="s">
        <v>67</v>
      </c>
      <c r="AL385" s="17" t="s">
        <v>480</v>
      </c>
      <c r="AM385" s="17" t="s">
        <v>112</v>
      </c>
      <c r="AN385" s="17" t="s">
        <v>91</v>
      </c>
      <c r="AO385" s="17" t="s">
        <v>479</v>
      </c>
      <c r="AP385" s="17" t="s">
        <v>478</v>
      </c>
      <c r="AQ385" s="17" t="s">
        <v>255</v>
      </c>
      <c r="AR385" s="24" t="s">
        <v>477</v>
      </c>
    </row>
    <row r="386" spans="1:44" ht="14.45" customHeight="1" x14ac:dyDescent="0.25">
      <c r="A386" s="3" t="s">
        <v>107</v>
      </c>
      <c r="B386" s="3" t="s">
        <v>106</v>
      </c>
      <c r="C386" s="3" t="s">
        <v>489</v>
      </c>
      <c r="D386" s="3" t="s">
        <v>549</v>
      </c>
      <c r="E386" s="3" t="s">
        <v>18</v>
      </c>
      <c r="F386" s="3" t="s">
        <v>548</v>
      </c>
      <c r="G386" s="3" t="s">
        <v>16</v>
      </c>
      <c r="H386" s="3" t="s">
        <v>15</v>
      </c>
      <c r="I386" s="18">
        <v>3923</v>
      </c>
      <c r="J386" s="19">
        <v>0.49</v>
      </c>
      <c r="L386" s="19">
        <v>-0.01</v>
      </c>
      <c r="M386" s="19">
        <v>12.56</v>
      </c>
      <c r="N386" s="19">
        <v>0.02</v>
      </c>
      <c r="O386" s="19">
        <v>-2.91</v>
      </c>
      <c r="P386" s="19">
        <v>0.3</v>
      </c>
      <c r="Q386" s="3" t="s">
        <v>547</v>
      </c>
      <c r="R386" s="3" t="s">
        <v>13</v>
      </c>
      <c r="S386" s="3" t="s">
        <v>546</v>
      </c>
      <c r="T386" s="3" t="s">
        <v>11</v>
      </c>
      <c r="U386" s="3">
        <v>39.709851999999998</v>
      </c>
      <c r="V386" s="3">
        <v>-80.622056000000001</v>
      </c>
      <c r="W386" s="21" t="s">
        <v>545</v>
      </c>
      <c r="X386" s="22" t="s">
        <v>100</v>
      </c>
      <c r="Z386" s="3" t="s">
        <v>544</v>
      </c>
      <c r="AA386" s="3" t="s">
        <v>98</v>
      </c>
      <c r="AB386" s="23">
        <v>44130</v>
      </c>
      <c r="AC386" s="3" t="s">
        <v>37</v>
      </c>
      <c r="AD386" s="21">
        <v>2017</v>
      </c>
      <c r="AE386" s="3" t="s">
        <v>543</v>
      </c>
      <c r="AF386" s="3" t="s">
        <v>532</v>
      </c>
      <c r="AG386" s="23">
        <v>44130</v>
      </c>
      <c r="AH386" s="17" t="s">
        <v>542</v>
      </c>
      <c r="AI386" s="17" t="s">
        <v>171</v>
      </c>
      <c r="AJ386" s="17" t="s">
        <v>113</v>
      </c>
      <c r="AK386" s="17" t="s">
        <v>171</v>
      </c>
      <c r="AL386" s="17" t="s">
        <v>32</v>
      </c>
      <c r="AM386" s="17" t="s">
        <v>92</v>
      </c>
      <c r="AN386" s="17" t="s">
        <v>91</v>
      </c>
      <c r="AO386" s="17" t="s">
        <v>225</v>
      </c>
      <c r="AP386" s="17" t="s">
        <v>541</v>
      </c>
      <c r="AQ386" s="17" t="s">
        <v>540</v>
      </c>
      <c r="AR386" s="24" t="s">
        <v>539</v>
      </c>
    </row>
    <row r="387" spans="1:44" ht="14.45" customHeight="1" x14ac:dyDescent="0.25">
      <c r="A387" s="3" t="s">
        <v>107</v>
      </c>
      <c r="B387" s="3" t="s">
        <v>191</v>
      </c>
      <c r="C387" s="3" t="s">
        <v>489</v>
      </c>
      <c r="D387" s="3" t="s">
        <v>571</v>
      </c>
      <c r="E387" s="3" t="s">
        <v>42</v>
      </c>
      <c r="F387" s="3" t="s">
        <v>570</v>
      </c>
      <c r="G387" s="3" t="s">
        <v>16</v>
      </c>
      <c r="H387" s="3" t="s">
        <v>15</v>
      </c>
      <c r="I387" s="18">
        <v>112944</v>
      </c>
      <c r="J387" s="19">
        <v>7.47</v>
      </c>
      <c r="K387" s="19">
        <v>7.47</v>
      </c>
      <c r="L387" s="19">
        <v>88.49</v>
      </c>
      <c r="M387" s="19">
        <v>92.68</v>
      </c>
      <c r="N387" s="19">
        <v>0.6</v>
      </c>
      <c r="O387" s="19">
        <v>74.13</v>
      </c>
      <c r="P387" s="19">
        <v>15.2</v>
      </c>
      <c r="R387" s="3" t="s">
        <v>13</v>
      </c>
      <c r="S387" s="3" t="s">
        <v>569</v>
      </c>
      <c r="T387" s="3" t="s">
        <v>11</v>
      </c>
      <c r="U387" s="3">
        <v>39.676780000000001</v>
      </c>
      <c r="V387" s="3">
        <v>-80.681809999999999</v>
      </c>
      <c r="W387" s="21" t="s">
        <v>568</v>
      </c>
      <c r="X387" s="22" t="s">
        <v>100</v>
      </c>
      <c r="Z387" s="3" t="s">
        <v>567</v>
      </c>
      <c r="AA387" s="3" t="s">
        <v>98</v>
      </c>
      <c r="AB387" s="23">
        <v>44126</v>
      </c>
      <c r="AC387" s="3" t="s">
        <v>37</v>
      </c>
      <c r="AD387" s="21">
        <v>2018</v>
      </c>
      <c r="AE387" s="3" t="s">
        <v>566</v>
      </c>
      <c r="AF387" s="3" t="s">
        <v>565</v>
      </c>
      <c r="AG387" s="23">
        <v>44126</v>
      </c>
      <c r="AH387" s="17" t="s">
        <v>564</v>
      </c>
      <c r="AI387" s="17" t="s">
        <v>94</v>
      </c>
      <c r="AJ387" s="17" t="s">
        <v>427</v>
      </c>
      <c r="AK387" s="17" t="s">
        <v>67</v>
      </c>
      <c r="AL387" s="17" t="s">
        <v>130</v>
      </c>
      <c r="AM387" s="17" t="s">
        <v>92</v>
      </c>
      <c r="AN387" s="17" t="s">
        <v>91</v>
      </c>
      <c r="AO387" s="17" t="s">
        <v>563</v>
      </c>
      <c r="AP387" s="17" t="s">
        <v>272</v>
      </c>
      <c r="AQ387" s="17" t="s">
        <v>28</v>
      </c>
      <c r="AR387" s="24" t="s">
        <v>562</v>
      </c>
    </row>
    <row r="388" spans="1:44" ht="14.45" customHeight="1" x14ac:dyDescent="0.25">
      <c r="A388" s="3" t="s">
        <v>107</v>
      </c>
      <c r="B388" s="3" t="s">
        <v>106</v>
      </c>
      <c r="C388" s="3" t="s">
        <v>2963</v>
      </c>
      <c r="D388" s="3" t="s">
        <v>2962</v>
      </c>
      <c r="E388" s="3" t="s">
        <v>1933</v>
      </c>
      <c r="F388" s="3" t="s">
        <v>2961</v>
      </c>
      <c r="G388" s="3" t="s">
        <v>16</v>
      </c>
      <c r="H388" s="3" t="s">
        <v>2960</v>
      </c>
      <c r="I388" s="18">
        <v>882381</v>
      </c>
      <c r="J388" s="19">
        <v>6.69</v>
      </c>
      <c r="K388" s="19">
        <v>6.62</v>
      </c>
      <c r="L388" s="19">
        <v>1110.9000000000001</v>
      </c>
      <c r="M388" s="19">
        <v>57.57</v>
      </c>
      <c r="N388" s="19">
        <v>3.97</v>
      </c>
      <c r="O388" s="19">
        <v>573.48</v>
      </c>
      <c r="P388" s="19">
        <v>13.47</v>
      </c>
      <c r="R388" s="3" t="s">
        <v>13</v>
      </c>
      <c r="S388" s="3" t="s">
        <v>2959</v>
      </c>
      <c r="T388" s="3" t="s">
        <v>11</v>
      </c>
      <c r="U388" s="3">
        <v>39.748060000000002</v>
      </c>
      <c r="V388" s="3">
        <v>-80.848889999999997</v>
      </c>
      <c r="W388" s="21" t="s">
        <v>2958</v>
      </c>
      <c r="X388" s="22" t="s">
        <v>100</v>
      </c>
      <c r="Z388" s="3" t="s">
        <v>2957</v>
      </c>
      <c r="AA388" s="3" t="s">
        <v>98</v>
      </c>
      <c r="AB388" s="23">
        <v>44131</v>
      </c>
      <c r="AC388" s="3" t="s">
        <v>37</v>
      </c>
      <c r="AD388" s="21">
        <v>2018</v>
      </c>
      <c r="AE388" s="3" t="s">
        <v>263</v>
      </c>
      <c r="AF388" s="3" t="s">
        <v>2956</v>
      </c>
      <c r="AG388" s="23">
        <v>44131</v>
      </c>
      <c r="AH388" s="17" t="s">
        <v>2955</v>
      </c>
      <c r="AI388" s="17" t="s">
        <v>94</v>
      </c>
      <c r="AJ388" s="17" t="s">
        <v>197</v>
      </c>
      <c r="AK388" s="17" t="s">
        <v>67</v>
      </c>
      <c r="AL388" s="17" t="s">
        <v>130</v>
      </c>
      <c r="AM388" s="17" t="s">
        <v>92</v>
      </c>
      <c r="AN388" s="17" t="s">
        <v>111</v>
      </c>
      <c r="AO388" s="17" t="s">
        <v>1083</v>
      </c>
      <c r="AP388" s="17" t="s">
        <v>2954</v>
      </c>
      <c r="AQ388" s="17" t="s">
        <v>1720</v>
      </c>
      <c r="AR388" s="24" t="s">
        <v>2953</v>
      </c>
    </row>
    <row r="389" spans="1:44" ht="14.45" customHeight="1" x14ac:dyDescent="0.25">
      <c r="A389" s="3" t="s">
        <v>107</v>
      </c>
      <c r="B389" s="3" t="s">
        <v>106</v>
      </c>
      <c r="C389" s="3" t="s">
        <v>2963</v>
      </c>
      <c r="D389" s="3" t="s">
        <v>3055</v>
      </c>
      <c r="E389" s="3" t="s">
        <v>18</v>
      </c>
      <c r="F389" s="3" t="s">
        <v>3054</v>
      </c>
      <c r="G389" s="3" t="s">
        <v>16</v>
      </c>
      <c r="H389" s="3" t="s">
        <v>2146</v>
      </c>
      <c r="I389" s="18">
        <v>1475625</v>
      </c>
      <c r="J389" s="19">
        <v>81.09</v>
      </c>
      <c r="K389" s="19">
        <v>81.09</v>
      </c>
      <c r="L389" s="19">
        <v>98.92</v>
      </c>
      <c r="M389" s="19">
        <v>9.17</v>
      </c>
      <c r="N389" s="19">
        <v>30.83</v>
      </c>
      <c r="O389" s="19">
        <v>58.4</v>
      </c>
      <c r="P389" s="19">
        <v>8.83</v>
      </c>
      <c r="R389" s="3" t="s">
        <v>13</v>
      </c>
      <c r="S389" s="3" t="s">
        <v>3053</v>
      </c>
      <c r="T389" s="3" t="s">
        <v>11</v>
      </c>
      <c r="U389" s="3">
        <v>39.75996</v>
      </c>
      <c r="V389" s="3">
        <v>-80.861009999999993</v>
      </c>
      <c r="W389" s="21" t="s">
        <v>3052</v>
      </c>
      <c r="X389" s="22" t="s">
        <v>100</v>
      </c>
      <c r="Z389" s="3" t="s">
        <v>3051</v>
      </c>
      <c r="AA389" s="3" t="s">
        <v>98</v>
      </c>
      <c r="AB389" s="23">
        <v>44200</v>
      </c>
      <c r="AC389" s="3" t="s">
        <v>6</v>
      </c>
      <c r="AD389" s="21">
        <v>2022</v>
      </c>
      <c r="AE389" s="3" t="s">
        <v>3050</v>
      </c>
      <c r="AF389" s="3" t="s">
        <v>3049</v>
      </c>
      <c r="AG389" s="23">
        <v>44131</v>
      </c>
      <c r="AH389" s="17" t="s">
        <v>3048</v>
      </c>
      <c r="AI389" s="17" t="s">
        <v>94</v>
      </c>
      <c r="AJ389" s="17" t="s">
        <v>244</v>
      </c>
      <c r="AK389" s="17" t="s">
        <v>67</v>
      </c>
      <c r="AL389" s="17" t="s">
        <v>130</v>
      </c>
      <c r="AM389" s="17" t="s">
        <v>300</v>
      </c>
      <c r="AN389" s="17" t="s">
        <v>111</v>
      </c>
      <c r="AO389" s="17" t="s">
        <v>110</v>
      </c>
      <c r="AP389" s="17" t="s">
        <v>2954</v>
      </c>
      <c r="AQ389" s="17" t="s">
        <v>1430</v>
      </c>
      <c r="AR389" s="24" t="s">
        <v>3047</v>
      </c>
    </row>
    <row r="390" spans="1:44" ht="14.45" customHeight="1" x14ac:dyDescent="0.25">
      <c r="A390" s="3" t="s">
        <v>107</v>
      </c>
      <c r="B390" s="3" t="s">
        <v>106</v>
      </c>
      <c r="C390" s="3" t="s">
        <v>2963</v>
      </c>
      <c r="D390" s="3" t="s">
        <v>2962</v>
      </c>
      <c r="E390" s="3" t="s">
        <v>18</v>
      </c>
      <c r="F390" s="3" t="s">
        <v>3060</v>
      </c>
      <c r="G390" s="3" t="s">
        <v>16</v>
      </c>
      <c r="H390" s="3" t="s">
        <v>3023</v>
      </c>
      <c r="I390" s="18">
        <v>389221</v>
      </c>
      <c r="J390" s="19">
        <v>44.92</v>
      </c>
      <c r="K390" s="19">
        <v>23.26</v>
      </c>
      <c r="L390" s="19">
        <v>167.53</v>
      </c>
      <c r="M390" s="19">
        <v>342.24</v>
      </c>
      <c r="N390" s="19">
        <v>2.19</v>
      </c>
      <c r="O390" s="19">
        <v>195.85000000000002</v>
      </c>
      <c r="P390" s="19">
        <v>9.64</v>
      </c>
      <c r="R390" s="3" t="s">
        <v>13</v>
      </c>
      <c r="S390" s="3" t="s">
        <v>3059</v>
      </c>
      <c r="T390" s="3" t="s">
        <v>11</v>
      </c>
      <c r="U390" s="3">
        <v>39.75996</v>
      </c>
      <c r="V390" s="3">
        <v>-80.861009999999993</v>
      </c>
      <c r="W390" s="21" t="s">
        <v>3052</v>
      </c>
      <c r="X390" s="22" t="s">
        <v>100</v>
      </c>
      <c r="Z390" s="3" t="s">
        <v>3051</v>
      </c>
      <c r="AA390" s="3" t="s">
        <v>98</v>
      </c>
      <c r="AB390" s="23">
        <v>44131</v>
      </c>
      <c r="AC390" s="3" t="s">
        <v>634</v>
      </c>
      <c r="AD390" s="21" t="s">
        <v>3058</v>
      </c>
      <c r="AE390" s="3" t="s">
        <v>3057</v>
      </c>
      <c r="AF390" s="3" t="s">
        <v>3056</v>
      </c>
      <c r="AG390" s="23">
        <v>44131</v>
      </c>
      <c r="AH390" s="17" t="s">
        <v>3048</v>
      </c>
      <c r="AI390" s="17" t="s">
        <v>94</v>
      </c>
      <c r="AJ390" s="17" t="s">
        <v>244</v>
      </c>
      <c r="AK390" s="17" t="s">
        <v>67</v>
      </c>
      <c r="AL390" s="17" t="s">
        <v>130</v>
      </c>
      <c r="AM390" s="17" t="s">
        <v>300</v>
      </c>
      <c r="AN390" s="17" t="s">
        <v>111</v>
      </c>
      <c r="AO390" s="17" t="s">
        <v>110</v>
      </c>
      <c r="AP390" s="17" t="s">
        <v>2954</v>
      </c>
      <c r="AQ390" s="17" t="s">
        <v>1430</v>
      </c>
      <c r="AR390" s="24" t="s">
        <v>3047</v>
      </c>
    </row>
    <row r="391" spans="1:44" ht="14.45" customHeight="1" x14ac:dyDescent="0.25">
      <c r="A391" s="3" t="s">
        <v>107</v>
      </c>
      <c r="B391" s="3" t="s">
        <v>206</v>
      </c>
      <c r="C391" s="3" t="s">
        <v>476</v>
      </c>
      <c r="D391" s="3" t="s">
        <v>475</v>
      </c>
      <c r="E391" s="3" t="s">
        <v>42</v>
      </c>
      <c r="F391" s="3" t="s">
        <v>474</v>
      </c>
      <c r="G391" s="3" t="s">
        <v>16</v>
      </c>
      <c r="H391" s="3" t="s">
        <v>15</v>
      </c>
      <c r="I391" s="18">
        <v>13354</v>
      </c>
      <c r="J391" s="19">
        <v>1.1000000000000001</v>
      </c>
      <c r="K391" s="19">
        <v>0.51</v>
      </c>
      <c r="L391" s="19">
        <v>13.33</v>
      </c>
      <c r="M391" s="19">
        <v>12.32</v>
      </c>
      <c r="N391" s="19">
        <v>0.03</v>
      </c>
      <c r="O391" s="19">
        <v>26.65</v>
      </c>
      <c r="P391" s="19">
        <v>1.56</v>
      </c>
      <c r="Q391" s="3" t="s">
        <v>14</v>
      </c>
      <c r="R391" s="3" t="s">
        <v>13</v>
      </c>
      <c r="S391" s="26" t="s">
        <v>473</v>
      </c>
      <c r="T391" s="3" t="s">
        <v>11</v>
      </c>
      <c r="U391" s="3">
        <v>39.705064999999998</v>
      </c>
      <c r="V391" s="3">
        <v>-80.334733</v>
      </c>
      <c r="W391" s="21" t="s">
        <v>472</v>
      </c>
      <c r="X391" s="22" t="s">
        <v>471</v>
      </c>
      <c r="AA391" s="3" t="s">
        <v>98</v>
      </c>
      <c r="AB391" s="23">
        <v>44200</v>
      </c>
      <c r="AC391" s="3" t="s">
        <v>6</v>
      </c>
      <c r="AD391" s="21">
        <v>2021</v>
      </c>
      <c r="AE391" s="3" t="s">
        <v>470</v>
      </c>
      <c r="AF391" s="3" t="s">
        <v>469</v>
      </c>
      <c r="AG391" s="23">
        <v>44170</v>
      </c>
      <c r="AH391" s="17" t="s">
        <v>468</v>
      </c>
      <c r="AI391" s="17" t="s">
        <v>114</v>
      </c>
      <c r="AJ391" s="17" t="s">
        <v>131</v>
      </c>
      <c r="AK391" s="17" t="s">
        <v>94</v>
      </c>
      <c r="AL391" s="17" t="s">
        <v>32</v>
      </c>
      <c r="AM391" s="17" t="s">
        <v>196</v>
      </c>
      <c r="AN391" s="17" t="s">
        <v>167</v>
      </c>
      <c r="AO391" s="17" t="s">
        <v>467</v>
      </c>
      <c r="AP391" s="17" t="s">
        <v>466</v>
      </c>
      <c r="AQ391" s="17" t="s">
        <v>465</v>
      </c>
      <c r="AR391" s="24" t="s">
        <v>464</v>
      </c>
    </row>
    <row r="392" spans="1:44" ht="14.45" customHeight="1" x14ac:dyDescent="0.25">
      <c r="A392" s="3" t="s">
        <v>107</v>
      </c>
      <c r="B392" s="3" t="s">
        <v>463</v>
      </c>
      <c r="C392" s="3" t="s">
        <v>462</v>
      </c>
      <c r="D392" s="3" t="s">
        <v>461</v>
      </c>
      <c r="E392" s="3" t="s">
        <v>18</v>
      </c>
      <c r="F392" s="3" t="s">
        <v>460</v>
      </c>
      <c r="G392" s="3" t="s">
        <v>16</v>
      </c>
      <c r="H392" s="3" t="s">
        <v>15</v>
      </c>
      <c r="I392" s="18">
        <v>117774</v>
      </c>
      <c r="J392" s="19">
        <v>6.82</v>
      </c>
      <c r="K392" s="19">
        <v>6.82</v>
      </c>
      <c r="L392" s="19">
        <v>93.63</v>
      </c>
      <c r="M392" s="19">
        <v>113.83</v>
      </c>
      <c r="N392" s="19">
        <v>1.38</v>
      </c>
      <c r="O392" s="19">
        <v>54.41</v>
      </c>
      <c r="P392" s="19">
        <v>19.59</v>
      </c>
      <c r="R392" s="3" t="s">
        <v>13</v>
      </c>
      <c r="S392" s="3" t="s">
        <v>459</v>
      </c>
      <c r="T392" s="3" t="s">
        <v>11</v>
      </c>
      <c r="U392" s="3">
        <v>39.424914000000001</v>
      </c>
      <c r="V392" s="3">
        <v>-80.809279000000004</v>
      </c>
      <c r="W392" s="21" t="s">
        <v>458</v>
      </c>
      <c r="X392" s="22" t="s">
        <v>100</v>
      </c>
      <c r="Z392" s="3" t="s">
        <v>457</v>
      </c>
      <c r="AA392" s="3" t="s">
        <v>98</v>
      </c>
      <c r="AB392" s="23">
        <v>44131</v>
      </c>
      <c r="AC392" s="3" t="s">
        <v>37</v>
      </c>
      <c r="AD392" s="21">
        <v>2015</v>
      </c>
      <c r="AE392" s="3" t="s">
        <v>456</v>
      </c>
      <c r="AF392" s="3" t="s">
        <v>455</v>
      </c>
      <c r="AG392" s="23">
        <v>44131</v>
      </c>
      <c r="AH392" s="17" t="s">
        <v>454</v>
      </c>
      <c r="AI392" s="17" t="s">
        <v>114</v>
      </c>
      <c r="AJ392" s="17" t="s">
        <v>453</v>
      </c>
      <c r="AK392" s="17" t="s">
        <v>51</v>
      </c>
      <c r="AL392" s="17" t="s">
        <v>130</v>
      </c>
      <c r="AM392" s="17" t="s">
        <v>452</v>
      </c>
      <c r="AN392" s="17" t="s">
        <v>451</v>
      </c>
      <c r="AO392" s="17" t="s">
        <v>450</v>
      </c>
      <c r="AP392" s="17" t="s">
        <v>449</v>
      </c>
      <c r="AQ392" s="17" t="s">
        <v>448</v>
      </c>
      <c r="AR392" s="24" t="s">
        <v>447</v>
      </c>
    </row>
    <row r="393" spans="1:44" ht="14.45" customHeight="1" x14ac:dyDescent="0.25">
      <c r="A393" s="3" t="s">
        <v>107</v>
      </c>
      <c r="B393" s="3" t="s">
        <v>422</v>
      </c>
      <c r="C393" s="3" t="s">
        <v>373</v>
      </c>
      <c r="D393" s="3" t="s">
        <v>421</v>
      </c>
      <c r="E393" s="3" t="s">
        <v>18</v>
      </c>
      <c r="F393" s="3" t="s">
        <v>420</v>
      </c>
      <c r="G393" s="3" t="s">
        <v>16</v>
      </c>
      <c r="H393" s="3" t="s">
        <v>15</v>
      </c>
      <c r="I393" s="18">
        <v>105821</v>
      </c>
      <c r="J393" s="19">
        <v>5</v>
      </c>
      <c r="K393" s="19">
        <v>5</v>
      </c>
      <c r="L393" s="19">
        <v>64.94</v>
      </c>
      <c r="M393" s="19">
        <v>31.38</v>
      </c>
      <c r="N393" s="19">
        <v>0.55000000000000004</v>
      </c>
      <c r="O393" s="19">
        <v>90.03</v>
      </c>
      <c r="P393" s="19">
        <v>0.74</v>
      </c>
      <c r="R393" s="3" t="s">
        <v>13</v>
      </c>
      <c r="S393" s="3" t="s">
        <v>419</v>
      </c>
      <c r="T393" s="3" t="s">
        <v>11</v>
      </c>
      <c r="U393" s="3">
        <v>38.820886999999999</v>
      </c>
      <c r="V393" s="3">
        <v>-79.836044999999999</v>
      </c>
      <c r="W393" s="21" t="s">
        <v>418</v>
      </c>
      <c r="X393" s="22" t="s">
        <v>100</v>
      </c>
      <c r="Z393" s="3" t="s">
        <v>417</v>
      </c>
      <c r="AA393" s="3" t="s">
        <v>135</v>
      </c>
      <c r="AB393" s="23">
        <v>44126</v>
      </c>
      <c r="AC393" s="3" t="s">
        <v>37</v>
      </c>
      <c r="AD393" s="21">
        <v>2018</v>
      </c>
      <c r="AE393" s="3" t="s">
        <v>416</v>
      </c>
      <c r="AF393" s="3" t="s">
        <v>415</v>
      </c>
      <c r="AG393" s="23">
        <v>44127</v>
      </c>
      <c r="AH393" s="17" t="s">
        <v>414</v>
      </c>
      <c r="AI393" s="17" t="s">
        <v>94</v>
      </c>
      <c r="AJ393" s="17" t="s">
        <v>413</v>
      </c>
      <c r="AK393" s="17" t="s">
        <v>31</v>
      </c>
      <c r="AL393" s="17" t="s">
        <v>33</v>
      </c>
      <c r="AM393" s="17" t="s">
        <v>348</v>
      </c>
      <c r="AN393" s="17" t="s">
        <v>412</v>
      </c>
      <c r="AO393" s="17" t="s">
        <v>411</v>
      </c>
      <c r="AP393" s="17" t="s">
        <v>224</v>
      </c>
      <c r="AQ393" s="17" t="s">
        <v>410</v>
      </c>
      <c r="AR393" s="24" t="s">
        <v>409</v>
      </c>
    </row>
    <row r="394" spans="1:44" ht="14.45" customHeight="1" x14ac:dyDescent="0.25">
      <c r="A394" s="3" t="s">
        <v>107</v>
      </c>
      <c r="B394" s="3" t="s">
        <v>446</v>
      </c>
      <c r="C394" s="3" t="s">
        <v>373</v>
      </c>
      <c r="D394" s="3" t="s">
        <v>445</v>
      </c>
      <c r="E394" s="3" t="s">
        <v>18</v>
      </c>
      <c r="F394" s="3" t="s">
        <v>444</v>
      </c>
      <c r="G394" s="3" t="s">
        <v>16</v>
      </c>
      <c r="H394" s="3" t="s">
        <v>15</v>
      </c>
      <c r="I394" s="18">
        <v>140169</v>
      </c>
      <c r="J394" s="19">
        <v>7.38</v>
      </c>
      <c r="K394" s="19">
        <v>7.38</v>
      </c>
      <c r="L394" s="19">
        <v>63.74</v>
      </c>
      <c r="M394" s="19">
        <v>22.04</v>
      </c>
      <c r="N394" s="19">
        <v>0.8</v>
      </c>
      <c r="O394" s="19">
        <v>97.08</v>
      </c>
      <c r="P394" s="19">
        <v>1.1599999999999999</v>
      </c>
      <c r="R394" s="3" t="s">
        <v>13</v>
      </c>
      <c r="S394" s="3" t="s">
        <v>443</v>
      </c>
      <c r="T394" s="3" t="s">
        <v>11</v>
      </c>
      <c r="U394" s="3">
        <v>38.749952</v>
      </c>
      <c r="V394" s="3">
        <v>-80.362503000000004</v>
      </c>
      <c r="W394" s="21" t="s">
        <v>442</v>
      </c>
      <c r="X394" s="22" t="s">
        <v>100</v>
      </c>
      <c r="Z394" s="3" t="s">
        <v>441</v>
      </c>
      <c r="AA394" s="3" t="s">
        <v>135</v>
      </c>
      <c r="AB394" s="23">
        <v>44074</v>
      </c>
      <c r="AC394" s="3" t="s">
        <v>37</v>
      </c>
      <c r="AD394" s="21">
        <v>2018</v>
      </c>
      <c r="AE394" s="3" t="s">
        <v>440</v>
      </c>
      <c r="AF394" s="3" t="s">
        <v>379</v>
      </c>
      <c r="AG394" s="23">
        <v>43753</v>
      </c>
      <c r="AH394" s="17" t="s">
        <v>317</v>
      </c>
      <c r="AI394" s="17" t="s">
        <v>334</v>
      </c>
      <c r="AJ394" s="17" t="s">
        <v>131</v>
      </c>
      <c r="AK394" s="17" t="s">
        <v>171</v>
      </c>
      <c r="AL394" s="17" t="s">
        <v>439</v>
      </c>
      <c r="AM394" s="17" t="s">
        <v>148</v>
      </c>
      <c r="AN394" s="17" t="s">
        <v>331</v>
      </c>
      <c r="AO394" s="17" t="s">
        <v>438</v>
      </c>
      <c r="AP394" s="17" t="s">
        <v>437</v>
      </c>
      <c r="AQ394" s="17" t="s">
        <v>436</v>
      </c>
      <c r="AR394" s="24" t="s">
        <v>435</v>
      </c>
    </row>
    <row r="395" spans="1:44" ht="14.45" customHeight="1" x14ac:dyDescent="0.25">
      <c r="A395" s="3" t="s">
        <v>107</v>
      </c>
      <c r="B395" s="3" t="s">
        <v>106</v>
      </c>
      <c r="C395" s="3" t="s">
        <v>373</v>
      </c>
      <c r="D395" s="3" t="s">
        <v>408</v>
      </c>
      <c r="E395" s="3" t="s">
        <v>42</v>
      </c>
      <c r="F395" s="3" t="s">
        <v>407</v>
      </c>
      <c r="G395" s="3" t="s">
        <v>16</v>
      </c>
      <c r="H395" s="3" t="s">
        <v>15</v>
      </c>
      <c r="I395" s="18">
        <v>263848</v>
      </c>
      <c r="J395" s="19">
        <v>15.89</v>
      </c>
      <c r="K395" s="19">
        <v>15.89</v>
      </c>
      <c r="L395" s="19">
        <v>134.16999999999999</v>
      </c>
      <c r="M395" s="19">
        <v>28.3</v>
      </c>
      <c r="N395" s="19">
        <v>2.57</v>
      </c>
      <c r="O395" s="19">
        <v>195.63</v>
      </c>
      <c r="P395" s="19">
        <v>2.5299999999999998</v>
      </c>
      <c r="R395" s="3" t="s">
        <v>13</v>
      </c>
      <c r="S395" s="3" t="s">
        <v>406</v>
      </c>
      <c r="T395" s="3" t="s">
        <v>11</v>
      </c>
      <c r="U395" s="3">
        <v>39.882500999999998</v>
      </c>
      <c r="V395" s="3">
        <v>-80.581316000000001</v>
      </c>
      <c r="W395" s="21" t="s">
        <v>405</v>
      </c>
      <c r="X395" s="22" t="s">
        <v>100</v>
      </c>
      <c r="Z395" s="3" t="s">
        <v>404</v>
      </c>
      <c r="AA395" s="3" t="s">
        <v>98</v>
      </c>
      <c r="AB395" s="23">
        <v>44127</v>
      </c>
      <c r="AC395" s="3" t="s">
        <v>37</v>
      </c>
      <c r="AD395" s="21">
        <v>2019</v>
      </c>
      <c r="AE395" s="3" t="s">
        <v>403</v>
      </c>
      <c r="AF395" s="3" t="s">
        <v>246</v>
      </c>
      <c r="AG395" s="23">
        <v>44127</v>
      </c>
      <c r="AH395" s="17" t="s">
        <v>402</v>
      </c>
      <c r="AI395" s="17" t="s">
        <v>334</v>
      </c>
      <c r="AJ395" s="17" t="s">
        <v>401</v>
      </c>
      <c r="AK395" s="17" t="s">
        <v>260</v>
      </c>
      <c r="AL395" s="17" t="s">
        <v>315</v>
      </c>
      <c r="AM395" s="17" t="s">
        <v>92</v>
      </c>
      <c r="AN395" s="17" t="s">
        <v>91</v>
      </c>
      <c r="AO395" s="17" t="s">
        <v>388</v>
      </c>
      <c r="AP395" s="17" t="s">
        <v>400</v>
      </c>
      <c r="AQ395" s="17" t="s">
        <v>399</v>
      </c>
      <c r="AR395" s="24" t="s">
        <v>398</v>
      </c>
    </row>
    <row r="396" spans="1:44" ht="14.45" customHeight="1" x14ac:dyDescent="0.25">
      <c r="A396" s="3" t="s">
        <v>107</v>
      </c>
      <c r="B396" s="3" t="s">
        <v>240</v>
      </c>
      <c r="C396" s="3" t="s">
        <v>373</v>
      </c>
      <c r="D396" s="3" t="s">
        <v>385</v>
      </c>
      <c r="E396" s="3" t="s">
        <v>42</v>
      </c>
      <c r="F396" s="3" t="s">
        <v>384</v>
      </c>
      <c r="G396" s="3" t="s">
        <v>16</v>
      </c>
      <c r="H396" s="3" t="s">
        <v>15</v>
      </c>
      <c r="I396" s="18">
        <v>224497</v>
      </c>
      <c r="J396" s="19">
        <v>11.75</v>
      </c>
      <c r="K396" s="19">
        <v>11.75</v>
      </c>
      <c r="L396" s="19">
        <v>101.85</v>
      </c>
      <c r="M396" s="19">
        <v>23.26</v>
      </c>
      <c r="N396" s="19">
        <v>1.27</v>
      </c>
      <c r="O396" s="19">
        <v>238.38</v>
      </c>
      <c r="P396" s="19">
        <v>2.2999999999999998</v>
      </c>
      <c r="R396" s="3" t="s">
        <v>13</v>
      </c>
      <c r="S396" s="3" t="s">
        <v>383</v>
      </c>
      <c r="T396" s="3" t="s">
        <v>11</v>
      </c>
      <c r="U396" s="3">
        <v>39.269339000000002</v>
      </c>
      <c r="V396" s="3">
        <v>-80.733372000000003</v>
      </c>
      <c r="W396" s="21" t="s">
        <v>382</v>
      </c>
      <c r="X396" s="22" t="s">
        <v>100</v>
      </c>
      <c r="Z396" s="3" t="s">
        <v>381</v>
      </c>
      <c r="AA396" s="3" t="s">
        <v>98</v>
      </c>
      <c r="AB396" s="23">
        <v>43914</v>
      </c>
      <c r="AC396" s="3" t="s">
        <v>37</v>
      </c>
      <c r="AD396" s="21">
        <v>2019</v>
      </c>
      <c r="AE396" s="3" t="s">
        <v>380</v>
      </c>
      <c r="AF396" s="3" t="s">
        <v>379</v>
      </c>
      <c r="AG396" s="23">
        <v>43837</v>
      </c>
      <c r="AH396" s="17" t="s">
        <v>378</v>
      </c>
      <c r="AI396" s="17" t="s">
        <v>171</v>
      </c>
      <c r="AJ396" s="17" t="s">
        <v>131</v>
      </c>
      <c r="AK396" s="17" t="s">
        <v>94</v>
      </c>
      <c r="AL396" s="17" t="s">
        <v>66</v>
      </c>
      <c r="AM396" s="17" t="s">
        <v>227</v>
      </c>
      <c r="AN396" s="17" t="s">
        <v>377</v>
      </c>
      <c r="AO396" s="17" t="s">
        <v>195</v>
      </c>
      <c r="AP396" s="17" t="s">
        <v>243</v>
      </c>
      <c r="AQ396" s="17" t="s">
        <v>376</v>
      </c>
      <c r="AR396" s="24" t="s">
        <v>375</v>
      </c>
    </row>
    <row r="397" spans="1:44" ht="14.45" customHeight="1" x14ac:dyDescent="0.25">
      <c r="A397" s="3" t="s">
        <v>107</v>
      </c>
      <c r="B397" s="3" t="s">
        <v>374</v>
      </c>
      <c r="C397" s="3" t="s">
        <v>373</v>
      </c>
      <c r="D397" s="3" t="s">
        <v>372</v>
      </c>
      <c r="E397" s="3" t="s">
        <v>42</v>
      </c>
      <c r="F397" s="3" t="s">
        <v>371</v>
      </c>
      <c r="G397" s="3" t="s">
        <v>16</v>
      </c>
      <c r="H397" s="3" t="s">
        <v>15</v>
      </c>
      <c r="I397" s="18">
        <v>193194</v>
      </c>
      <c r="J397" s="19">
        <v>10.31</v>
      </c>
      <c r="K397" s="19">
        <v>10.31</v>
      </c>
      <c r="L397" s="19">
        <v>89.34</v>
      </c>
      <c r="M397" s="19">
        <v>18</v>
      </c>
      <c r="N397" s="19">
        <v>1.1100000000000001</v>
      </c>
      <c r="O397" s="19">
        <v>212.27</v>
      </c>
      <c r="P397" s="19">
        <v>2.21</v>
      </c>
      <c r="R397" s="3" t="s">
        <v>13</v>
      </c>
      <c r="S397" s="3" t="s">
        <v>370</v>
      </c>
      <c r="T397" s="3" t="s">
        <v>11</v>
      </c>
      <c r="U397" s="3">
        <v>39.041576999999997</v>
      </c>
      <c r="V397" s="3">
        <v>-81.142128999999997</v>
      </c>
      <c r="W397" s="21" t="s">
        <v>369</v>
      </c>
      <c r="X397" s="22" t="s">
        <v>100</v>
      </c>
      <c r="Z397" s="3" t="s">
        <v>368</v>
      </c>
      <c r="AA397" s="3" t="s">
        <v>135</v>
      </c>
      <c r="AB397" s="23">
        <v>44127</v>
      </c>
      <c r="AC397" s="3" t="s">
        <v>37</v>
      </c>
      <c r="AD397" s="21">
        <v>2019</v>
      </c>
      <c r="AE397" s="3" t="s">
        <v>200</v>
      </c>
      <c r="AF397" s="3" t="s">
        <v>367</v>
      </c>
      <c r="AG397" s="23">
        <v>44127</v>
      </c>
      <c r="AH397" s="17" t="s">
        <v>366</v>
      </c>
      <c r="AI397" s="17" t="s">
        <v>94</v>
      </c>
      <c r="AJ397" s="17" t="s">
        <v>301</v>
      </c>
      <c r="AK397" s="17" t="s">
        <v>67</v>
      </c>
      <c r="AL397" s="17" t="s">
        <v>130</v>
      </c>
      <c r="AM397" s="17" t="s">
        <v>92</v>
      </c>
      <c r="AN397" s="17" t="s">
        <v>365</v>
      </c>
      <c r="AO397" s="17" t="s">
        <v>364</v>
      </c>
      <c r="AP397" s="17" t="s">
        <v>256</v>
      </c>
      <c r="AQ397" s="17" t="s">
        <v>363</v>
      </c>
      <c r="AR397" s="24" t="s">
        <v>362</v>
      </c>
    </row>
    <row r="398" spans="1:44" ht="14.45" customHeight="1" x14ac:dyDescent="0.25">
      <c r="A398" s="3" t="s">
        <v>107</v>
      </c>
      <c r="B398" s="3" t="s">
        <v>142</v>
      </c>
      <c r="C398" s="3" t="s">
        <v>373</v>
      </c>
      <c r="D398" s="3" t="s">
        <v>434</v>
      </c>
      <c r="E398" s="3" t="s">
        <v>42</v>
      </c>
      <c r="F398" s="3" t="s">
        <v>433</v>
      </c>
      <c r="G398" s="3" t="s">
        <v>16</v>
      </c>
      <c r="H398" s="3" t="s">
        <v>15</v>
      </c>
      <c r="I398" s="18">
        <v>227640</v>
      </c>
      <c r="J398" s="19">
        <v>11.66</v>
      </c>
      <c r="K398" s="19">
        <v>11.66</v>
      </c>
      <c r="L398" s="19">
        <v>98.38</v>
      </c>
      <c r="M398" s="19">
        <v>45.1</v>
      </c>
      <c r="N398" s="19">
        <v>1.26</v>
      </c>
      <c r="O398" s="19">
        <v>243.15</v>
      </c>
      <c r="P398" s="19">
        <v>1.85</v>
      </c>
      <c r="R398" s="3" t="s">
        <v>13</v>
      </c>
      <c r="S398" s="3" t="s">
        <v>432</v>
      </c>
      <c r="T398" s="3" t="s">
        <v>11</v>
      </c>
      <c r="U398" s="3">
        <v>38.486995999999998</v>
      </c>
      <c r="V398" s="3">
        <v>-81.323344000000006</v>
      </c>
      <c r="W398" s="21" t="s">
        <v>431</v>
      </c>
      <c r="X398" s="22" t="s">
        <v>100</v>
      </c>
      <c r="Z398" s="3" t="s">
        <v>430</v>
      </c>
      <c r="AA398" s="3" t="s">
        <v>135</v>
      </c>
      <c r="AB398" s="23">
        <v>44126</v>
      </c>
      <c r="AC398" s="3" t="s">
        <v>37</v>
      </c>
      <c r="AD398" s="21">
        <v>2018</v>
      </c>
      <c r="AE398" s="3" t="s">
        <v>134</v>
      </c>
      <c r="AF398" s="3" t="s">
        <v>429</v>
      </c>
      <c r="AG398" s="23">
        <v>44126</v>
      </c>
      <c r="AH398" s="17" t="s">
        <v>428</v>
      </c>
      <c r="AI398" s="17" t="s">
        <v>94</v>
      </c>
      <c r="AJ398" s="17" t="s">
        <v>427</v>
      </c>
      <c r="AK398" s="17" t="s">
        <v>67</v>
      </c>
      <c r="AL398" s="17" t="s">
        <v>32</v>
      </c>
      <c r="AM398" s="17" t="s">
        <v>259</v>
      </c>
      <c r="AN398" s="17" t="s">
        <v>377</v>
      </c>
      <c r="AO398" s="17" t="s">
        <v>426</v>
      </c>
      <c r="AP398" s="17" t="s">
        <v>425</v>
      </c>
      <c r="AQ398" s="17" t="s">
        <v>424</v>
      </c>
      <c r="AR398" s="24" t="s">
        <v>423</v>
      </c>
    </row>
    <row r="399" spans="1:44" ht="14.45" customHeight="1" x14ac:dyDescent="0.25">
      <c r="A399" s="3" t="s">
        <v>107</v>
      </c>
      <c r="B399" s="3" t="s">
        <v>397</v>
      </c>
      <c r="C399" s="3" t="s">
        <v>373</v>
      </c>
      <c r="D399" s="3" t="s">
        <v>396</v>
      </c>
      <c r="E399" s="3" t="s">
        <v>42</v>
      </c>
      <c r="F399" s="3" t="s">
        <v>395</v>
      </c>
      <c r="G399" s="3" t="s">
        <v>16</v>
      </c>
      <c r="H399" s="3" t="s">
        <v>15</v>
      </c>
      <c r="I399" s="18">
        <v>263840</v>
      </c>
      <c r="J399" s="19">
        <v>14.04</v>
      </c>
      <c r="K399" s="19">
        <v>14.04</v>
      </c>
      <c r="L399" s="19">
        <v>120.39</v>
      </c>
      <c r="M399" s="19">
        <v>24.49</v>
      </c>
      <c r="N399" s="19">
        <v>1.52</v>
      </c>
      <c r="O399" s="19">
        <v>242.45</v>
      </c>
      <c r="P399" s="19">
        <v>2.95</v>
      </c>
      <c r="R399" s="3" t="s">
        <v>13</v>
      </c>
      <c r="S399" s="3" t="s">
        <v>394</v>
      </c>
      <c r="T399" s="3" t="s">
        <v>11</v>
      </c>
      <c r="U399" s="3">
        <v>38.737833000000002</v>
      </c>
      <c r="V399" s="3">
        <v>-81.674254000000005</v>
      </c>
      <c r="W399" s="21" t="s">
        <v>393</v>
      </c>
      <c r="X399" s="22" t="s">
        <v>100</v>
      </c>
      <c r="Z399" s="3" t="s">
        <v>392</v>
      </c>
      <c r="AA399" s="3" t="s">
        <v>135</v>
      </c>
      <c r="AB399" s="23">
        <v>44126</v>
      </c>
      <c r="AC399" s="3" t="s">
        <v>37</v>
      </c>
      <c r="AD399" s="21">
        <v>2019</v>
      </c>
      <c r="AE399" s="3" t="s">
        <v>200</v>
      </c>
      <c r="AF399" s="3" t="s">
        <v>391</v>
      </c>
      <c r="AG399" s="23">
        <v>44126</v>
      </c>
      <c r="AH399" s="17" t="s">
        <v>390</v>
      </c>
      <c r="AI399" s="17" t="s">
        <v>334</v>
      </c>
      <c r="AJ399" s="17" t="s">
        <v>30</v>
      </c>
      <c r="AK399" s="17" t="s">
        <v>230</v>
      </c>
      <c r="AL399" s="17" t="s">
        <v>228</v>
      </c>
      <c r="AM399" s="17" t="s">
        <v>227</v>
      </c>
      <c r="AN399" s="17" t="s">
        <v>389</v>
      </c>
      <c r="AO399" s="17" t="s">
        <v>388</v>
      </c>
      <c r="AP399" s="17" t="s">
        <v>145</v>
      </c>
      <c r="AQ399" s="17" t="s">
        <v>387</v>
      </c>
      <c r="AR399" s="24" t="s">
        <v>386</v>
      </c>
    </row>
    <row r="400" spans="1:44" ht="14.45" customHeight="1" x14ac:dyDescent="0.25">
      <c r="A400" s="3" t="s">
        <v>107</v>
      </c>
      <c r="B400" s="3" t="s">
        <v>361</v>
      </c>
      <c r="C400" s="3" t="s">
        <v>360</v>
      </c>
      <c r="D400" s="3" t="s">
        <v>359</v>
      </c>
      <c r="E400" s="3" t="s">
        <v>18</v>
      </c>
      <c r="F400" s="3" t="s">
        <v>358</v>
      </c>
      <c r="G400" s="3" t="s">
        <v>16</v>
      </c>
      <c r="H400" s="3" t="s">
        <v>15</v>
      </c>
      <c r="I400" s="18">
        <v>14620.7</v>
      </c>
      <c r="J400" s="19">
        <v>0.92</v>
      </c>
      <c r="K400" s="19">
        <v>0.92</v>
      </c>
      <c r="L400" s="19">
        <v>10.86</v>
      </c>
      <c r="M400" s="19">
        <v>1.3399999999999999</v>
      </c>
      <c r="N400" s="19">
        <v>0.09</v>
      </c>
      <c r="O400" s="19">
        <v>7.66</v>
      </c>
      <c r="P400" s="19">
        <v>0.64</v>
      </c>
      <c r="Q400" s="3" t="s">
        <v>357</v>
      </c>
      <c r="R400" s="3" t="s">
        <v>13</v>
      </c>
      <c r="S400" s="3" t="s">
        <v>356</v>
      </c>
      <c r="T400" s="3" t="s">
        <v>11</v>
      </c>
      <c r="U400" s="3">
        <v>39.419871999999998</v>
      </c>
      <c r="V400" s="3">
        <v>-79.546342999999993</v>
      </c>
      <c r="W400" s="21" t="s">
        <v>355</v>
      </c>
      <c r="X400" s="22" t="s">
        <v>100</v>
      </c>
      <c r="Z400" s="3" t="s">
        <v>354</v>
      </c>
      <c r="AA400" s="3" t="s">
        <v>98</v>
      </c>
      <c r="AB400" s="23">
        <v>44209</v>
      </c>
      <c r="AC400" s="3" t="s">
        <v>37</v>
      </c>
      <c r="AD400" s="21" t="s">
        <v>353</v>
      </c>
      <c r="AE400" s="3" t="s">
        <v>352</v>
      </c>
      <c r="AF400" s="3" t="s">
        <v>351</v>
      </c>
      <c r="AG400" s="23">
        <v>44126</v>
      </c>
      <c r="AH400" s="17" t="s">
        <v>350</v>
      </c>
      <c r="AI400" s="17" t="s">
        <v>334</v>
      </c>
      <c r="AJ400" s="17" t="s">
        <v>349</v>
      </c>
      <c r="AK400" s="17" t="s">
        <v>51</v>
      </c>
      <c r="AL400" s="17" t="s">
        <v>54</v>
      </c>
      <c r="AM400" s="17" t="s">
        <v>348</v>
      </c>
      <c r="AN400" s="17" t="s">
        <v>347</v>
      </c>
      <c r="AO400" s="17" t="s">
        <v>346</v>
      </c>
      <c r="AP400" s="17" t="s">
        <v>272</v>
      </c>
      <c r="AQ400" s="17" t="s">
        <v>345</v>
      </c>
      <c r="AR400" s="24" t="s">
        <v>344</v>
      </c>
    </row>
    <row r="401" spans="1:44" ht="14.45" customHeight="1" x14ac:dyDescent="0.25">
      <c r="A401" s="3" t="s">
        <v>107</v>
      </c>
      <c r="B401" s="3" t="s">
        <v>343</v>
      </c>
      <c r="C401" s="3" t="s">
        <v>326</v>
      </c>
      <c r="D401" s="3" t="s">
        <v>342</v>
      </c>
      <c r="E401" s="3" t="s">
        <v>18</v>
      </c>
      <c r="F401" s="3" t="s">
        <v>341</v>
      </c>
      <c r="G401" s="3" t="s">
        <v>16</v>
      </c>
      <c r="H401" s="3" t="s">
        <v>15</v>
      </c>
      <c r="I401" s="18">
        <v>133989</v>
      </c>
      <c r="J401" s="19">
        <v>5.22</v>
      </c>
      <c r="K401" s="19">
        <v>5.22</v>
      </c>
      <c r="L401" s="19">
        <v>-37.92</v>
      </c>
      <c r="M401" s="19">
        <v>11.97</v>
      </c>
      <c r="N401" s="19">
        <v>0.77</v>
      </c>
      <c r="O401" s="19">
        <v>68.83</v>
      </c>
      <c r="P401" s="19">
        <v>-2.6</v>
      </c>
      <c r="R401" s="3" t="s">
        <v>13</v>
      </c>
      <c r="S401" s="3" t="s">
        <v>340</v>
      </c>
      <c r="T401" s="3" t="s">
        <v>11</v>
      </c>
      <c r="U401" s="3">
        <v>38.875169999999997</v>
      </c>
      <c r="V401" s="3">
        <v>-78.861620000000002</v>
      </c>
      <c r="W401" s="21" t="s">
        <v>339</v>
      </c>
      <c r="X401" s="22" t="s">
        <v>100</v>
      </c>
      <c r="Z401" s="3" t="s">
        <v>338</v>
      </c>
      <c r="AA401" s="3" t="s">
        <v>135</v>
      </c>
      <c r="AB401" s="23">
        <v>44005</v>
      </c>
      <c r="AC401" s="3" t="s">
        <v>37</v>
      </c>
      <c r="AD401" s="21">
        <v>2018</v>
      </c>
      <c r="AE401" s="3" t="s">
        <v>337</v>
      </c>
      <c r="AF401" s="3" t="s">
        <v>336</v>
      </c>
      <c r="AG401" s="23">
        <v>44005</v>
      </c>
      <c r="AH401" s="17" t="s">
        <v>335</v>
      </c>
      <c r="AI401" s="17" t="s">
        <v>334</v>
      </c>
      <c r="AJ401" s="17" t="s">
        <v>333</v>
      </c>
      <c r="AK401" s="17" t="s">
        <v>31</v>
      </c>
      <c r="AL401" s="17" t="s">
        <v>32</v>
      </c>
      <c r="AM401" s="17" t="s">
        <v>332</v>
      </c>
      <c r="AN401" s="17" t="s">
        <v>331</v>
      </c>
      <c r="AO401" s="17" t="s">
        <v>330</v>
      </c>
      <c r="AP401" s="17" t="s">
        <v>329</v>
      </c>
      <c r="AQ401" s="17" t="s">
        <v>1</v>
      </c>
      <c r="AR401" s="24" t="s">
        <v>328</v>
      </c>
    </row>
    <row r="402" spans="1:44" ht="14.45" customHeight="1" x14ac:dyDescent="0.25">
      <c r="A402" s="3" t="s">
        <v>107</v>
      </c>
      <c r="B402" s="3" t="s">
        <v>327</v>
      </c>
      <c r="C402" s="3" t="s">
        <v>326</v>
      </c>
      <c r="D402" s="3" t="s">
        <v>325</v>
      </c>
      <c r="E402" s="3" t="s">
        <v>18</v>
      </c>
      <c r="F402" s="3" t="s">
        <v>324</v>
      </c>
      <c r="G402" s="3" t="s">
        <v>16</v>
      </c>
      <c r="H402" s="3" t="s">
        <v>15</v>
      </c>
      <c r="I402" s="18">
        <v>286499</v>
      </c>
      <c r="J402" s="19">
        <v>21</v>
      </c>
      <c r="K402" s="19">
        <v>21</v>
      </c>
      <c r="L402" s="19">
        <v>314.3</v>
      </c>
      <c r="M402" s="19">
        <v>63.7</v>
      </c>
      <c r="N402" s="19">
        <v>1.54</v>
      </c>
      <c r="O402" s="19">
        <v>371.6</v>
      </c>
      <c r="P402" s="19">
        <v>2.35</v>
      </c>
      <c r="R402" s="3" t="s">
        <v>13</v>
      </c>
      <c r="S402" s="3" t="s">
        <v>323</v>
      </c>
      <c r="T402" s="3" t="s">
        <v>322</v>
      </c>
      <c r="U402" s="3">
        <v>38.848610000000001</v>
      </c>
      <c r="V402" s="3">
        <v>-79.376069999999999</v>
      </c>
      <c r="W402" s="21" t="s">
        <v>321</v>
      </c>
      <c r="X402" s="22" t="s">
        <v>100</v>
      </c>
      <c r="Z402" s="3" t="s">
        <v>320</v>
      </c>
      <c r="AA402" s="3" t="s">
        <v>135</v>
      </c>
      <c r="AB402" s="23">
        <v>44008</v>
      </c>
      <c r="AC402" s="3" t="s">
        <v>37</v>
      </c>
      <c r="AD402" s="21">
        <v>2018</v>
      </c>
      <c r="AE402" s="3" t="s">
        <v>319</v>
      </c>
      <c r="AF402" s="3" t="s">
        <v>318</v>
      </c>
      <c r="AG402" s="23">
        <v>44008</v>
      </c>
      <c r="AH402" s="17" t="s">
        <v>317</v>
      </c>
      <c r="AI402" s="17" t="s">
        <v>94</v>
      </c>
      <c r="AJ402" s="17" t="s">
        <v>316</v>
      </c>
      <c r="AK402" s="17" t="s">
        <v>94</v>
      </c>
      <c r="AL402" s="17" t="s">
        <v>315</v>
      </c>
      <c r="AM402" s="17" t="s">
        <v>314</v>
      </c>
      <c r="AN402" s="17" t="s">
        <v>313</v>
      </c>
      <c r="AO402" s="17" t="s">
        <v>312</v>
      </c>
      <c r="AP402" s="17" t="s">
        <v>311</v>
      </c>
      <c r="AQ402" s="17" t="s">
        <v>1</v>
      </c>
      <c r="AR402" s="24" t="s">
        <v>310</v>
      </c>
    </row>
    <row r="403" spans="1:44" ht="14.45" customHeight="1" x14ac:dyDescent="0.25">
      <c r="A403" s="3" t="s">
        <v>107</v>
      </c>
      <c r="B403" s="3" t="s">
        <v>191</v>
      </c>
      <c r="C403" s="3" t="s">
        <v>309</v>
      </c>
      <c r="D403" s="3" t="s">
        <v>308</v>
      </c>
      <c r="E403" s="3" t="s">
        <v>18</v>
      </c>
      <c r="F403" s="3" t="s">
        <v>307</v>
      </c>
      <c r="G403" s="3" t="s">
        <v>16</v>
      </c>
      <c r="H403" s="3" t="s">
        <v>15</v>
      </c>
      <c r="I403" s="18">
        <v>194675</v>
      </c>
      <c r="J403" s="19">
        <v>30.28</v>
      </c>
      <c r="K403" s="19">
        <v>30.28</v>
      </c>
      <c r="L403" s="19">
        <v>56.78</v>
      </c>
      <c r="M403" s="19">
        <v>13.39</v>
      </c>
      <c r="N403" s="19">
        <v>5.05</v>
      </c>
      <c r="O403" s="19">
        <v>59.69</v>
      </c>
      <c r="P403" s="19">
        <v>4.51</v>
      </c>
      <c r="R403" s="3" t="s">
        <v>13</v>
      </c>
      <c r="S403" s="3" t="s">
        <v>306</v>
      </c>
      <c r="T403" s="3" t="s">
        <v>11</v>
      </c>
      <c r="U403" s="3">
        <v>39.543405</v>
      </c>
      <c r="V403" s="3">
        <v>-80.502127999999999</v>
      </c>
      <c r="W403" s="21" t="s">
        <v>305</v>
      </c>
      <c r="X403" s="22" t="s">
        <v>100</v>
      </c>
      <c r="Z403" s="3" t="s">
        <v>304</v>
      </c>
      <c r="AA403" s="3" t="s">
        <v>98</v>
      </c>
      <c r="AB403" s="23">
        <v>44127</v>
      </c>
      <c r="AC403" s="3" t="s">
        <v>37</v>
      </c>
      <c r="AD403" s="21">
        <v>2019</v>
      </c>
      <c r="AE403" s="3" t="s">
        <v>303</v>
      </c>
      <c r="AF403" s="3" t="s">
        <v>100</v>
      </c>
      <c r="AG403" s="23">
        <v>44127</v>
      </c>
      <c r="AH403" s="17" t="s">
        <v>302</v>
      </c>
      <c r="AI403" s="17" t="s">
        <v>52</v>
      </c>
      <c r="AJ403" s="17" t="s">
        <v>301</v>
      </c>
      <c r="AK403" s="17" t="s">
        <v>52</v>
      </c>
      <c r="AL403" s="17" t="s">
        <v>30</v>
      </c>
      <c r="AM403" s="17" t="s">
        <v>300</v>
      </c>
      <c r="AN403" s="17" t="s">
        <v>111</v>
      </c>
      <c r="AO403" s="17" t="s">
        <v>299</v>
      </c>
      <c r="AP403" s="17" t="s">
        <v>180</v>
      </c>
      <c r="AQ403" s="17" t="s">
        <v>298</v>
      </c>
      <c r="AR403" s="24" t="s">
        <v>297</v>
      </c>
    </row>
    <row r="404" spans="1:44" ht="14.45" customHeight="1" x14ac:dyDescent="0.25">
      <c r="A404" s="3" t="s">
        <v>107</v>
      </c>
      <c r="B404" s="3" t="s">
        <v>206</v>
      </c>
      <c r="C404" s="3" t="s">
        <v>282</v>
      </c>
      <c r="D404" s="3" t="s">
        <v>281</v>
      </c>
      <c r="E404" s="3" t="s">
        <v>42</v>
      </c>
      <c r="F404" s="3" t="s">
        <v>280</v>
      </c>
      <c r="G404" s="3" t="s">
        <v>16</v>
      </c>
      <c r="H404" s="3" t="s">
        <v>15</v>
      </c>
      <c r="I404" s="18">
        <v>145987</v>
      </c>
      <c r="J404" s="19">
        <v>7</v>
      </c>
      <c r="K404" s="19">
        <v>7</v>
      </c>
      <c r="L404" s="19">
        <v>72.22</v>
      </c>
      <c r="M404" s="19">
        <v>68.680000000000007</v>
      </c>
      <c r="N404" s="19">
        <v>0.41</v>
      </c>
      <c r="O404" s="19">
        <v>80.14</v>
      </c>
      <c r="P404" s="19">
        <v>21.89</v>
      </c>
      <c r="R404" s="3" t="s">
        <v>13</v>
      </c>
      <c r="S404" s="3" t="s">
        <v>279</v>
      </c>
      <c r="T404" s="3" t="s">
        <v>11</v>
      </c>
      <c r="U404" s="3">
        <v>39.656111000000003</v>
      </c>
      <c r="V404" s="3">
        <v>-80.149167000000006</v>
      </c>
      <c r="W404" s="21" t="s">
        <v>278</v>
      </c>
      <c r="X404" s="22" t="s">
        <v>100</v>
      </c>
      <c r="Z404" s="3" t="s">
        <v>277</v>
      </c>
      <c r="AA404" s="3" t="s">
        <v>98</v>
      </c>
      <c r="AB404" s="23">
        <v>44005</v>
      </c>
      <c r="AC404" s="3" t="s">
        <v>37</v>
      </c>
      <c r="AD404" s="21">
        <v>2020</v>
      </c>
      <c r="AE404" s="3" t="s">
        <v>276</v>
      </c>
      <c r="AF404" s="3" t="s">
        <v>275</v>
      </c>
      <c r="AG404" s="23">
        <v>44005</v>
      </c>
      <c r="AH404" s="17" t="s">
        <v>274</v>
      </c>
      <c r="AI404" s="17" t="s">
        <v>94</v>
      </c>
      <c r="AJ404" s="17" t="s">
        <v>273</v>
      </c>
      <c r="AK404" s="17" t="s">
        <v>94</v>
      </c>
      <c r="AL404" s="17" t="s">
        <v>30</v>
      </c>
      <c r="AM404" s="17" t="s">
        <v>196</v>
      </c>
      <c r="AN404" s="17" t="s">
        <v>167</v>
      </c>
      <c r="AO404" s="17" t="s">
        <v>225</v>
      </c>
      <c r="AP404" s="17" t="s">
        <v>272</v>
      </c>
      <c r="AQ404" s="17" t="s">
        <v>271</v>
      </c>
      <c r="AR404" s="24" t="s">
        <v>270</v>
      </c>
    </row>
    <row r="405" spans="1:44" ht="14.45" customHeight="1" x14ac:dyDescent="0.25">
      <c r="A405" s="3" t="s">
        <v>107</v>
      </c>
      <c r="B405" s="3" t="s">
        <v>296</v>
      </c>
      <c r="C405" s="3" t="s">
        <v>282</v>
      </c>
      <c r="D405" s="3" t="s">
        <v>295</v>
      </c>
      <c r="E405" s="3" t="s">
        <v>18</v>
      </c>
      <c r="F405" s="3" t="s">
        <v>294</v>
      </c>
      <c r="G405" s="3" t="s">
        <v>16</v>
      </c>
      <c r="H405" s="3" t="s">
        <v>15</v>
      </c>
      <c r="I405" s="18">
        <v>113510</v>
      </c>
      <c r="J405" s="19">
        <v>6.33</v>
      </c>
      <c r="K405" s="19">
        <v>6.33</v>
      </c>
      <c r="L405" s="19">
        <v>91.76</v>
      </c>
      <c r="M405" s="19">
        <v>87.45</v>
      </c>
      <c r="N405" s="19">
        <v>0.38</v>
      </c>
      <c r="O405" s="19">
        <v>27.82</v>
      </c>
      <c r="P405" s="19">
        <v>23.73</v>
      </c>
      <c r="R405" s="3" t="s">
        <v>13</v>
      </c>
      <c r="S405" s="3" t="s">
        <v>293</v>
      </c>
      <c r="T405" s="3" t="s">
        <v>11</v>
      </c>
      <c r="U405" s="3">
        <v>39.577509999999997</v>
      </c>
      <c r="V405" s="3">
        <v>-80.202879999999993</v>
      </c>
      <c r="W405" s="21" t="s">
        <v>292</v>
      </c>
      <c r="X405" s="22" t="s">
        <v>100</v>
      </c>
      <c r="Z405" s="3" t="s">
        <v>291</v>
      </c>
      <c r="AA405" s="3" t="s">
        <v>98</v>
      </c>
      <c r="AB405" s="23">
        <v>44130</v>
      </c>
      <c r="AC405" s="3" t="s">
        <v>37</v>
      </c>
      <c r="AD405" s="21">
        <v>2019</v>
      </c>
      <c r="AE405" s="3" t="s">
        <v>290</v>
      </c>
      <c r="AF405" s="3" t="s">
        <v>289</v>
      </c>
      <c r="AG405" s="23">
        <v>44130</v>
      </c>
      <c r="AH405" s="17" t="s">
        <v>288</v>
      </c>
      <c r="AI405" s="17" t="s">
        <v>51</v>
      </c>
      <c r="AJ405" s="17" t="s">
        <v>287</v>
      </c>
      <c r="AK405" s="17" t="s">
        <v>67</v>
      </c>
      <c r="AL405" s="17" t="s">
        <v>33</v>
      </c>
      <c r="AM405" s="17" t="s">
        <v>112</v>
      </c>
      <c r="AN405" s="17" t="s">
        <v>167</v>
      </c>
      <c r="AO405" s="17" t="s">
        <v>286</v>
      </c>
      <c r="AP405" s="17" t="s">
        <v>285</v>
      </c>
      <c r="AQ405" s="17" t="s">
        <v>284</v>
      </c>
      <c r="AR405" s="24" t="s">
        <v>283</v>
      </c>
    </row>
    <row r="406" spans="1:44" ht="14.45" customHeight="1" x14ac:dyDescent="0.25">
      <c r="A406" s="3" t="s">
        <v>107</v>
      </c>
      <c r="B406" s="3" t="s">
        <v>221</v>
      </c>
      <c r="C406" s="3" t="s">
        <v>269</v>
      </c>
      <c r="D406" s="3" t="s">
        <v>268</v>
      </c>
      <c r="E406" s="3" t="s">
        <v>18</v>
      </c>
      <c r="F406" s="3" t="s">
        <v>267</v>
      </c>
      <c r="G406" s="3" t="s">
        <v>16</v>
      </c>
      <c r="H406" s="3" t="s">
        <v>15</v>
      </c>
      <c r="I406" s="18">
        <v>82652</v>
      </c>
      <c r="J406" s="19">
        <v>10.18</v>
      </c>
      <c r="K406" s="19">
        <v>10.18</v>
      </c>
      <c r="L406" s="19">
        <v>66.95</v>
      </c>
      <c r="M406" s="19">
        <v>26.66</v>
      </c>
      <c r="N406" s="19">
        <v>0.31</v>
      </c>
      <c r="O406" s="19">
        <v>79.91</v>
      </c>
      <c r="P406" s="19">
        <v>12.25</v>
      </c>
      <c r="R406" s="3" t="s">
        <v>13</v>
      </c>
      <c r="S406" s="3" t="s">
        <v>266</v>
      </c>
      <c r="T406" s="3" t="s">
        <v>11</v>
      </c>
      <c r="U406" s="3">
        <v>39.184240000000003</v>
      </c>
      <c r="V406" s="3">
        <v>-80.496369999999999</v>
      </c>
      <c r="W406" s="21" t="s">
        <v>265</v>
      </c>
      <c r="X406" s="22" t="s">
        <v>100</v>
      </c>
      <c r="Z406" s="3" t="s">
        <v>264</v>
      </c>
      <c r="AA406" s="3" t="s">
        <v>98</v>
      </c>
      <c r="AB406" s="23">
        <v>44131</v>
      </c>
      <c r="AC406" s="3" t="s">
        <v>37</v>
      </c>
      <c r="AD406" s="21">
        <v>2017</v>
      </c>
      <c r="AE406" s="3" t="s">
        <v>263</v>
      </c>
      <c r="AF406" s="3" t="s">
        <v>262</v>
      </c>
      <c r="AG406" s="23">
        <v>43753</v>
      </c>
      <c r="AH406" s="17" t="s">
        <v>261</v>
      </c>
      <c r="AI406" s="17" t="s">
        <v>31</v>
      </c>
      <c r="AJ406" s="17" t="s">
        <v>131</v>
      </c>
      <c r="AK406" s="17" t="s">
        <v>260</v>
      </c>
      <c r="AL406" s="17" t="s">
        <v>150</v>
      </c>
      <c r="AM406" s="17" t="s">
        <v>259</v>
      </c>
      <c r="AN406" s="17" t="s">
        <v>258</v>
      </c>
      <c r="AO406" s="17" t="s">
        <v>257</v>
      </c>
      <c r="AP406" s="17" t="s">
        <v>256</v>
      </c>
      <c r="AQ406" s="17" t="s">
        <v>255</v>
      </c>
      <c r="AR406" s="24" t="s">
        <v>254</v>
      </c>
    </row>
    <row r="407" spans="1:44" ht="14.45" customHeight="1" x14ac:dyDescent="0.25">
      <c r="A407" s="3" t="s">
        <v>107</v>
      </c>
      <c r="B407" s="3" t="s">
        <v>240</v>
      </c>
      <c r="C407" s="3" t="s">
        <v>253</v>
      </c>
      <c r="D407" s="3" t="s">
        <v>252</v>
      </c>
      <c r="E407" s="3" t="s">
        <v>42</v>
      </c>
      <c r="F407" s="3" t="s">
        <v>251</v>
      </c>
      <c r="G407" s="3" t="s">
        <v>16</v>
      </c>
      <c r="H407" s="3" t="s">
        <v>15</v>
      </c>
      <c r="I407" s="18">
        <v>147621</v>
      </c>
      <c r="J407" s="19">
        <v>9.19</v>
      </c>
      <c r="K407" s="19">
        <v>9.19</v>
      </c>
      <c r="L407" s="19">
        <v>127.16</v>
      </c>
      <c r="M407" s="19">
        <v>156.97999999999999</v>
      </c>
      <c r="N407" s="19">
        <v>0.68</v>
      </c>
      <c r="O407" s="19">
        <v>59.1</v>
      </c>
      <c r="P407" s="19">
        <v>22.31</v>
      </c>
      <c r="R407" s="3" t="s">
        <v>13</v>
      </c>
      <c r="S407" s="3" t="s">
        <v>250</v>
      </c>
      <c r="T407" s="3" t="s">
        <v>11</v>
      </c>
      <c r="U407" s="3">
        <v>39.254174300724102</v>
      </c>
      <c r="V407" s="3">
        <v>-80.791159262737395</v>
      </c>
      <c r="W407" s="21" t="s">
        <v>249</v>
      </c>
      <c r="X407" s="22" t="s">
        <v>100</v>
      </c>
      <c r="Z407" s="3" t="s">
        <v>248</v>
      </c>
      <c r="AA407" s="3" t="s">
        <v>98</v>
      </c>
      <c r="AB407" s="23">
        <v>44315</v>
      </c>
      <c r="AC407" s="3" t="s">
        <v>37</v>
      </c>
      <c r="AD407" s="21">
        <v>2016</v>
      </c>
      <c r="AE407" s="3" t="s">
        <v>247</v>
      </c>
      <c r="AF407" s="3" t="s">
        <v>246</v>
      </c>
      <c r="AG407" s="23">
        <v>44127</v>
      </c>
      <c r="AH407" s="17" t="s">
        <v>245</v>
      </c>
      <c r="AI407" s="17" t="s">
        <v>67</v>
      </c>
      <c r="AJ407" s="17" t="s">
        <v>244</v>
      </c>
      <c r="AK407" s="17" t="s">
        <v>94</v>
      </c>
      <c r="AL407" s="17" t="s">
        <v>130</v>
      </c>
      <c r="AM407" s="17" t="s">
        <v>227</v>
      </c>
      <c r="AN407" s="17" t="s">
        <v>226</v>
      </c>
      <c r="AO407" s="17" t="s">
        <v>225</v>
      </c>
      <c r="AP407" s="17" t="s">
        <v>243</v>
      </c>
      <c r="AQ407" s="17" t="s">
        <v>242</v>
      </c>
      <c r="AR407" s="24" t="s">
        <v>241</v>
      </c>
    </row>
    <row r="408" spans="1:44" ht="14.45" customHeight="1" x14ac:dyDescent="0.25">
      <c r="A408" s="3" t="s">
        <v>107</v>
      </c>
      <c r="B408" s="3" t="s">
        <v>240</v>
      </c>
      <c r="C408" s="3" t="s">
        <v>239</v>
      </c>
      <c r="D408" s="3" t="s">
        <v>238</v>
      </c>
      <c r="E408" s="3" t="s">
        <v>18</v>
      </c>
      <c r="F408" s="3" t="s">
        <v>237</v>
      </c>
      <c r="G408" s="3" t="s">
        <v>16</v>
      </c>
      <c r="H408" s="3" t="s">
        <v>15</v>
      </c>
      <c r="I408" s="18">
        <v>154601</v>
      </c>
      <c r="J408" s="19">
        <v>8.94</v>
      </c>
      <c r="L408" s="19">
        <v>125.67</v>
      </c>
      <c r="M408" s="19">
        <v>138.54</v>
      </c>
      <c r="N408" s="19">
        <v>0.71</v>
      </c>
      <c r="O408" s="19">
        <v>62.08</v>
      </c>
      <c r="P408" s="19">
        <v>32.69</v>
      </c>
      <c r="R408" s="3" t="s">
        <v>13</v>
      </c>
      <c r="S408" s="3" t="s">
        <v>236</v>
      </c>
      <c r="T408" s="3" t="s">
        <v>11</v>
      </c>
      <c r="U408" s="3">
        <v>39.324154</v>
      </c>
      <c r="V408" s="3">
        <v>-80.827259999999995</v>
      </c>
      <c r="W408" s="21" t="s">
        <v>235</v>
      </c>
      <c r="X408" s="22" t="s">
        <v>100</v>
      </c>
      <c r="Z408" s="3" t="s">
        <v>234</v>
      </c>
      <c r="AA408" s="3" t="s">
        <v>98</v>
      </c>
      <c r="AB408" s="23">
        <v>44130</v>
      </c>
      <c r="AC408" s="3" t="s">
        <v>37</v>
      </c>
      <c r="AD408" s="21">
        <v>2018</v>
      </c>
      <c r="AE408" s="3" t="s">
        <v>233</v>
      </c>
      <c r="AF408" s="3" t="s">
        <v>232</v>
      </c>
      <c r="AG408" s="23">
        <v>44130</v>
      </c>
      <c r="AH408" s="17" t="s">
        <v>231</v>
      </c>
      <c r="AI408" s="17" t="s">
        <v>230</v>
      </c>
      <c r="AJ408" s="17" t="s">
        <v>229</v>
      </c>
      <c r="AK408" s="17" t="s">
        <v>94</v>
      </c>
      <c r="AL408" s="17" t="s">
        <v>228</v>
      </c>
      <c r="AM408" s="17" t="s">
        <v>227</v>
      </c>
      <c r="AN408" s="17" t="s">
        <v>226</v>
      </c>
      <c r="AO408" s="17" t="s">
        <v>225</v>
      </c>
      <c r="AP408" s="17" t="s">
        <v>224</v>
      </c>
      <c r="AQ408" s="17" t="s">
        <v>223</v>
      </c>
      <c r="AR408" s="24" t="s">
        <v>222</v>
      </c>
    </row>
    <row r="409" spans="1:44" ht="14.45" customHeight="1" x14ac:dyDescent="0.25">
      <c r="A409" s="3" t="s">
        <v>107</v>
      </c>
      <c r="B409" s="3" t="s">
        <v>221</v>
      </c>
      <c r="C409" s="3" t="s">
        <v>220</v>
      </c>
      <c r="D409" s="3" t="s">
        <v>219</v>
      </c>
      <c r="E409" s="3" t="s">
        <v>42</v>
      </c>
      <c r="F409" s="3" t="s">
        <v>218</v>
      </c>
      <c r="G409" s="3" t="s">
        <v>16</v>
      </c>
      <c r="H409" s="3" t="s">
        <v>15</v>
      </c>
      <c r="I409" s="18">
        <v>152721</v>
      </c>
      <c r="J409" s="19">
        <v>10.06</v>
      </c>
      <c r="K409" s="19">
        <v>10.06</v>
      </c>
      <c r="L409" s="19">
        <v>94.61</v>
      </c>
      <c r="M409" s="19">
        <v>48.73</v>
      </c>
      <c r="N409" s="19">
        <v>0.61</v>
      </c>
      <c r="O409" s="19">
        <v>52.27</v>
      </c>
      <c r="P409" s="19">
        <v>13.82</v>
      </c>
      <c r="R409" s="3" t="s">
        <v>13</v>
      </c>
      <c r="S409" s="3" t="s">
        <v>217</v>
      </c>
      <c r="T409" s="3" t="s">
        <v>11</v>
      </c>
      <c r="U409" s="3">
        <v>39.234050000000003</v>
      </c>
      <c r="V409" s="3">
        <v>-80.177329999999998</v>
      </c>
      <c r="W409" s="21" t="s">
        <v>216</v>
      </c>
      <c r="X409" s="22" t="s">
        <v>100</v>
      </c>
      <c r="Z409" s="3" t="s">
        <v>215</v>
      </c>
      <c r="AA409" s="3" t="s">
        <v>98</v>
      </c>
      <c r="AB409" s="23">
        <v>44293</v>
      </c>
      <c r="AC409" s="3" t="s">
        <v>37</v>
      </c>
      <c r="AD409" s="21">
        <v>2019</v>
      </c>
      <c r="AE409" s="3" t="s">
        <v>214</v>
      </c>
      <c r="AF409" s="3" t="s">
        <v>213</v>
      </c>
      <c r="AG409" s="23">
        <v>44293</v>
      </c>
      <c r="AH409" s="17" t="s">
        <v>212</v>
      </c>
      <c r="AI409" s="17" t="s">
        <v>94</v>
      </c>
      <c r="AJ409" s="17" t="s">
        <v>197</v>
      </c>
      <c r="AK409" s="17" t="s">
        <v>52</v>
      </c>
      <c r="AL409" s="17" t="s">
        <v>54</v>
      </c>
      <c r="AM409" s="17" t="s">
        <v>196</v>
      </c>
      <c r="AN409" s="17" t="s">
        <v>211</v>
      </c>
      <c r="AO409" s="17" t="s">
        <v>210</v>
      </c>
      <c r="AP409" s="17" t="s">
        <v>209</v>
      </c>
      <c r="AQ409" s="17" t="s">
        <v>208</v>
      </c>
      <c r="AR409" s="24" t="s">
        <v>207</v>
      </c>
    </row>
    <row r="410" spans="1:44" ht="14.45" customHeight="1" x14ac:dyDescent="0.25">
      <c r="A410" s="3" t="s">
        <v>107</v>
      </c>
      <c r="B410" s="3" t="s">
        <v>206</v>
      </c>
      <c r="C410" s="3" t="s">
        <v>205</v>
      </c>
      <c r="D410" s="3" t="s">
        <v>204</v>
      </c>
      <c r="E410" s="3" t="s">
        <v>18</v>
      </c>
      <c r="F410" s="3" t="s">
        <v>203</v>
      </c>
      <c r="G410" s="3" t="s">
        <v>16</v>
      </c>
      <c r="H410" s="3" t="s">
        <v>15</v>
      </c>
      <c r="I410" s="18">
        <v>89452</v>
      </c>
      <c r="J410" s="19">
        <v>3.13</v>
      </c>
      <c r="K410" s="19">
        <v>3.13</v>
      </c>
      <c r="L410" s="19">
        <v>45.62</v>
      </c>
      <c r="M410" s="19">
        <v>27.2</v>
      </c>
      <c r="N410" s="19">
        <v>0.19</v>
      </c>
      <c r="O410" s="19">
        <v>13.12</v>
      </c>
      <c r="P410" s="19">
        <v>10.029999999999999</v>
      </c>
      <c r="R410" s="3" t="s">
        <v>13</v>
      </c>
      <c r="S410" s="3" t="s">
        <v>202</v>
      </c>
      <c r="T410" s="3" t="s">
        <v>11</v>
      </c>
      <c r="U410" s="3">
        <v>39.641939999999998</v>
      </c>
      <c r="V410" s="3">
        <v>-80.205280000000002</v>
      </c>
      <c r="W410" s="21" t="s">
        <v>201</v>
      </c>
      <c r="X410" s="22" t="s">
        <v>100</v>
      </c>
      <c r="Z410" s="3" t="s">
        <v>38</v>
      </c>
      <c r="AA410" s="3" t="s">
        <v>98</v>
      </c>
      <c r="AB410" s="23">
        <v>44127</v>
      </c>
      <c r="AC410" s="3" t="s">
        <v>37</v>
      </c>
      <c r="AD410" s="21">
        <v>2019</v>
      </c>
      <c r="AE410" s="3" t="s">
        <v>200</v>
      </c>
      <c r="AF410" s="3" t="s">
        <v>199</v>
      </c>
      <c r="AG410" s="23">
        <v>44127</v>
      </c>
      <c r="AH410" s="17" t="s">
        <v>198</v>
      </c>
      <c r="AI410" s="17" t="s">
        <v>31</v>
      </c>
      <c r="AJ410" s="17" t="s">
        <v>197</v>
      </c>
      <c r="AK410" s="17" t="s">
        <v>31</v>
      </c>
      <c r="AL410" s="17" t="s">
        <v>169</v>
      </c>
      <c r="AM410" s="17" t="s">
        <v>196</v>
      </c>
      <c r="AN410" s="17" t="s">
        <v>167</v>
      </c>
      <c r="AO410" s="17" t="s">
        <v>195</v>
      </c>
      <c r="AP410" s="17" t="s">
        <v>194</v>
      </c>
      <c r="AQ410" s="17" t="s">
        <v>193</v>
      </c>
      <c r="AR410" s="24" t="s">
        <v>192</v>
      </c>
    </row>
    <row r="411" spans="1:44" ht="14.45" customHeight="1" x14ac:dyDescent="0.25">
      <c r="A411" s="3" t="s">
        <v>107</v>
      </c>
      <c r="B411" s="3" t="s">
        <v>106</v>
      </c>
      <c r="C411" s="3" t="s">
        <v>996</v>
      </c>
      <c r="D411" s="3" t="s">
        <v>3046</v>
      </c>
      <c r="E411" s="3" t="s">
        <v>18</v>
      </c>
      <c r="F411" s="3" t="s">
        <v>3045</v>
      </c>
      <c r="G411" s="3" t="s">
        <v>16</v>
      </c>
      <c r="H411" s="3" t="s">
        <v>3023</v>
      </c>
      <c r="I411" s="18">
        <v>77102</v>
      </c>
      <c r="J411" s="19">
        <v>0.76</v>
      </c>
      <c r="K411" s="19">
        <v>0.76</v>
      </c>
      <c r="L411" s="19">
        <v>20.62</v>
      </c>
      <c r="M411" s="19">
        <v>8.44</v>
      </c>
      <c r="N411" s="19">
        <v>0.98</v>
      </c>
      <c r="O411" s="19">
        <v>38.29</v>
      </c>
      <c r="P411" s="19">
        <v>0.5</v>
      </c>
      <c r="R411" s="3" t="s">
        <v>13</v>
      </c>
      <c r="S411" s="3" t="s">
        <v>3044</v>
      </c>
      <c r="T411" s="3" t="s">
        <v>11</v>
      </c>
      <c r="U411" s="3">
        <v>39.963610000000003</v>
      </c>
      <c r="V411" s="3">
        <v>-80.520560000000003</v>
      </c>
      <c r="W411" s="21" t="s">
        <v>3043</v>
      </c>
      <c r="X411" s="22" t="s">
        <v>100</v>
      </c>
      <c r="Z411" s="3" t="s">
        <v>3042</v>
      </c>
      <c r="AA411" s="3" t="s">
        <v>98</v>
      </c>
      <c r="AB411" s="23">
        <v>44001</v>
      </c>
      <c r="AC411" s="3" t="s">
        <v>37</v>
      </c>
      <c r="AD411" s="21">
        <v>2017</v>
      </c>
      <c r="AE411" s="3" t="s">
        <v>3041</v>
      </c>
      <c r="AF411" s="3" t="s">
        <v>3040</v>
      </c>
      <c r="AG411" s="23">
        <v>44001</v>
      </c>
      <c r="AH411" s="17" t="s">
        <v>653</v>
      </c>
      <c r="AI411" s="17" t="s">
        <v>171</v>
      </c>
      <c r="AJ411" s="17" t="s">
        <v>66</v>
      </c>
      <c r="AK411" s="17" t="s">
        <v>52</v>
      </c>
      <c r="AL411" s="17" t="s">
        <v>169</v>
      </c>
      <c r="AM411" s="17" t="s">
        <v>92</v>
      </c>
      <c r="AN411" s="17" t="s">
        <v>111</v>
      </c>
      <c r="AO411" s="17" t="s">
        <v>3039</v>
      </c>
      <c r="AP411" s="17" t="s">
        <v>3038</v>
      </c>
      <c r="AQ411" s="17" t="s">
        <v>965</v>
      </c>
      <c r="AR411" s="24" t="s">
        <v>3037</v>
      </c>
    </row>
    <row r="412" spans="1:44" ht="14.45" customHeight="1" x14ac:dyDescent="0.25">
      <c r="A412" s="3" t="s">
        <v>107</v>
      </c>
      <c r="B412" s="3" t="s">
        <v>240</v>
      </c>
      <c r="C412" s="3" t="s">
        <v>996</v>
      </c>
      <c r="D412" s="3" t="s">
        <v>3036</v>
      </c>
      <c r="E412" s="3" t="s">
        <v>18</v>
      </c>
      <c r="F412" s="3" t="s">
        <v>3035</v>
      </c>
      <c r="G412" s="3" t="s">
        <v>16</v>
      </c>
      <c r="H412" s="3" t="s">
        <v>3023</v>
      </c>
      <c r="I412" s="18">
        <v>246587</v>
      </c>
      <c r="J412" s="19">
        <v>15.39</v>
      </c>
      <c r="K412" s="19">
        <v>15.39</v>
      </c>
      <c r="L412" s="19">
        <v>74.92</v>
      </c>
      <c r="M412" s="19">
        <v>81.38</v>
      </c>
      <c r="N412" s="19">
        <v>0.97</v>
      </c>
      <c r="O412" s="19">
        <v>103.94</v>
      </c>
      <c r="P412" s="19">
        <v>3.78</v>
      </c>
      <c r="R412" s="3" t="s">
        <v>13</v>
      </c>
      <c r="S412" s="3" t="s">
        <v>3034</v>
      </c>
      <c r="T412" s="3" t="s">
        <v>11</v>
      </c>
      <c r="U412" s="3">
        <v>39.270893000000001</v>
      </c>
      <c r="V412" s="3">
        <v>-80.687911</v>
      </c>
      <c r="W412" s="21" t="s">
        <v>3033</v>
      </c>
      <c r="X412" s="22" t="s">
        <v>100</v>
      </c>
      <c r="Z412" s="3" t="s">
        <v>3032</v>
      </c>
      <c r="AA412" s="3" t="s">
        <v>98</v>
      </c>
      <c r="AB412" s="23">
        <v>44293</v>
      </c>
      <c r="AC412" s="3" t="s">
        <v>37</v>
      </c>
      <c r="AD412" s="21" t="s">
        <v>3031</v>
      </c>
      <c r="AE412" s="3" t="s">
        <v>3030</v>
      </c>
      <c r="AF412" s="3" t="s">
        <v>3029</v>
      </c>
      <c r="AG412" s="23">
        <v>44294</v>
      </c>
      <c r="AH412" s="17" t="s">
        <v>3028</v>
      </c>
      <c r="AI412" s="17" t="s">
        <v>94</v>
      </c>
      <c r="AJ412" s="17" t="s">
        <v>273</v>
      </c>
      <c r="AK412" s="17" t="s">
        <v>67</v>
      </c>
      <c r="AL412" s="17" t="s">
        <v>32</v>
      </c>
      <c r="AM412" s="17" t="s">
        <v>1123</v>
      </c>
      <c r="AN412" s="17" t="s">
        <v>599</v>
      </c>
      <c r="AO412" s="17" t="s">
        <v>563</v>
      </c>
      <c r="AP412" s="17" t="s">
        <v>243</v>
      </c>
      <c r="AQ412" s="17" t="s">
        <v>2726</v>
      </c>
      <c r="AR412" s="24" t="s">
        <v>3027</v>
      </c>
    </row>
    <row r="413" spans="1:44" ht="14.45" customHeight="1" x14ac:dyDescent="0.25">
      <c r="A413" s="3" t="s">
        <v>107</v>
      </c>
      <c r="B413" s="3" t="s">
        <v>178</v>
      </c>
      <c r="C413" s="3" t="s">
        <v>161</v>
      </c>
      <c r="D413" s="3" t="s">
        <v>177</v>
      </c>
      <c r="E413" s="3" t="s">
        <v>42</v>
      </c>
      <c r="F413" s="3" t="s">
        <v>176</v>
      </c>
      <c r="G413" s="3" t="s">
        <v>16</v>
      </c>
      <c r="H413" s="3" t="s">
        <v>15</v>
      </c>
      <c r="I413" s="18">
        <v>188194</v>
      </c>
      <c r="J413" s="19">
        <v>21.39</v>
      </c>
      <c r="K413" s="19">
        <v>21.39</v>
      </c>
      <c r="L413" s="19">
        <v>86.73</v>
      </c>
      <c r="M413" s="19">
        <v>25.2</v>
      </c>
      <c r="N413" s="19">
        <v>4.95</v>
      </c>
      <c r="O413" s="19">
        <v>97.06</v>
      </c>
      <c r="P413" s="19">
        <v>5.61</v>
      </c>
      <c r="R413" s="3" t="s">
        <v>13</v>
      </c>
      <c r="S413" s="3" t="s">
        <v>175</v>
      </c>
      <c r="T413" s="3" t="s">
        <v>11</v>
      </c>
      <c r="U413" s="3">
        <v>38.72251</v>
      </c>
      <c r="V413" s="3">
        <v>-80.502859999999998</v>
      </c>
      <c r="W413" s="21" t="s">
        <v>174</v>
      </c>
      <c r="X413" s="22" t="s">
        <v>100</v>
      </c>
      <c r="Z413" s="3" t="s">
        <v>173</v>
      </c>
      <c r="AA413" s="3" t="s">
        <v>135</v>
      </c>
      <c r="AB413" s="23">
        <v>44310</v>
      </c>
      <c r="AC413" s="3" t="s">
        <v>154</v>
      </c>
      <c r="AD413" s="21">
        <v>2022</v>
      </c>
      <c r="AE413" s="3" t="s">
        <v>153</v>
      </c>
      <c r="AF413" s="3" t="s">
        <v>152</v>
      </c>
      <c r="AG413" s="23">
        <v>44310</v>
      </c>
      <c r="AH413" s="17" t="s">
        <v>172</v>
      </c>
      <c r="AI413" s="17" t="s">
        <v>171</v>
      </c>
      <c r="AJ413" s="17" t="s">
        <v>170</v>
      </c>
      <c r="AK413" s="17" t="s">
        <v>52</v>
      </c>
      <c r="AL413" s="17" t="s">
        <v>169</v>
      </c>
      <c r="AM413" s="17" t="s">
        <v>168</v>
      </c>
      <c r="AN413" s="17" t="s">
        <v>167</v>
      </c>
      <c r="AO413" s="17" t="s">
        <v>166</v>
      </c>
      <c r="AP413" s="17" t="s">
        <v>165</v>
      </c>
      <c r="AQ413" s="17" t="s">
        <v>164</v>
      </c>
      <c r="AR413" s="24" t="s">
        <v>163</v>
      </c>
    </row>
    <row r="414" spans="1:44" ht="14.45" customHeight="1" x14ac:dyDescent="0.25">
      <c r="A414" s="3" t="s">
        <v>107</v>
      </c>
      <c r="B414" s="3" t="s">
        <v>191</v>
      </c>
      <c r="C414" s="3" t="s">
        <v>161</v>
      </c>
      <c r="D414" s="3" t="s">
        <v>190</v>
      </c>
      <c r="E414" s="3" t="s">
        <v>42</v>
      </c>
      <c r="F414" s="3" t="s">
        <v>189</v>
      </c>
      <c r="G414" s="3" t="s">
        <v>16</v>
      </c>
      <c r="H414" s="3" t="s">
        <v>15</v>
      </c>
      <c r="I414" s="18">
        <v>401968</v>
      </c>
      <c r="J414" s="19">
        <v>47.46</v>
      </c>
      <c r="K414" s="19">
        <v>47.46</v>
      </c>
      <c r="L414" s="19">
        <v>178.62</v>
      </c>
      <c r="M414" s="19">
        <v>47.35</v>
      </c>
      <c r="N414" s="19">
        <v>10.98</v>
      </c>
      <c r="O414" s="19">
        <v>197.78</v>
      </c>
      <c r="P414" s="19">
        <v>11.93</v>
      </c>
      <c r="R414" s="3" t="s">
        <v>13</v>
      </c>
      <c r="S414" s="3" t="s">
        <v>188</v>
      </c>
      <c r="T414" s="3" t="s">
        <v>11</v>
      </c>
      <c r="U414" s="3">
        <v>39.532879999999999</v>
      </c>
      <c r="V414" s="3">
        <v>-80.532979999999995</v>
      </c>
      <c r="W414" s="21" t="s">
        <v>187</v>
      </c>
      <c r="X414" s="22" t="s">
        <v>100</v>
      </c>
      <c r="Z414" s="3" t="s">
        <v>186</v>
      </c>
      <c r="AA414" s="3" t="s">
        <v>98</v>
      </c>
      <c r="AB414" s="23">
        <v>44310</v>
      </c>
      <c r="AC414" s="3" t="s">
        <v>154</v>
      </c>
      <c r="AD414" s="21">
        <v>2022</v>
      </c>
      <c r="AE414" s="3" t="s">
        <v>153</v>
      </c>
      <c r="AF414" s="3" t="s">
        <v>152</v>
      </c>
      <c r="AG414" s="23">
        <v>44310</v>
      </c>
      <c r="AH414" s="17" t="s">
        <v>185</v>
      </c>
      <c r="AI414" s="17" t="s">
        <v>69</v>
      </c>
      <c r="AJ414" s="17" t="s">
        <v>184</v>
      </c>
      <c r="AK414" s="17" t="s">
        <v>67</v>
      </c>
      <c r="AL414" s="17" t="s">
        <v>130</v>
      </c>
      <c r="AM414" s="17" t="s">
        <v>183</v>
      </c>
      <c r="AN414" s="17" t="s">
        <v>182</v>
      </c>
      <c r="AO414" s="17" t="s">
        <v>181</v>
      </c>
      <c r="AP414" s="17" t="s">
        <v>180</v>
      </c>
      <c r="AQ414" s="17" t="s">
        <v>164</v>
      </c>
      <c r="AR414" s="24" t="s">
        <v>179</v>
      </c>
    </row>
    <row r="415" spans="1:44" ht="14.45" customHeight="1" x14ac:dyDescent="0.25">
      <c r="A415" s="3" t="s">
        <v>107</v>
      </c>
      <c r="B415" s="3" t="s">
        <v>162</v>
      </c>
      <c r="C415" s="3" t="s">
        <v>161</v>
      </c>
      <c r="D415" s="3" t="s">
        <v>160</v>
      </c>
      <c r="E415" s="3" t="s">
        <v>42</v>
      </c>
      <c r="F415" s="3" t="s">
        <v>159</v>
      </c>
      <c r="G415" s="3" t="s">
        <v>16</v>
      </c>
      <c r="H415" s="3" t="s">
        <v>15</v>
      </c>
      <c r="I415" s="18">
        <v>177198</v>
      </c>
      <c r="J415" s="19">
        <v>20.3</v>
      </c>
      <c r="K415" s="19">
        <v>20.3</v>
      </c>
      <c r="L415" s="19">
        <v>79.84</v>
      </c>
      <c r="M415" s="19">
        <v>24.67</v>
      </c>
      <c r="N415" s="19">
        <v>4.74</v>
      </c>
      <c r="O415" s="19">
        <v>91.28</v>
      </c>
      <c r="P415" s="19">
        <v>5.35</v>
      </c>
      <c r="R415" s="3" t="s">
        <v>13</v>
      </c>
      <c r="S415" s="3" t="s">
        <v>158</v>
      </c>
      <c r="T415" s="3" t="s">
        <v>11</v>
      </c>
      <c r="U415" s="3">
        <v>37.868009999999998</v>
      </c>
      <c r="V415" s="3">
        <v>-80.757760000000005</v>
      </c>
      <c r="W415" s="21" t="s">
        <v>157</v>
      </c>
      <c r="X415" s="22" t="s">
        <v>100</v>
      </c>
      <c r="Z415" s="3" t="s">
        <v>156</v>
      </c>
      <c r="AA415" s="3" t="s">
        <v>155</v>
      </c>
      <c r="AB415" s="23">
        <v>44310</v>
      </c>
      <c r="AC415" s="3" t="s">
        <v>154</v>
      </c>
      <c r="AD415" s="21">
        <v>2022</v>
      </c>
      <c r="AE415" s="3" t="s">
        <v>153</v>
      </c>
      <c r="AF415" s="3" t="s">
        <v>152</v>
      </c>
      <c r="AG415" s="23">
        <v>44310</v>
      </c>
      <c r="AH415" s="17" t="s">
        <v>151</v>
      </c>
      <c r="AI415" s="17" t="s">
        <v>31</v>
      </c>
      <c r="AJ415" s="17" t="s">
        <v>150</v>
      </c>
      <c r="AK415" s="17" t="s">
        <v>67</v>
      </c>
      <c r="AL415" s="17" t="s">
        <v>149</v>
      </c>
      <c r="AM415" s="17" t="s">
        <v>148</v>
      </c>
      <c r="AN415" s="17" t="s">
        <v>147</v>
      </c>
      <c r="AO415" s="17" t="s">
        <v>146</v>
      </c>
      <c r="AP415" s="17" t="s">
        <v>145</v>
      </c>
      <c r="AQ415" s="17" t="s">
        <v>144</v>
      </c>
      <c r="AR415" s="24" t="s">
        <v>143</v>
      </c>
    </row>
    <row r="416" spans="1:44" ht="14.45" customHeight="1" x14ac:dyDescent="0.25">
      <c r="A416" s="3" t="s">
        <v>107</v>
      </c>
      <c r="B416" s="3" t="s">
        <v>106</v>
      </c>
      <c r="C416" s="3" t="s">
        <v>3907</v>
      </c>
      <c r="D416" s="3" t="s">
        <v>3906</v>
      </c>
      <c r="E416" s="3" t="s">
        <v>42</v>
      </c>
      <c r="F416" s="3" t="s">
        <v>3905</v>
      </c>
      <c r="G416" s="3" t="s">
        <v>3798</v>
      </c>
      <c r="H416" s="3" t="s">
        <v>3895</v>
      </c>
      <c r="I416" s="18">
        <v>130854</v>
      </c>
      <c r="J416" s="19">
        <v>3.2</v>
      </c>
      <c r="K416" s="19">
        <v>3.2</v>
      </c>
      <c r="L416" s="19">
        <v>68.849999999999994</v>
      </c>
      <c r="M416" s="19">
        <v>9.18</v>
      </c>
      <c r="N416" s="19">
        <v>1.21</v>
      </c>
      <c r="O416" s="19">
        <v>25.16</v>
      </c>
      <c r="P416" s="19">
        <v>7.03</v>
      </c>
      <c r="R416" s="3" t="s">
        <v>13</v>
      </c>
      <c r="S416" s="3" t="s">
        <v>3904</v>
      </c>
      <c r="T416" s="3" t="s">
        <v>11</v>
      </c>
      <c r="U416" s="3">
        <v>39.728200000000001</v>
      </c>
      <c r="V416" s="3">
        <v>-80.832999999999998</v>
      </c>
      <c r="W416" s="21" t="s">
        <v>3903</v>
      </c>
      <c r="X416" s="22" t="s">
        <v>100</v>
      </c>
      <c r="Z416" s="3" t="s">
        <v>38</v>
      </c>
      <c r="AA416" s="3" t="s">
        <v>98</v>
      </c>
      <c r="AB416" s="23">
        <v>44294</v>
      </c>
      <c r="AC416" s="3" t="s">
        <v>6</v>
      </c>
      <c r="AD416" s="21">
        <v>2020</v>
      </c>
      <c r="AE416" s="3" t="s">
        <v>2441</v>
      </c>
      <c r="AF416" s="3" t="s">
        <v>3902</v>
      </c>
      <c r="AG416" s="23">
        <v>44294</v>
      </c>
      <c r="AH416" s="17" t="s">
        <v>3901</v>
      </c>
      <c r="AI416" s="17" t="s">
        <v>94</v>
      </c>
      <c r="AJ416" s="17" t="s">
        <v>301</v>
      </c>
      <c r="AK416" s="17" t="s">
        <v>52</v>
      </c>
      <c r="AL416" s="17" t="s">
        <v>130</v>
      </c>
      <c r="AM416" s="17" t="s">
        <v>183</v>
      </c>
      <c r="AN416" s="17" t="s">
        <v>365</v>
      </c>
      <c r="AO416" s="17" t="s">
        <v>1109</v>
      </c>
      <c r="AP416" s="17" t="s">
        <v>541</v>
      </c>
      <c r="AQ416" s="17" t="s">
        <v>125</v>
      </c>
      <c r="AR416" s="24" t="s">
        <v>3900</v>
      </c>
    </row>
    <row r="417" spans="1:61" ht="14.45" customHeight="1" x14ac:dyDescent="0.25">
      <c r="A417" s="3" t="s">
        <v>107</v>
      </c>
      <c r="B417" s="3" t="s">
        <v>240</v>
      </c>
      <c r="C417" s="3" t="s">
        <v>2912</v>
      </c>
      <c r="D417" s="3" t="s">
        <v>2911</v>
      </c>
      <c r="E417" s="3" t="s">
        <v>42</v>
      </c>
      <c r="F417" s="3" t="s">
        <v>2910</v>
      </c>
      <c r="G417" s="3" t="s">
        <v>16</v>
      </c>
      <c r="H417" s="3" t="s">
        <v>2909</v>
      </c>
      <c r="I417" s="18">
        <v>276583</v>
      </c>
      <c r="J417" s="19">
        <v>26.08</v>
      </c>
      <c r="K417" s="19">
        <v>26.08</v>
      </c>
      <c r="L417" s="19">
        <v>91.99</v>
      </c>
      <c r="M417" s="19">
        <v>80.95</v>
      </c>
      <c r="N417" s="19">
        <v>1.36</v>
      </c>
      <c r="O417" s="19">
        <v>90.24</v>
      </c>
      <c r="P417" s="19">
        <v>4.6100000000000003</v>
      </c>
      <c r="R417" s="3" t="s">
        <v>13</v>
      </c>
      <c r="S417" s="3" t="s">
        <v>2908</v>
      </c>
      <c r="T417" s="3" t="s">
        <v>11</v>
      </c>
      <c r="U417" s="3">
        <v>39.269219999999997</v>
      </c>
      <c r="V417" s="3">
        <v>-80.893100000000004</v>
      </c>
      <c r="W417" s="21" t="s">
        <v>2907</v>
      </c>
      <c r="X417" s="22" t="s">
        <v>100</v>
      </c>
      <c r="Z417" s="3" t="s">
        <v>38</v>
      </c>
      <c r="AA417" s="3" t="s">
        <v>98</v>
      </c>
      <c r="AB417" s="23">
        <v>43914</v>
      </c>
      <c r="AC417" s="3" t="s">
        <v>37</v>
      </c>
      <c r="AD417" s="21">
        <v>2017</v>
      </c>
      <c r="AE417" s="3" t="s">
        <v>2906</v>
      </c>
      <c r="AF417" s="3" t="s">
        <v>2905</v>
      </c>
      <c r="AG417" s="23">
        <v>43914</v>
      </c>
      <c r="AH417" s="17" t="s">
        <v>2904</v>
      </c>
      <c r="AI417" s="17" t="s">
        <v>260</v>
      </c>
      <c r="AJ417" s="17" t="s">
        <v>506</v>
      </c>
      <c r="AK417" s="17" t="s">
        <v>94</v>
      </c>
      <c r="AL417" s="17" t="s">
        <v>228</v>
      </c>
      <c r="AM417" s="17" t="s">
        <v>1123</v>
      </c>
      <c r="AN417" s="17" t="s">
        <v>377</v>
      </c>
      <c r="AO417" s="17" t="s">
        <v>364</v>
      </c>
      <c r="AP417" s="17" t="s">
        <v>224</v>
      </c>
      <c r="AQ417" s="17" t="s">
        <v>271</v>
      </c>
      <c r="AR417" s="24" t="s">
        <v>2903</v>
      </c>
    </row>
    <row r="418" spans="1:61" ht="14.45" customHeight="1" x14ac:dyDescent="0.25">
      <c r="A418" s="3" t="s">
        <v>107</v>
      </c>
      <c r="B418" s="3" t="s">
        <v>240</v>
      </c>
      <c r="C418" s="3" t="s">
        <v>3026</v>
      </c>
      <c r="D418" s="3" t="s">
        <v>3025</v>
      </c>
      <c r="E418" s="3" t="s">
        <v>42</v>
      </c>
      <c r="F418" s="3" t="s">
        <v>3024</v>
      </c>
      <c r="G418" s="3" t="s">
        <v>16</v>
      </c>
      <c r="H418" s="3" t="s">
        <v>3023</v>
      </c>
      <c r="I418" s="18">
        <v>104158</v>
      </c>
      <c r="J418" s="19">
        <v>6.79</v>
      </c>
      <c r="K418" s="19">
        <v>6.79</v>
      </c>
      <c r="L418" s="19">
        <v>30.91</v>
      </c>
      <c r="M418" s="19">
        <v>30.96</v>
      </c>
      <c r="N418" s="19">
        <v>0.76</v>
      </c>
      <c r="O418" s="19">
        <v>50.48</v>
      </c>
      <c r="P418" s="19">
        <v>1.46</v>
      </c>
      <c r="R418" s="3" t="s">
        <v>13</v>
      </c>
      <c r="S418" s="3" t="s">
        <v>3022</v>
      </c>
      <c r="T418" s="3" t="s">
        <v>11</v>
      </c>
      <c r="U418" s="3">
        <v>39.283169999999998</v>
      </c>
      <c r="V418" s="3">
        <v>-80.734369999999998</v>
      </c>
      <c r="W418" s="21" t="s">
        <v>3021</v>
      </c>
      <c r="X418" s="22" t="s">
        <v>100</v>
      </c>
      <c r="Z418" s="3" t="s">
        <v>38</v>
      </c>
      <c r="AA418" s="3" t="s">
        <v>98</v>
      </c>
      <c r="AB418" s="23">
        <v>44298</v>
      </c>
      <c r="AC418" s="3" t="s">
        <v>6</v>
      </c>
      <c r="AD418" s="21">
        <v>2020</v>
      </c>
      <c r="AE418" s="3" t="s">
        <v>3020</v>
      </c>
      <c r="AF418" s="3" t="s">
        <v>3019</v>
      </c>
      <c r="AG418" s="23">
        <v>44298</v>
      </c>
      <c r="AH418" s="17" t="s">
        <v>2020</v>
      </c>
      <c r="AI418" s="17" t="s">
        <v>171</v>
      </c>
      <c r="AJ418" s="17" t="s">
        <v>273</v>
      </c>
      <c r="AK418" s="17" t="s">
        <v>94</v>
      </c>
      <c r="AL418" s="17" t="s">
        <v>32</v>
      </c>
      <c r="AM418" s="17" t="s">
        <v>227</v>
      </c>
      <c r="AN418" s="17" t="s">
        <v>377</v>
      </c>
      <c r="AO418" s="17" t="s">
        <v>467</v>
      </c>
      <c r="AP418" s="17" t="s">
        <v>243</v>
      </c>
      <c r="AQ418" s="17" t="s">
        <v>3018</v>
      </c>
      <c r="AR418" s="24" t="s">
        <v>3017</v>
      </c>
    </row>
    <row r="419" spans="1:61" ht="14.45" customHeight="1" x14ac:dyDescent="0.25">
      <c r="A419" s="3" t="s">
        <v>107</v>
      </c>
      <c r="B419" s="3" t="s">
        <v>142</v>
      </c>
      <c r="C419" s="3" t="s">
        <v>141</v>
      </c>
      <c r="D419" s="3" t="s">
        <v>140</v>
      </c>
      <c r="E419" s="3" t="s">
        <v>42</v>
      </c>
      <c r="F419" s="3" t="s">
        <v>139</v>
      </c>
      <c r="G419" s="3" t="s">
        <v>16</v>
      </c>
      <c r="H419" s="3" t="s">
        <v>15</v>
      </c>
      <c r="I419" s="18">
        <v>84878</v>
      </c>
      <c r="J419" s="19">
        <v>4.5999999999999996</v>
      </c>
      <c r="K419" s="19">
        <v>4.5999999999999996</v>
      </c>
      <c r="L419" s="19">
        <v>64.3</v>
      </c>
      <c r="M419" s="19">
        <v>8.3000000000000007</v>
      </c>
      <c r="N419" s="19">
        <v>2.2999999999999998</v>
      </c>
      <c r="O419" s="19">
        <v>71.8</v>
      </c>
      <c r="P419" s="19">
        <v>1.4</v>
      </c>
      <c r="R419" s="3" t="s">
        <v>13</v>
      </c>
      <c r="S419" s="3" t="s">
        <v>138</v>
      </c>
      <c r="T419" s="3" t="s">
        <v>11</v>
      </c>
      <c r="U419" s="3">
        <v>38.451791</v>
      </c>
      <c r="V419" s="3">
        <v>-81.716504999999998</v>
      </c>
      <c r="W419" s="21" t="s">
        <v>137</v>
      </c>
      <c r="X419" s="22" t="s">
        <v>100</v>
      </c>
      <c r="Z419" s="3" t="s">
        <v>136</v>
      </c>
      <c r="AA419" s="3" t="s">
        <v>135</v>
      </c>
      <c r="AB419" s="23">
        <v>44127</v>
      </c>
      <c r="AC419" s="3" t="s">
        <v>37</v>
      </c>
      <c r="AD419" s="21">
        <v>2018</v>
      </c>
      <c r="AE419" s="3" t="s">
        <v>134</v>
      </c>
      <c r="AF419" s="3" t="s">
        <v>133</v>
      </c>
      <c r="AG419" s="23">
        <v>44127</v>
      </c>
      <c r="AH419" s="17" t="s">
        <v>132</v>
      </c>
      <c r="AI419" s="17" t="s">
        <v>52</v>
      </c>
      <c r="AJ419" s="17" t="s">
        <v>131</v>
      </c>
      <c r="AK419" s="17" t="s">
        <v>52</v>
      </c>
      <c r="AL419" s="17" t="s">
        <v>130</v>
      </c>
      <c r="AM419" s="17" t="s">
        <v>129</v>
      </c>
      <c r="AN419" s="17" t="s">
        <v>128</v>
      </c>
      <c r="AO419" s="17" t="s">
        <v>127</v>
      </c>
      <c r="AP419" s="17" t="s">
        <v>126</v>
      </c>
      <c r="AQ419" s="17" t="s">
        <v>125</v>
      </c>
      <c r="AR419" s="24" t="s">
        <v>124</v>
      </c>
    </row>
    <row r="420" spans="1:61" ht="14.45" customHeight="1" x14ac:dyDescent="0.25">
      <c r="A420" s="3" t="s">
        <v>107</v>
      </c>
      <c r="B420" s="3" t="s">
        <v>191</v>
      </c>
      <c r="C420" s="3" t="s">
        <v>2209</v>
      </c>
      <c r="D420" s="3" t="s">
        <v>2208</v>
      </c>
      <c r="E420" s="3" t="s">
        <v>42</v>
      </c>
      <c r="F420" s="3" t="s">
        <v>2207</v>
      </c>
      <c r="G420" s="3" t="s">
        <v>2183</v>
      </c>
      <c r="H420" s="3" t="s">
        <v>2206</v>
      </c>
      <c r="J420" s="19">
        <v>2E-3</v>
      </c>
      <c r="K420" s="19">
        <v>2E-3</v>
      </c>
      <c r="M420" s="19">
        <v>6.81</v>
      </c>
      <c r="P420" s="19">
        <v>0.22700000000000001</v>
      </c>
      <c r="Q420" s="3" t="s">
        <v>14</v>
      </c>
      <c r="R420" s="3" t="s">
        <v>13</v>
      </c>
      <c r="S420" s="3" t="s">
        <v>2205</v>
      </c>
      <c r="T420" s="3" t="s">
        <v>11</v>
      </c>
      <c r="U420" s="3">
        <v>39.638215000000002</v>
      </c>
      <c r="V420" s="3">
        <v>-80.866619</v>
      </c>
      <c r="W420" s="21" t="s">
        <v>2204</v>
      </c>
      <c r="X420" s="22" t="s">
        <v>471</v>
      </c>
      <c r="AA420" s="3" t="s">
        <v>98</v>
      </c>
      <c r="AB420" s="23">
        <v>44200</v>
      </c>
      <c r="AC420" s="3" t="s">
        <v>634</v>
      </c>
      <c r="AD420" s="21" t="s">
        <v>2203</v>
      </c>
      <c r="AE420" s="3" t="s">
        <v>2202</v>
      </c>
      <c r="AF420" s="3" t="s">
        <v>2201</v>
      </c>
      <c r="AG420" s="23">
        <v>44153</v>
      </c>
      <c r="AH420" s="17" t="s">
        <v>2200</v>
      </c>
      <c r="AI420" s="17" t="s">
        <v>94</v>
      </c>
      <c r="AJ420" s="17" t="s">
        <v>506</v>
      </c>
      <c r="AK420" s="17" t="s">
        <v>31</v>
      </c>
      <c r="AL420" s="17" t="s">
        <v>32</v>
      </c>
      <c r="AM420" s="17" t="s">
        <v>183</v>
      </c>
      <c r="AN420" s="17" t="s">
        <v>365</v>
      </c>
      <c r="AO420" s="17" t="s">
        <v>2199</v>
      </c>
      <c r="AP420" s="17" t="s">
        <v>466</v>
      </c>
      <c r="AQ420" s="17" t="s">
        <v>65</v>
      </c>
      <c r="AR420" s="24" t="s">
        <v>2198</v>
      </c>
    </row>
    <row r="421" spans="1:61" ht="14.45" customHeight="1" x14ac:dyDescent="0.25">
      <c r="A421" s="3" t="s">
        <v>107</v>
      </c>
      <c r="B421" s="3" t="s">
        <v>3899</v>
      </c>
      <c r="C421" s="3" t="s">
        <v>3898</v>
      </c>
      <c r="D421" s="3" t="s">
        <v>3897</v>
      </c>
      <c r="E421" s="3" t="s">
        <v>42</v>
      </c>
      <c r="F421" s="3" t="s">
        <v>3896</v>
      </c>
      <c r="G421" s="3" t="s">
        <v>3798</v>
      </c>
      <c r="H421" s="3" t="s">
        <v>3895</v>
      </c>
      <c r="J421" s="19">
        <v>18.13</v>
      </c>
      <c r="K421" s="19">
        <v>17.66</v>
      </c>
      <c r="M421" s="19">
        <v>49.45</v>
      </c>
      <c r="N421" s="19">
        <v>2.4500000000000002</v>
      </c>
      <c r="O421" s="19">
        <v>91.76</v>
      </c>
      <c r="P421" s="19">
        <v>23.46</v>
      </c>
      <c r="Q421" s="3" t="s">
        <v>14</v>
      </c>
      <c r="R421" s="3" t="s">
        <v>765</v>
      </c>
      <c r="S421" s="3" t="s">
        <v>3894</v>
      </c>
      <c r="T421" s="3" t="s">
        <v>11</v>
      </c>
      <c r="U421" s="3">
        <v>39.338320000000003</v>
      </c>
      <c r="V421" s="3">
        <v>-81.353048000000001</v>
      </c>
      <c r="W421" s="21" t="s">
        <v>3893</v>
      </c>
      <c r="X421" s="22" t="s">
        <v>100</v>
      </c>
      <c r="AA421" s="3" t="s">
        <v>98</v>
      </c>
      <c r="AB421" s="23">
        <v>44298</v>
      </c>
      <c r="AC421" s="3" t="s">
        <v>6</v>
      </c>
      <c r="AD421" s="21">
        <v>2023</v>
      </c>
      <c r="AE421" s="3" t="s">
        <v>3892</v>
      </c>
      <c r="AF421" s="3" t="s">
        <v>3891</v>
      </c>
      <c r="AG421" s="23">
        <v>44200</v>
      </c>
      <c r="AH421" s="17" t="s">
        <v>3890</v>
      </c>
      <c r="AI421" s="17" t="s">
        <v>94</v>
      </c>
      <c r="AJ421" s="17" t="s">
        <v>401</v>
      </c>
      <c r="AK421" s="17" t="s">
        <v>51</v>
      </c>
      <c r="AL421" s="17" t="s">
        <v>480</v>
      </c>
      <c r="AM421" s="17" t="s">
        <v>183</v>
      </c>
      <c r="AN421" s="17" t="s">
        <v>599</v>
      </c>
      <c r="AO421" s="17" t="s">
        <v>2212</v>
      </c>
      <c r="AP421" s="17" t="s">
        <v>285</v>
      </c>
      <c r="AQ421" s="17" t="s">
        <v>3889</v>
      </c>
      <c r="AR421" s="24" t="s">
        <v>3888</v>
      </c>
    </row>
    <row r="422" spans="1:61" ht="14.45" customHeight="1" x14ac:dyDescent="0.25">
      <c r="A422" s="3" t="s">
        <v>107</v>
      </c>
      <c r="B422" s="3" t="s">
        <v>106</v>
      </c>
      <c r="C422" s="3" t="s">
        <v>3226</v>
      </c>
      <c r="D422" s="3" t="s">
        <v>3225</v>
      </c>
      <c r="E422" s="3" t="s">
        <v>42</v>
      </c>
      <c r="F422" s="3" t="s">
        <v>3224</v>
      </c>
      <c r="G422" s="3" t="s">
        <v>16</v>
      </c>
      <c r="H422" s="3" t="s">
        <v>3186</v>
      </c>
      <c r="I422" s="18">
        <v>222983</v>
      </c>
      <c r="J422" s="19">
        <v>11.18</v>
      </c>
      <c r="K422" s="19">
        <v>11.18</v>
      </c>
      <c r="L422" s="19">
        <v>127.92</v>
      </c>
      <c r="M422" s="19">
        <v>133.09</v>
      </c>
      <c r="N422" s="19">
        <v>0.8</v>
      </c>
      <c r="O422" s="19">
        <v>196.55</v>
      </c>
      <c r="P422" s="19">
        <v>16.489999999999998</v>
      </c>
      <c r="R422" s="3" t="s">
        <v>13</v>
      </c>
      <c r="S422" s="3" t="s">
        <v>3223</v>
      </c>
      <c r="T422" s="3" t="s">
        <v>11</v>
      </c>
      <c r="U422" s="3">
        <v>39.875799999999998</v>
      </c>
      <c r="V422" s="3">
        <v>-80.695899999999995</v>
      </c>
      <c r="W422" s="21" t="s">
        <v>3222</v>
      </c>
      <c r="X422" s="22" t="s">
        <v>100</v>
      </c>
      <c r="Z422" s="3" t="s">
        <v>3221</v>
      </c>
      <c r="AA422" s="3" t="s">
        <v>98</v>
      </c>
      <c r="AB422" s="23">
        <v>44131</v>
      </c>
      <c r="AC422" s="3" t="s">
        <v>37</v>
      </c>
      <c r="AD422" s="21" t="s">
        <v>3220</v>
      </c>
      <c r="AE422" s="3" t="s">
        <v>3219</v>
      </c>
      <c r="AF422" s="3" t="s">
        <v>3218</v>
      </c>
      <c r="AG422" s="23">
        <v>44131</v>
      </c>
      <c r="AH422" s="17" t="s">
        <v>3217</v>
      </c>
      <c r="AI422" s="17" t="s">
        <v>31</v>
      </c>
      <c r="AJ422" s="17" t="s">
        <v>333</v>
      </c>
      <c r="AK422" s="17" t="s">
        <v>230</v>
      </c>
      <c r="AL422" s="17" t="s">
        <v>480</v>
      </c>
      <c r="AM422" s="17" t="s">
        <v>112</v>
      </c>
      <c r="AN422" s="17" t="s">
        <v>111</v>
      </c>
      <c r="AO422" s="17" t="s">
        <v>3216</v>
      </c>
      <c r="AP422" s="17" t="s">
        <v>89</v>
      </c>
      <c r="AQ422" s="17" t="s">
        <v>3215</v>
      </c>
      <c r="AR422" s="24" t="s">
        <v>3214</v>
      </c>
    </row>
    <row r="423" spans="1:61" ht="14.45" customHeight="1" x14ac:dyDescent="0.25">
      <c r="A423" s="3" t="s">
        <v>107</v>
      </c>
      <c r="B423" s="3" t="s">
        <v>106</v>
      </c>
      <c r="C423" s="3" t="s">
        <v>123</v>
      </c>
      <c r="D423" s="3" t="s">
        <v>122</v>
      </c>
      <c r="E423" s="3" t="s">
        <v>42</v>
      </c>
      <c r="F423" s="3" t="s">
        <v>121</v>
      </c>
      <c r="G423" s="3" t="s">
        <v>16</v>
      </c>
      <c r="H423" s="3" t="s">
        <v>15</v>
      </c>
      <c r="I423" s="18">
        <v>133283</v>
      </c>
      <c r="J423" s="19">
        <v>12.58</v>
      </c>
      <c r="K423" s="19">
        <v>12.58</v>
      </c>
      <c r="L423" s="19">
        <v>82.51</v>
      </c>
      <c r="M423" s="19">
        <v>90.85</v>
      </c>
      <c r="N423" s="19">
        <v>1.1399999999999999</v>
      </c>
      <c r="O423" s="19">
        <v>78.849999999999994</v>
      </c>
      <c r="P423" s="19">
        <v>17.899999999999999</v>
      </c>
      <c r="R423" s="3" t="s">
        <v>13</v>
      </c>
      <c r="S423" s="3" t="s">
        <v>120</v>
      </c>
      <c r="T423" s="3" t="s">
        <v>11</v>
      </c>
      <c r="U423" s="3">
        <v>39.755442000000002</v>
      </c>
      <c r="V423" s="3">
        <v>-80.779516999999998</v>
      </c>
      <c r="W423" s="21" t="s">
        <v>119</v>
      </c>
      <c r="X423" s="22" t="s">
        <v>100</v>
      </c>
      <c r="Z423" s="3" t="s">
        <v>118</v>
      </c>
      <c r="AA423" s="3" t="s">
        <v>98</v>
      </c>
      <c r="AB423" s="23">
        <v>44154</v>
      </c>
      <c r="AC423" s="3" t="s">
        <v>37</v>
      </c>
      <c r="AD423" s="21">
        <v>2018</v>
      </c>
      <c r="AE423" s="3" t="s">
        <v>117</v>
      </c>
      <c r="AF423" s="3" t="s">
        <v>116</v>
      </c>
      <c r="AG423" s="23">
        <v>44154</v>
      </c>
      <c r="AH423" s="17" t="s">
        <v>115</v>
      </c>
      <c r="AI423" s="17" t="s">
        <v>114</v>
      </c>
      <c r="AJ423" s="17" t="s">
        <v>113</v>
      </c>
      <c r="AK423" s="17" t="s">
        <v>94</v>
      </c>
      <c r="AL423" s="17" t="s">
        <v>51</v>
      </c>
      <c r="AM423" s="17" t="s">
        <v>112</v>
      </c>
      <c r="AN423" s="17" t="s">
        <v>111</v>
      </c>
      <c r="AO423" s="17" t="s">
        <v>110</v>
      </c>
      <c r="AP423" s="17" t="s">
        <v>109</v>
      </c>
      <c r="AQ423" s="17" t="s">
        <v>49</v>
      </c>
      <c r="AR423" s="24" t="s">
        <v>108</v>
      </c>
    </row>
    <row r="424" spans="1:61" ht="14.45" customHeight="1" x14ac:dyDescent="0.25">
      <c r="A424" s="3" t="s">
        <v>107</v>
      </c>
      <c r="B424" s="3" t="s">
        <v>106</v>
      </c>
      <c r="C424" s="3" t="s">
        <v>105</v>
      </c>
      <c r="D424" s="3" t="s">
        <v>104</v>
      </c>
      <c r="E424" s="3" t="s">
        <v>42</v>
      </c>
      <c r="F424" s="3" t="s">
        <v>103</v>
      </c>
      <c r="G424" s="3" t="s">
        <v>16</v>
      </c>
      <c r="H424" s="3" t="s">
        <v>15</v>
      </c>
      <c r="I424" s="18">
        <v>150500</v>
      </c>
      <c r="J424" s="19">
        <v>8.0399999999999991</v>
      </c>
      <c r="K424" s="19">
        <v>8.0399999999999991</v>
      </c>
      <c r="L424" s="19">
        <v>88.27</v>
      </c>
      <c r="M424" s="19">
        <v>71.27</v>
      </c>
      <c r="N424" s="19">
        <v>1.75</v>
      </c>
      <c r="O424" s="19">
        <v>76.680000000000007</v>
      </c>
      <c r="P424" s="19">
        <v>18.68</v>
      </c>
      <c r="R424" s="3" t="s">
        <v>13</v>
      </c>
      <c r="S424" s="3" t="s">
        <v>102</v>
      </c>
      <c r="T424" s="3" t="s">
        <v>11</v>
      </c>
      <c r="U424" s="3">
        <v>39.811790000000002</v>
      </c>
      <c r="V424" s="3">
        <v>-80.699129999999997</v>
      </c>
      <c r="W424" s="21" t="s">
        <v>101</v>
      </c>
      <c r="X424" s="22" t="s">
        <v>100</v>
      </c>
      <c r="Z424" s="3" t="s">
        <v>99</v>
      </c>
      <c r="AA424" s="3" t="s">
        <v>98</v>
      </c>
      <c r="AB424" s="23">
        <v>44126</v>
      </c>
      <c r="AC424" s="3" t="s">
        <v>37</v>
      </c>
      <c r="AD424" s="21">
        <v>2019</v>
      </c>
      <c r="AE424" s="3" t="s">
        <v>97</v>
      </c>
      <c r="AF424" s="3" t="s">
        <v>96</v>
      </c>
      <c r="AG424" s="23">
        <v>44126</v>
      </c>
      <c r="AH424" s="17" t="s">
        <v>95</v>
      </c>
      <c r="AI424" s="17" t="s">
        <v>94</v>
      </c>
      <c r="AJ424" s="17" t="s">
        <v>93</v>
      </c>
      <c r="AK424" s="17" t="s">
        <v>31</v>
      </c>
      <c r="AL424" s="17" t="s">
        <v>66</v>
      </c>
      <c r="AM424" s="17" t="s">
        <v>92</v>
      </c>
      <c r="AN424" s="17" t="s">
        <v>91</v>
      </c>
      <c r="AO424" s="17" t="s">
        <v>90</v>
      </c>
      <c r="AP424" s="17" t="s">
        <v>89</v>
      </c>
      <c r="AQ424" s="17" t="s">
        <v>88</v>
      </c>
      <c r="AR424" s="24" t="s">
        <v>87</v>
      </c>
    </row>
    <row r="425" spans="1:61" ht="14.45" customHeight="1" x14ac:dyDescent="0.25">
      <c r="A425" s="3" t="s">
        <v>22</v>
      </c>
      <c r="B425" s="3" t="s">
        <v>2503</v>
      </c>
      <c r="C425" s="3" t="s">
        <v>2502</v>
      </c>
      <c r="D425" s="3" t="s">
        <v>2501</v>
      </c>
      <c r="E425" s="3" t="s">
        <v>18</v>
      </c>
      <c r="F425" s="3" t="s">
        <v>2500</v>
      </c>
      <c r="G425" s="3" t="s">
        <v>2183</v>
      </c>
      <c r="H425" s="3" t="s">
        <v>2455</v>
      </c>
      <c r="I425" s="18">
        <v>191122</v>
      </c>
      <c r="J425" s="19">
        <v>4.4000000000000004</v>
      </c>
      <c r="K425" s="19">
        <v>4.4000000000000004</v>
      </c>
      <c r="L425" s="19">
        <v>2.2999999999999998</v>
      </c>
      <c r="M425" s="19">
        <v>9.1999999999999993</v>
      </c>
      <c r="N425" s="19">
        <v>5.7</v>
      </c>
      <c r="O425" s="19">
        <v>3.5</v>
      </c>
      <c r="R425" s="3" t="s">
        <v>13</v>
      </c>
      <c r="S425" s="3" t="s">
        <v>2499</v>
      </c>
      <c r="T425" s="3" t="s">
        <v>11</v>
      </c>
      <c r="U425" s="3">
        <v>41.123959999999997</v>
      </c>
      <c r="V425" s="3">
        <v>-104.78001999999999</v>
      </c>
      <c r="W425" s="21" t="s">
        <v>2498</v>
      </c>
      <c r="X425" s="22" t="s">
        <v>9</v>
      </c>
      <c r="Y425" s="3" t="s">
        <v>9</v>
      </c>
      <c r="Z425" s="3" t="s">
        <v>2497</v>
      </c>
      <c r="AA425" s="3" t="s">
        <v>7</v>
      </c>
      <c r="AB425" s="23">
        <v>43724</v>
      </c>
      <c r="AC425" s="3" t="s">
        <v>37</v>
      </c>
      <c r="AD425" s="21">
        <v>2015</v>
      </c>
      <c r="AE425" s="3" t="s">
        <v>2496</v>
      </c>
      <c r="AF425" s="3" t="s">
        <v>2495</v>
      </c>
      <c r="AG425" s="23">
        <v>43775</v>
      </c>
      <c r="AH425" s="17" t="s">
        <v>2494</v>
      </c>
      <c r="AI425" s="17" t="s">
        <v>150</v>
      </c>
      <c r="AJ425" s="17" t="s">
        <v>717</v>
      </c>
      <c r="AK425" s="17" t="s">
        <v>51</v>
      </c>
      <c r="AL425" s="17" t="s">
        <v>228</v>
      </c>
      <c r="AM425" s="17" t="s">
        <v>1372</v>
      </c>
      <c r="AN425" s="17" t="s">
        <v>331</v>
      </c>
      <c r="AO425" s="17" t="s">
        <v>2493</v>
      </c>
      <c r="AP425" s="17" t="s">
        <v>2492</v>
      </c>
      <c r="AQ425" s="17" t="s">
        <v>2491</v>
      </c>
      <c r="AR425" s="24" t="s">
        <v>2490</v>
      </c>
    </row>
    <row r="426" spans="1:61" ht="14.45" customHeight="1" x14ac:dyDescent="0.25">
      <c r="A426" s="3" t="s">
        <v>22</v>
      </c>
      <c r="B426" s="3" t="s">
        <v>86</v>
      </c>
      <c r="C426" s="3" t="s">
        <v>85</v>
      </c>
      <c r="D426" s="3" t="s">
        <v>84</v>
      </c>
      <c r="E426" s="3" t="s">
        <v>42</v>
      </c>
      <c r="F426" s="30" t="s">
        <v>83</v>
      </c>
      <c r="G426" s="3" t="s">
        <v>16</v>
      </c>
      <c r="H426" s="3" t="s">
        <v>15</v>
      </c>
      <c r="I426" s="36"/>
      <c r="L426" s="19">
        <v>4.8</v>
      </c>
      <c r="M426" s="19">
        <v>15.5</v>
      </c>
      <c r="O426" s="19">
        <v>16.899999999999999</v>
      </c>
      <c r="P426" s="19">
        <v>1</v>
      </c>
      <c r="Q426" s="3" t="s">
        <v>14</v>
      </c>
      <c r="R426" s="3" t="s">
        <v>13</v>
      </c>
      <c r="S426" s="3" t="s">
        <v>82</v>
      </c>
      <c r="T426" s="3" t="s">
        <v>11</v>
      </c>
      <c r="U426" s="3">
        <v>41.502200000000002</v>
      </c>
      <c r="V426" s="3">
        <v>-110.0767</v>
      </c>
      <c r="W426" s="21" t="s">
        <v>81</v>
      </c>
      <c r="X426" s="22" t="s">
        <v>9</v>
      </c>
      <c r="Y426" s="3" t="s">
        <v>9</v>
      </c>
      <c r="AA426" s="3" t="s">
        <v>7</v>
      </c>
      <c r="AB426" s="23">
        <v>44224</v>
      </c>
      <c r="AC426" s="3" t="s">
        <v>6</v>
      </c>
      <c r="AD426" s="21">
        <v>2020</v>
      </c>
      <c r="AE426" s="3" t="s">
        <v>80</v>
      </c>
      <c r="AF426" s="3" t="s">
        <v>79</v>
      </c>
      <c r="AG426" s="23">
        <v>44170</v>
      </c>
      <c r="AH426" s="17" t="s">
        <v>2</v>
      </c>
      <c r="AI426" s="17" t="s">
        <v>1</v>
      </c>
      <c r="AJ426" s="17" t="s">
        <v>1</v>
      </c>
      <c r="AK426" s="17" t="s">
        <v>1</v>
      </c>
      <c r="AL426" s="17" t="s">
        <v>1</v>
      </c>
      <c r="AM426" s="17" t="s">
        <v>1</v>
      </c>
      <c r="AN426" s="17" t="s">
        <v>1</v>
      </c>
      <c r="AO426" s="17" t="s">
        <v>1</v>
      </c>
      <c r="AP426" s="17" t="s">
        <v>1</v>
      </c>
      <c r="AQ426" s="17" t="s">
        <v>1</v>
      </c>
      <c r="AR426" s="24" t="s">
        <v>78</v>
      </c>
    </row>
    <row r="427" spans="1:61" ht="14.45" customHeight="1" x14ac:dyDescent="0.25">
      <c r="A427" s="3" t="s">
        <v>22</v>
      </c>
      <c r="B427" s="3" t="s">
        <v>44</v>
      </c>
      <c r="C427" s="3" t="s">
        <v>3213</v>
      </c>
      <c r="D427" s="3" t="s">
        <v>3212</v>
      </c>
      <c r="E427" s="3" t="s">
        <v>18</v>
      </c>
      <c r="F427" s="3" t="s">
        <v>3211</v>
      </c>
      <c r="G427" s="3" t="s">
        <v>16</v>
      </c>
      <c r="H427" s="3" t="s">
        <v>3186</v>
      </c>
      <c r="I427" s="18">
        <v>200362</v>
      </c>
      <c r="L427" s="19">
        <v>88.5</v>
      </c>
      <c r="M427" s="19">
        <v>44.7</v>
      </c>
      <c r="N427" s="19">
        <v>8.26</v>
      </c>
      <c r="O427" s="19">
        <v>83.8</v>
      </c>
      <c r="P427" s="19">
        <v>6.45</v>
      </c>
      <c r="R427" s="3" t="s">
        <v>13</v>
      </c>
      <c r="S427" s="3" t="s">
        <v>3210</v>
      </c>
      <c r="T427" s="3" t="s">
        <v>11</v>
      </c>
      <c r="U427" s="3">
        <v>42.743989999999997</v>
      </c>
      <c r="V427" s="3">
        <v>-105.47105999999999</v>
      </c>
      <c r="W427" s="21" t="s">
        <v>3209</v>
      </c>
      <c r="X427" s="22" t="s">
        <v>9</v>
      </c>
      <c r="Y427" s="3" t="s">
        <v>9</v>
      </c>
      <c r="Z427" s="3" t="s">
        <v>3208</v>
      </c>
      <c r="AA427" s="3" t="s">
        <v>7</v>
      </c>
      <c r="AB427" s="23">
        <v>43567</v>
      </c>
      <c r="AC427" s="3" t="s">
        <v>37</v>
      </c>
      <c r="AD427" s="21">
        <v>2020</v>
      </c>
      <c r="AE427" s="3" t="s">
        <v>2943</v>
      </c>
      <c r="AF427" s="3" t="s">
        <v>3207</v>
      </c>
      <c r="AG427" s="23">
        <v>43899</v>
      </c>
      <c r="AH427" s="17" t="s">
        <v>3206</v>
      </c>
      <c r="AI427" s="17" t="s">
        <v>31</v>
      </c>
      <c r="AJ427" s="17" t="s">
        <v>53</v>
      </c>
      <c r="AK427" s="17" t="s">
        <v>260</v>
      </c>
      <c r="AL427" s="17" t="s">
        <v>553</v>
      </c>
      <c r="AM427" s="17" t="s">
        <v>50</v>
      </c>
      <c r="AN427" s="17" t="s">
        <v>65</v>
      </c>
      <c r="AO427" s="17" t="s">
        <v>3205</v>
      </c>
      <c r="AP427" s="17" t="s">
        <v>3204</v>
      </c>
      <c r="AQ427" s="17" t="s">
        <v>1340</v>
      </c>
      <c r="AR427" s="24" t="s">
        <v>3203</v>
      </c>
    </row>
    <row r="428" spans="1:61" ht="14.45" customHeight="1" x14ac:dyDescent="0.25">
      <c r="A428" s="3" t="s">
        <v>22</v>
      </c>
      <c r="B428" s="3" t="s">
        <v>77</v>
      </c>
      <c r="C428" s="3" t="s">
        <v>76</v>
      </c>
      <c r="D428" s="26" t="s">
        <v>75</v>
      </c>
      <c r="E428" s="3" t="s">
        <v>18</v>
      </c>
      <c r="F428" s="3" t="s">
        <v>74</v>
      </c>
      <c r="G428" s="3" t="s">
        <v>16</v>
      </c>
      <c r="H428" s="3" t="s">
        <v>15</v>
      </c>
      <c r="L428" s="19">
        <v>13.4</v>
      </c>
      <c r="M428" s="19">
        <v>19.899999999999999</v>
      </c>
      <c r="O428" s="19">
        <v>13.4</v>
      </c>
      <c r="P428" s="19">
        <v>1.86</v>
      </c>
      <c r="Q428" s="3" t="s">
        <v>14</v>
      </c>
      <c r="R428" s="3" t="s">
        <v>13</v>
      </c>
      <c r="S428" s="3" t="s">
        <v>73</v>
      </c>
      <c r="T428" s="3" t="s">
        <v>11</v>
      </c>
      <c r="U428" s="3">
        <v>44.124980000000001</v>
      </c>
      <c r="V428" s="3">
        <v>-107.91529</v>
      </c>
      <c r="W428" s="21" t="s">
        <v>72</v>
      </c>
      <c r="X428" s="22" t="s">
        <v>9</v>
      </c>
      <c r="Y428" s="3" t="s">
        <v>9</v>
      </c>
      <c r="AA428" s="3" t="s">
        <v>7</v>
      </c>
      <c r="AB428" s="23">
        <v>44200</v>
      </c>
      <c r="AC428" s="3" t="s">
        <v>37</v>
      </c>
      <c r="AD428" s="21">
        <v>2020</v>
      </c>
      <c r="AE428" s="3" t="s">
        <v>71</v>
      </c>
      <c r="AF428" s="3" t="s">
        <v>3</v>
      </c>
      <c r="AG428" s="23">
        <v>44294</v>
      </c>
      <c r="AH428" s="17" t="s">
        <v>70</v>
      </c>
      <c r="AI428" s="17" t="s">
        <v>69</v>
      </c>
      <c r="AJ428" s="17" t="s">
        <v>68</v>
      </c>
      <c r="AK428" s="17" t="s">
        <v>67</v>
      </c>
      <c r="AL428" s="17" t="s">
        <v>66</v>
      </c>
      <c r="AM428" s="17" t="s">
        <v>50</v>
      </c>
      <c r="AN428" s="17" t="s">
        <v>65</v>
      </c>
      <c r="AO428" s="17" t="s">
        <v>64</v>
      </c>
      <c r="AP428" s="17" t="s">
        <v>63</v>
      </c>
      <c r="AQ428" s="17" t="s">
        <v>62</v>
      </c>
      <c r="AR428" s="24" t="s">
        <v>61</v>
      </c>
    </row>
    <row r="429" spans="1:61" ht="14.45" customHeight="1" x14ac:dyDescent="0.25">
      <c r="A429" s="3" t="s">
        <v>22</v>
      </c>
      <c r="B429" s="3" t="s">
        <v>44</v>
      </c>
      <c r="C429" s="3" t="s">
        <v>60</v>
      </c>
      <c r="D429" s="3" t="s">
        <v>3202</v>
      </c>
      <c r="E429" s="3" t="s">
        <v>42</v>
      </c>
      <c r="F429" s="3" t="s">
        <v>3201</v>
      </c>
      <c r="G429" s="3" t="s">
        <v>16</v>
      </c>
      <c r="H429" s="3" t="s">
        <v>3186</v>
      </c>
      <c r="I429" s="18">
        <v>77533</v>
      </c>
      <c r="L429" s="19">
        <v>69.5</v>
      </c>
      <c r="M429" s="19">
        <v>130</v>
      </c>
      <c r="O429" s="19">
        <v>79.400000000000006</v>
      </c>
      <c r="P429" s="19">
        <v>10.8</v>
      </c>
      <c r="R429" s="3" t="s">
        <v>13</v>
      </c>
      <c r="S429" s="3" t="s">
        <v>3200</v>
      </c>
      <c r="T429" s="3" t="s">
        <v>11</v>
      </c>
      <c r="U429" s="3">
        <v>43.483870000000003</v>
      </c>
      <c r="V429" s="3">
        <v>-105.4787</v>
      </c>
      <c r="W429" s="21" t="s">
        <v>3199</v>
      </c>
      <c r="X429" s="22" t="s">
        <v>9</v>
      </c>
      <c r="Y429" s="3" t="s">
        <v>9</v>
      </c>
      <c r="Z429" s="3" t="s">
        <v>3198</v>
      </c>
      <c r="AA429" s="3" t="s">
        <v>7</v>
      </c>
      <c r="AB429" s="23">
        <v>43570</v>
      </c>
      <c r="AC429" s="3" t="s">
        <v>37</v>
      </c>
      <c r="AD429" s="21">
        <v>2019</v>
      </c>
      <c r="AE429" s="3" t="s">
        <v>4</v>
      </c>
      <c r="AF429" s="3" t="s">
        <v>3181</v>
      </c>
      <c r="AG429" s="23">
        <v>43754</v>
      </c>
      <c r="AH429" s="17" t="s">
        <v>2</v>
      </c>
      <c r="AI429" s="17" t="s">
        <v>1</v>
      </c>
      <c r="AJ429" s="17" t="s">
        <v>1</v>
      </c>
      <c r="AK429" s="17" t="s">
        <v>1</v>
      </c>
      <c r="AL429" s="17" t="s">
        <v>1</v>
      </c>
      <c r="AM429" s="17" t="s">
        <v>1</v>
      </c>
      <c r="AN429" s="17" t="s">
        <v>1</v>
      </c>
      <c r="AO429" s="17" t="s">
        <v>1</v>
      </c>
      <c r="AP429" s="17" t="s">
        <v>1</v>
      </c>
      <c r="AQ429" s="17" t="s">
        <v>1</v>
      </c>
      <c r="AR429" s="24" t="s">
        <v>3197</v>
      </c>
    </row>
    <row r="430" spans="1:61" ht="14.45" customHeight="1" x14ac:dyDescent="0.25">
      <c r="A430" s="3" t="s">
        <v>22</v>
      </c>
      <c r="B430" s="3" t="s">
        <v>21</v>
      </c>
      <c r="C430" s="3" t="s">
        <v>60</v>
      </c>
      <c r="D430" s="3" t="s">
        <v>59</v>
      </c>
      <c r="E430" s="3" t="s">
        <v>42</v>
      </c>
      <c r="F430" s="3" t="s">
        <v>58</v>
      </c>
      <c r="G430" s="3" t="s">
        <v>16</v>
      </c>
      <c r="H430" s="3" t="s">
        <v>15</v>
      </c>
      <c r="I430" s="18">
        <v>56776</v>
      </c>
      <c r="J430" s="19">
        <v>3.57</v>
      </c>
      <c r="K430" s="19">
        <v>3.57</v>
      </c>
      <c r="L430" s="19">
        <v>52.5</v>
      </c>
      <c r="M430" s="19">
        <v>95.5</v>
      </c>
      <c r="N430" s="19">
        <v>0.22</v>
      </c>
      <c r="O430" s="19">
        <v>45.1</v>
      </c>
      <c r="P430" s="19">
        <v>9.9</v>
      </c>
      <c r="Q430" s="3" t="s">
        <v>14</v>
      </c>
      <c r="R430" s="3" t="s">
        <v>13</v>
      </c>
      <c r="S430" s="3" t="s">
        <v>57</v>
      </c>
      <c r="T430" s="3" t="s">
        <v>11</v>
      </c>
      <c r="U430" s="3">
        <v>43.587400000000002</v>
      </c>
      <c r="V430" s="3">
        <v>-105.551</v>
      </c>
      <c r="W430" s="21" t="s">
        <v>56</v>
      </c>
      <c r="X430" s="22" t="s">
        <v>9</v>
      </c>
      <c r="Y430" s="3" t="s">
        <v>9</v>
      </c>
      <c r="Z430" s="3" t="s">
        <v>38</v>
      </c>
      <c r="AA430" s="3" t="s">
        <v>7</v>
      </c>
      <c r="AB430" s="23">
        <v>44294</v>
      </c>
      <c r="AC430" s="3" t="s">
        <v>6</v>
      </c>
      <c r="AD430" s="21" t="s">
        <v>5</v>
      </c>
      <c r="AE430" s="3" t="s">
        <v>4</v>
      </c>
      <c r="AF430" s="3" t="s">
        <v>3</v>
      </c>
      <c r="AG430" s="23">
        <v>44294</v>
      </c>
      <c r="AH430" s="17" t="s">
        <v>55</v>
      </c>
      <c r="AI430" s="17" t="s">
        <v>54</v>
      </c>
      <c r="AJ430" s="17" t="s">
        <v>53</v>
      </c>
      <c r="AK430" s="17" t="s">
        <v>52</v>
      </c>
      <c r="AL430" s="17" t="s">
        <v>51</v>
      </c>
      <c r="AM430" s="17" t="s">
        <v>50</v>
      </c>
      <c r="AN430" s="17" t="s">
        <v>49</v>
      </c>
      <c r="AO430" s="17" t="s">
        <v>48</v>
      </c>
      <c r="AP430" s="17" t="s">
        <v>47</v>
      </c>
      <c r="AQ430" s="17" t="s">
        <v>46</v>
      </c>
      <c r="AR430" s="24" t="s">
        <v>45</v>
      </c>
    </row>
    <row r="431" spans="1:61" s="16" customFormat="1" ht="14.45" customHeight="1" x14ac:dyDescent="0.25">
      <c r="A431" s="3" t="s">
        <v>22</v>
      </c>
      <c r="B431" s="3" t="s">
        <v>1899</v>
      </c>
      <c r="C431" s="3" t="s">
        <v>1898</v>
      </c>
      <c r="D431" s="3" t="s">
        <v>1897</v>
      </c>
      <c r="E431" s="3" t="s">
        <v>18</v>
      </c>
      <c r="F431" s="3" t="s">
        <v>1896</v>
      </c>
      <c r="G431" s="3" t="s">
        <v>1895</v>
      </c>
      <c r="H431" s="3" t="s">
        <v>1894</v>
      </c>
      <c r="I431" s="18">
        <v>403655</v>
      </c>
      <c r="J431" s="19">
        <v>9.9</v>
      </c>
      <c r="K431" s="19">
        <v>9.9</v>
      </c>
      <c r="L431" s="19">
        <v>29.1</v>
      </c>
      <c r="M431" s="19">
        <v>18.600000000000001</v>
      </c>
      <c r="N431" s="19">
        <v>1</v>
      </c>
      <c r="O431" s="19">
        <v>48.9</v>
      </c>
      <c r="P431" s="19"/>
      <c r="Q431" s="3"/>
      <c r="R431" s="3" t="s">
        <v>13</v>
      </c>
      <c r="S431" s="3" t="s">
        <v>1893</v>
      </c>
      <c r="T431" s="3" t="s">
        <v>11</v>
      </c>
      <c r="U431" s="3">
        <v>41.538409999999999</v>
      </c>
      <c r="V431" s="3">
        <v>-109.12746</v>
      </c>
      <c r="W431" s="21" t="s">
        <v>1892</v>
      </c>
      <c r="X431" s="22" t="s">
        <v>9</v>
      </c>
      <c r="Y431" s="3" t="s">
        <v>9</v>
      </c>
      <c r="Z431" s="3" t="s">
        <v>1891</v>
      </c>
      <c r="AA431" s="3" t="s">
        <v>7</v>
      </c>
      <c r="AB431" s="23">
        <v>43726</v>
      </c>
      <c r="AC431" s="3" t="s">
        <v>37</v>
      </c>
      <c r="AD431" s="21">
        <v>2017</v>
      </c>
      <c r="AE431" s="3" t="s">
        <v>1890</v>
      </c>
      <c r="AF431" s="3" t="s">
        <v>1889</v>
      </c>
      <c r="AG431" s="23">
        <v>43746</v>
      </c>
      <c r="AH431" s="17" t="s">
        <v>243</v>
      </c>
      <c r="AI431" s="17" t="s">
        <v>69</v>
      </c>
      <c r="AJ431" s="17" t="s">
        <v>244</v>
      </c>
      <c r="AK431" s="17" t="s">
        <v>171</v>
      </c>
      <c r="AL431" s="17" t="s">
        <v>32</v>
      </c>
      <c r="AM431" s="17" t="s">
        <v>29</v>
      </c>
      <c r="AN431" s="17" t="s">
        <v>49</v>
      </c>
      <c r="AO431" s="17" t="s">
        <v>1888</v>
      </c>
      <c r="AP431" s="17" t="s">
        <v>1887</v>
      </c>
      <c r="AQ431" s="17" t="s">
        <v>2</v>
      </c>
      <c r="AR431" s="24" t="s">
        <v>1886</v>
      </c>
      <c r="AS431" s="3"/>
      <c r="AT431" s="3"/>
      <c r="AU431" s="3"/>
      <c r="AV431" s="3"/>
      <c r="AW431" s="3"/>
      <c r="AX431" s="3"/>
      <c r="AY431" s="3"/>
      <c r="AZ431" s="3"/>
      <c r="BA431" s="3"/>
      <c r="BB431" s="3"/>
      <c r="BC431" s="3"/>
      <c r="BD431" s="3"/>
      <c r="BE431" s="3"/>
      <c r="BF431" s="3"/>
      <c r="BG431" s="3"/>
      <c r="BH431" s="3"/>
      <c r="BI431" s="3"/>
    </row>
    <row r="432" spans="1:61" ht="14.45" customHeight="1" x14ac:dyDescent="0.25">
      <c r="A432" s="3" t="s">
        <v>22</v>
      </c>
      <c r="B432" s="3" t="s">
        <v>2489</v>
      </c>
      <c r="C432" s="3" t="s">
        <v>2488</v>
      </c>
      <c r="D432" s="3" t="s">
        <v>2487</v>
      </c>
      <c r="E432" s="3" t="s">
        <v>18</v>
      </c>
      <c r="F432" s="3" t="s">
        <v>2486</v>
      </c>
      <c r="G432" s="3" t="s">
        <v>2183</v>
      </c>
      <c r="H432" s="3" t="s">
        <v>2455</v>
      </c>
      <c r="I432" s="18">
        <v>358400</v>
      </c>
      <c r="J432" s="19">
        <v>48.6</v>
      </c>
      <c r="K432" s="19">
        <v>48.6</v>
      </c>
      <c r="L432" s="19">
        <v>105.6</v>
      </c>
      <c r="M432" s="19">
        <v>19.5</v>
      </c>
      <c r="N432" s="19">
        <v>101.9</v>
      </c>
      <c r="O432" s="19">
        <v>360.3</v>
      </c>
      <c r="R432" s="3" t="s">
        <v>13</v>
      </c>
      <c r="S432" s="3" t="s">
        <v>2485</v>
      </c>
      <c r="T432" s="3" t="s">
        <v>11</v>
      </c>
      <c r="U432" s="3">
        <v>42.85877</v>
      </c>
      <c r="V432" s="3">
        <v>-106.24328</v>
      </c>
      <c r="W432" s="21" t="s">
        <v>2484</v>
      </c>
      <c r="X432" s="22" t="s">
        <v>9</v>
      </c>
      <c r="Y432" s="3" t="s">
        <v>9</v>
      </c>
      <c r="Z432" s="3" t="s">
        <v>2483</v>
      </c>
      <c r="AA432" s="3" t="s">
        <v>7</v>
      </c>
      <c r="AB432" s="23">
        <v>44292</v>
      </c>
      <c r="AC432" s="3" t="s">
        <v>37</v>
      </c>
      <c r="AD432" s="21">
        <v>2020</v>
      </c>
      <c r="AE432" s="3" t="s">
        <v>2482</v>
      </c>
      <c r="AF432" s="3" t="s">
        <v>2481</v>
      </c>
      <c r="AG432" s="23">
        <v>44292</v>
      </c>
      <c r="AH432" s="17" t="s">
        <v>2480</v>
      </c>
      <c r="AI432" s="17" t="s">
        <v>553</v>
      </c>
      <c r="AJ432" s="17" t="s">
        <v>149</v>
      </c>
      <c r="AK432" s="17" t="s">
        <v>51</v>
      </c>
      <c r="AL432" s="17" t="s">
        <v>228</v>
      </c>
      <c r="AM432" s="17" t="s">
        <v>50</v>
      </c>
      <c r="AN432" s="17" t="s">
        <v>65</v>
      </c>
      <c r="AO432" s="17" t="s">
        <v>2479</v>
      </c>
      <c r="AP432" s="17" t="s">
        <v>2478</v>
      </c>
      <c r="AQ432" s="17" t="s">
        <v>2477</v>
      </c>
      <c r="AR432" s="24" t="s">
        <v>2476</v>
      </c>
      <c r="AS432" s="30"/>
      <c r="AT432" s="30"/>
      <c r="AU432" s="30"/>
      <c r="AV432" s="30"/>
      <c r="AW432" s="30"/>
      <c r="AX432" s="30"/>
      <c r="AY432" s="30"/>
      <c r="AZ432" s="30"/>
      <c r="BA432" s="30"/>
      <c r="BB432" s="30"/>
      <c r="BC432" s="30"/>
      <c r="BD432" s="30"/>
      <c r="BE432" s="30"/>
      <c r="BF432" s="30"/>
      <c r="BG432" s="30"/>
      <c r="BH432" s="30"/>
      <c r="BI432" s="30"/>
    </row>
    <row r="433" spans="1:61" ht="14.45" customHeight="1" x14ac:dyDescent="0.25">
      <c r="A433" s="3" t="s">
        <v>22</v>
      </c>
      <c r="B433" s="3" t="s">
        <v>2459</v>
      </c>
      <c r="C433" s="3" t="s">
        <v>2458</v>
      </c>
      <c r="D433" s="3" t="s">
        <v>2457</v>
      </c>
      <c r="E433" s="3" t="s">
        <v>18</v>
      </c>
      <c r="F433" s="3" t="s">
        <v>2456</v>
      </c>
      <c r="G433" s="3" t="s">
        <v>2183</v>
      </c>
      <c r="H433" s="3" t="s">
        <v>2455</v>
      </c>
      <c r="I433" s="18">
        <v>47667</v>
      </c>
      <c r="J433" s="19">
        <v>2.7</v>
      </c>
      <c r="K433" s="19">
        <v>2.7</v>
      </c>
      <c r="L433" s="19">
        <v>-6</v>
      </c>
      <c r="M433" s="19">
        <v>2.2000000000000002</v>
      </c>
      <c r="N433" s="19">
        <v>1.9</v>
      </c>
      <c r="O433" s="19">
        <v>8.6999999999999993</v>
      </c>
      <c r="Q433" s="3" t="s">
        <v>357</v>
      </c>
      <c r="R433" s="3" t="s">
        <v>13</v>
      </c>
      <c r="S433" s="3" t="s">
        <v>2454</v>
      </c>
      <c r="T433" s="3" t="s">
        <v>11</v>
      </c>
      <c r="U433" s="3">
        <v>41.77937</v>
      </c>
      <c r="V433" s="3">
        <v>-107.11020000000001</v>
      </c>
      <c r="W433" s="21" t="s">
        <v>2453</v>
      </c>
      <c r="X433" s="22" t="s">
        <v>9</v>
      </c>
      <c r="Y433" s="3" t="s">
        <v>9</v>
      </c>
      <c r="Z433" s="3" t="s">
        <v>2452</v>
      </c>
      <c r="AA433" s="3" t="s">
        <v>7</v>
      </c>
      <c r="AB433" s="23">
        <v>44132</v>
      </c>
      <c r="AC433" s="3" t="s">
        <v>154</v>
      </c>
      <c r="AD433" s="21">
        <v>2021</v>
      </c>
      <c r="AE433" s="3" t="s">
        <v>2451</v>
      </c>
      <c r="AF433" s="3" t="s">
        <v>2450</v>
      </c>
      <c r="AG433" s="23">
        <v>44292</v>
      </c>
      <c r="AH433" s="17" t="s">
        <v>2449</v>
      </c>
      <c r="AI433" s="17" t="s">
        <v>480</v>
      </c>
      <c r="AJ433" s="17" t="s">
        <v>401</v>
      </c>
      <c r="AK433" s="17" t="s">
        <v>31</v>
      </c>
      <c r="AL433" s="17" t="s">
        <v>480</v>
      </c>
      <c r="AM433" s="17" t="s">
        <v>29</v>
      </c>
      <c r="AN433" s="17" t="s">
        <v>65</v>
      </c>
      <c r="AO433" s="17" t="s">
        <v>2448</v>
      </c>
      <c r="AP433" s="17" t="s">
        <v>1887</v>
      </c>
      <c r="AQ433" s="17" t="s">
        <v>1165</v>
      </c>
      <c r="AR433" s="24" t="s">
        <v>2447</v>
      </c>
    </row>
    <row r="434" spans="1:61" ht="14.45" customHeight="1" x14ac:dyDescent="0.25">
      <c r="A434" s="3" t="s">
        <v>22</v>
      </c>
      <c r="B434" s="3" t="s">
        <v>2459</v>
      </c>
      <c r="C434" s="3" t="s">
        <v>2458</v>
      </c>
      <c r="D434" s="3" t="s">
        <v>2475</v>
      </c>
      <c r="E434" s="3" t="s">
        <v>18</v>
      </c>
      <c r="F434" s="3" t="s">
        <v>2474</v>
      </c>
      <c r="G434" s="3" t="s">
        <v>2183</v>
      </c>
      <c r="H434" s="3" t="s">
        <v>2455</v>
      </c>
      <c r="I434" s="18">
        <v>359975</v>
      </c>
      <c r="R434" s="3" t="s">
        <v>13</v>
      </c>
      <c r="S434" s="3" t="s">
        <v>2473</v>
      </c>
      <c r="T434" s="3" t="s">
        <v>11</v>
      </c>
      <c r="U434" s="3">
        <v>41.77937</v>
      </c>
      <c r="V434" s="3">
        <v>-107.11020000000001</v>
      </c>
      <c r="W434" s="21" t="s">
        <v>2453</v>
      </c>
      <c r="X434" s="22" t="s">
        <v>9</v>
      </c>
      <c r="Y434" s="3" t="s">
        <v>9</v>
      </c>
      <c r="Z434" s="3" t="s">
        <v>2452</v>
      </c>
      <c r="AA434" s="3" t="s">
        <v>7</v>
      </c>
      <c r="AB434" s="23">
        <v>43902</v>
      </c>
      <c r="AC434" s="3" t="s">
        <v>37</v>
      </c>
      <c r="AD434" s="21">
        <v>2015</v>
      </c>
      <c r="AE434" s="3" t="s">
        <v>2472</v>
      </c>
      <c r="AF434" s="3" t="s">
        <v>2450</v>
      </c>
      <c r="AG434" s="23">
        <v>43968</v>
      </c>
      <c r="AH434" s="17" t="s">
        <v>2449</v>
      </c>
      <c r="AI434" s="17" t="s">
        <v>480</v>
      </c>
      <c r="AJ434" s="17" t="s">
        <v>401</v>
      </c>
      <c r="AK434" s="17" t="s">
        <v>31</v>
      </c>
      <c r="AL434" s="17" t="s">
        <v>480</v>
      </c>
      <c r="AM434" s="17" t="s">
        <v>29</v>
      </c>
      <c r="AN434" s="17" t="s">
        <v>65</v>
      </c>
      <c r="AO434" s="17" t="s">
        <v>2448</v>
      </c>
      <c r="AP434" s="17" t="s">
        <v>1887</v>
      </c>
      <c r="AQ434" s="17" t="s">
        <v>1165</v>
      </c>
      <c r="AR434" s="24" t="s">
        <v>2447</v>
      </c>
    </row>
    <row r="435" spans="1:61" ht="14.45" customHeight="1" x14ac:dyDescent="0.25">
      <c r="A435" s="3" t="s">
        <v>22</v>
      </c>
      <c r="B435" s="3" t="s">
        <v>2459</v>
      </c>
      <c r="C435" s="3" t="s">
        <v>2458</v>
      </c>
      <c r="D435" s="3" t="s">
        <v>2471</v>
      </c>
      <c r="E435" s="3" t="s">
        <v>18</v>
      </c>
      <c r="F435" s="3" t="s">
        <v>2470</v>
      </c>
      <c r="G435" s="3" t="s">
        <v>2183</v>
      </c>
      <c r="H435" s="3" t="s">
        <v>2455</v>
      </c>
      <c r="I435" s="18">
        <v>3894</v>
      </c>
      <c r="J435" s="19">
        <v>0.6</v>
      </c>
      <c r="K435" s="19">
        <v>0.3</v>
      </c>
      <c r="L435" s="19">
        <v>1</v>
      </c>
      <c r="M435" s="19">
        <v>3.6</v>
      </c>
      <c r="N435" s="19">
        <v>-1.2</v>
      </c>
      <c r="O435" s="19">
        <v>1.1000000000000001</v>
      </c>
      <c r="Q435" s="3" t="s">
        <v>357</v>
      </c>
      <c r="R435" s="3" t="s">
        <v>13</v>
      </c>
      <c r="S435" s="3" t="s">
        <v>2469</v>
      </c>
      <c r="T435" s="3" t="s">
        <v>11</v>
      </c>
      <c r="U435" s="3">
        <v>41.77937</v>
      </c>
      <c r="V435" s="3">
        <v>-107.11020000000001</v>
      </c>
      <c r="W435" s="21" t="s">
        <v>2453</v>
      </c>
      <c r="X435" s="22" t="s">
        <v>9</v>
      </c>
      <c r="Y435" s="3" t="s">
        <v>9</v>
      </c>
      <c r="Z435" s="3" t="s">
        <v>2452</v>
      </c>
      <c r="AA435" s="3" t="s">
        <v>7</v>
      </c>
      <c r="AB435" s="23">
        <v>44132</v>
      </c>
      <c r="AC435" s="3" t="s">
        <v>37</v>
      </c>
      <c r="AD435" s="21">
        <v>2018</v>
      </c>
      <c r="AE435" s="3" t="s">
        <v>2468</v>
      </c>
      <c r="AF435" s="3" t="s">
        <v>2450</v>
      </c>
      <c r="AG435" s="23">
        <v>44132</v>
      </c>
      <c r="AH435" s="17" t="s">
        <v>2449</v>
      </c>
      <c r="AI435" s="17" t="s">
        <v>480</v>
      </c>
      <c r="AJ435" s="17" t="s">
        <v>401</v>
      </c>
      <c r="AK435" s="17" t="s">
        <v>31</v>
      </c>
      <c r="AL435" s="17" t="s">
        <v>480</v>
      </c>
      <c r="AM435" s="17" t="s">
        <v>29</v>
      </c>
      <c r="AN435" s="17" t="s">
        <v>65</v>
      </c>
      <c r="AO435" s="17" t="s">
        <v>2448</v>
      </c>
      <c r="AP435" s="17" t="s">
        <v>1887</v>
      </c>
      <c r="AQ435" s="17" t="s">
        <v>1165</v>
      </c>
      <c r="AR435" s="24" t="s">
        <v>2447</v>
      </c>
    </row>
    <row r="436" spans="1:61" ht="14.45" customHeight="1" x14ac:dyDescent="0.25">
      <c r="A436" s="3" t="s">
        <v>22</v>
      </c>
      <c r="B436" s="3" t="s">
        <v>2459</v>
      </c>
      <c r="C436" s="3" t="s">
        <v>2458</v>
      </c>
      <c r="D436" s="3" t="s">
        <v>2467</v>
      </c>
      <c r="E436" s="3" t="s">
        <v>18</v>
      </c>
      <c r="F436" s="3" t="s">
        <v>2466</v>
      </c>
      <c r="G436" s="3" t="s">
        <v>2183</v>
      </c>
      <c r="H436" s="3" t="s">
        <v>2455</v>
      </c>
      <c r="I436" s="18">
        <v>80175</v>
      </c>
      <c r="J436" s="19">
        <v>7.7</v>
      </c>
      <c r="K436" s="19">
        <v>7.7</v>
      </c>
      <c r="L436" s="19">
        <v>12.6</v>
      </c>
      <c r="M436" s="19">
        <v>4</v>
      </c>
      <c r="N436" s="19">
        <v>-1.8</v>
      </c>
      <c r="O436" s="19">
        <v>32.4</v>
      </c>
      <c r="R436" s="3" t="s">
        <v>13</v>
      </c>
      <c r="S436" s="3" t="s">
        <v>2465</v>
      </c>
      <c r="T436" s="3" t="s">
        <v>11</v>
      </c>
      <c r="U436" s="3">
        <v>41.77937</v>
      </c>
      <c r="V436" s="3">
        <v>-107.11020000000001</v>
      </c>
      <c r="W436" s="21" t="s">
        <v>2453</v>
      </c>
      <c r="X436" s="22" t="s">
        <v>9</v>
      </c>
      <c r="Y436" s="3" t="s">
        <v>9</v>
      </c>
      <c r="Z436" s="3" t="s">
        <v>2452</v>
      </c>
      <c r="AA436" s="3" t="s">
        <v>7</v>
      </c>
      <c r="AB436" s="23">
        <v>44292</v>
      </c>
      <c r="AC436" s="3" t="s">
        <v>37</v>
      </c>
      <c r="AD436" s="21">
        <v>2021</v>
      </c>
      <c r="AE436" s="3" t="s">
        <v>2464</v>
      </c>
      <c r="AF436" s="3" t="s">
        <v>2450</v>
      </c>
      <c r="AG436" s="23">
        <v>43968</v>
      </c>
      <c r="AH436" s="17" t="s">
        <v>2449</v>
      </c>
      <c r="AI436" s="17" t="s">
        <v>480</v>
      </c>
      <c r="AJ436" s="17" t="s">
        <v>401</v>
      </c>
      <c r="AK436" s="17" t="s">
        <v>31</v>
      </c>
      <c r="AL436" s="17" t="s">
        <v>480</v>
      </c>
      <c r="AM436" s="17" t="s">
        <v>29</v>
      </c>
      <c r="AN436" s="17" t="s">
        <v>65</v>
      </c>
      <c r="AO436" s="17" t="s">
        <v>2448</v>
      </c>
      <c r="AP436" s="17" t="s">
        <v>1887</v>
      </c>
      <c r="AQ436" s="17" t="s">
        <v>1165</v>
      </c>
      <c r="AR436" s="24" t="s">
        <v>2447</v>
      </c>
    </row>
    <row r="437" spans="1:61" ht="14.45" customHeight="1" x14ac:dyDescent="0.25">
      <c r="A437" s="3" t="s">
        <v>22</v>
      </c>
      <c r="B437" s="3" t="s">
        <v>2459</v>
      </c>
      <c r="C437" s="3" t="s">
        <v>2458</v>
      </c>
      <c r="D437" s="3" t="s">
        <v>2463</v>
      </c>
      <c r="E437" s="3" t="s">
        <v>18</v>
      </c>
      <c r="F437" s="3" t="s">
        <v>2462</v>
      </c>
      <c r="G437" s="3" t="s">
        <v>2183</v>
      </c>
      <c r="H437" s="3" t="s">
        <v>2455</v>
      </c>
      <c r="I437" s="18">
        <v>64765</v>
      </c>
      <c r="J437" s="19">
        <v>6.4</v>
      </c>
      <c r="K437" s="19">
        <v>6.4</v>
      </c>
      <c r="L437" s="19">
        <v>7.2</v>
      </c>
      <c r="M437" s="19">
        <v>4.8</v>
      </c>
      <c r="N437" s="19">
        <v>7.2</v>
      </c>
      <c r="O437" s="19">
        <v>33.5</v>
      </c>
      <c r="Q437" s="3" t="s">
        <v>357</v>
      </c>
      <c r="R437" s="3" t="s">
        <v>13</v>
      </c>
      <c r="S437" s="3" t="s">
        <v>2461</v>
      </c>
      <c r="T437" s="3" t="s">
        <v>11</v>
      </c>
      <c r="U437" s="3">
        <v>41.77937</v>
      </c>
      <c r="V437" s="3">
        <v>-107.11020000000001</v>
      </c>
      <c r="W437" s="21" t="s">
        <v>2453</v>
      </c>
      <c r="X437" s="22" t="s">
        <v>9</v>
      </c>
      <c r="Y437" s="3" t="s">
        <v>9</v>
      </c>
      <c r="Z437" s="3" t="s">
        <v>2452</v>
      </c>
      <c r="AA437" s="3" t="s">
        <v>7</v>
      </c>
      <c r="AB437" s="23">
        <v>44292</v>
      </c>
      <c r="AC437" s="3" t="s">
        <v>37</v>
      </c>
      <c r="AD437" s="21">
        <v>2020</v>
      </c>
      <c r="AE437" s="3" t="s">
        <v>2460</v>
      </c>
      <c r="AF437" s="3" t="s">
        <v>2450</v>
      </c>
      <c r="AG437" s="23">
        <v>44292</v>
      </c>
      <c r="AH437" s="17" t="s">
        <v>2449</v>
      </c>
      <c r="AI437" s="17" t="s">
        <v>480</v>
      </c>
      <c r="AJ437" s="17" t="s">
        <v>401</v>
      </c>
      <c r="AK437" s="17" t="s">
        <v>31</v>
      </c>
      <c r="AL437" s="17" t="s">
        <v>480</v>
      </c>
      <c r="AM437" s="17" t="s">
        <v>29</v>
      </c>
      <c r="AN437" s="17" t="s">
        <v>65</v>
      </c>
      <c r="AO437" s="17" t="s">
        <v>2448</v>
      </c>
      <c r="AP437" s="17" t="s">
        <v>1887</v>
      </c>
      <c r="AQ437" s="17" t="s">
        <v>1165</v>
      </c>
      <c r="AR437" s="24" t="s">
        <v>2447</v>
      </c>
    </row>
    <row r="438" spans="1:61" s="30" customFormat="1" ht="14.45" customHeight="1" x14ac:dyDescent="0.25">
      <c r="A438" s="3" t="s">
        <v>22</v>
      </c>
      <c r="B438" s="3" t="s">
        <v>44</v>
      </c>
      <c r="C438" s="3" t="s">
        <v>20</v>
      </c>
      <c r="D438" s="3" t="s">
        <v>43</v>
      </c>
      <c r="E438" s="3" t="s">
        <v>42</v>
      </c>
      <c r="F438" s="3" t="s">
        <v>41</v>
      </c>
      <c r="G438" s="3" t="s">
        <v>16</v>
      </c>
      <c r="H438" s="3" t="s">
        <v>15</v>
      </c>
      <c r="I438" s="18">
        <v>33821</v>
      </c>
      <c r="J438" s="19">
        <v>3.5</v>
      </c>
      <c r="K438" s="19">
        <v>3.5</v>
      </c>
      <c r="L438" s="19">
        <v>1.6</v>
      </c>
      <c r="M438" s="19">
        <v>30</v>
      </c>
      <c r="N438" s="19">
        <v>0.2</v>
      </c>
      <c r="O438" s="19">
        <v>43.4</v>
      </c>
      <c r="P438" s="19">
        <v>3.29</v>
      </c>
      <c r="Q438" s="3" t="s">
        <v>14</v>
      </c>
      <c r="R438" s="3" t="s">
        <v>13</v>
      </c>
      <c r="S438" s="3" t="s">
        <v>40</v>
      </c>
      <c r="T438" s="3" t="s">
        <v>11</v>
      </c>
      <c r="U438" s="3">
        <v>42.98845</v>
      </c>
      <c r="V438" s="3">
        <v>-105.1378</v>
      </c>
      <c r="W438" s="21" t="s">
        <v>39</v>
      </c>
      <c r="X438" s="22" t="s">
        <v>9</v>
      </c>
      <c r="Y438" s="3" t="s">
        <v>9</v>
      </c>
      <c r="Z438" s="3" t="s">
        <v>38</v>
      </c>
      <c r="AA438" s="3" t="s">
        <v>7</v>
      </c>
      <c r="AB438" s="23">
        <v>44119</v>
      </c>
      <c r="AC438" s="3" t="s">
        <v>37</v>
      </c>
      <c r="AD438" s="21">
        <v>2019</v>
      </c>
      <c r="AE438" s="3" t="s">
        <v>36</v>
      </c>
      <c r="AF438" s="3" t="s">
        <v>35</v>
      </c>
      <c r="AG438" s="23">
        <v>44119</v>
      </c>
      <c r="AH438" s="17" t="s">
        <v>34</v>
      </c>
      <c r="AI438" s="17" t="s">
        <v>33</v>
      </c>
      <c r="AJ438" s="17" t="s">
        <v>32</v>
      </c>
      <c r="AK438" s="17" t="s">
        <v>31</v>
      </c>
      <c r="AL438" s="17" t="s">
        <v>30</v>
      </c>
      <c r="AM438" s="17" t="s">
        <v>29</v>
      </c>
      <c r="AN438" s="17" t="s">
        <v>28</v>
      </c>
      <c r="AO438" s="17" t="s">
        <v>27</v>
      </c>
      <c r="AP438" s="17" t="s">
        <v>26</v>
      </c>
      <c r="AQ438" s="17" t="s">
        <v>25</v>
      </c>
      <c r="AR438" s="24" t="s">
        <v>24</v>
      </c>
      <c r="AS438" s="3"/>
      <c r="AT438" s="3"/>
      <c r="AU438" s="3"/>
      <c r="AV438" s="3"/>
      <c r="AW438" s="3"/>
      <c r="AX438" s="3"/>
      <c r="AY438" s="3"/>
      <c r="AZ438" s="3"/>
      <c r="BA438" s="3"/>
      <c r="BB438" s="3"/>
      <c r="BC438" s="3"/>
      <c r="BD438" s="3"/>
      <c r="BE438" s="3"/>
      <c r="BF438" s="3"/>
      <c r="BG438" s="3"/>
      <c r="BH438" s="3"/>
      <c r="BI438" s="3"/>
    </row>
    <row r="439" spans="1:61" ht="14.45" customHeight="1" x14ac:dyDescent="0.25">
      <c r="A439" s="3" t="s">
        <v>22</v>
      </c>
      <c r="B439" s="3" t="s">
        <v>21</v>
      </c>
      <c r="C439" s="3" t="s">
        <v>20</v>
      </c>
      <c r="D439" s="3" t="s">
        <v>19</v>
      </c>
      <c r="E439" s="3" t="s">
        <v>18</v>
      </c>
      <c r="F439" s="3" t="s">
        <v>17</v>
      </c>
      <c r="G439" s="3" t="s">
        <v>16</v>
      </c>
      <c r="H439" s="3" t="s">
        <v>15</v>
      </c>
      <c r="I439" s="18">
        <v>30195</v>
      </c>
      <c r="J439" s="19">
        <v>5</v>
      </c>
      <c r="K439" s="19">
        <v>5</v>
      </c>
      <c r="L439" s="19">
        <v>32.4</v>
      </c>
      <c r="M439" s="19">
        <v>48.4</v>
      </c>
      <c r="N439" s="19">
        <v>0.2</v>
      </c>
      <c r="O439" s="19">
        <v>129.80000000000001</v>
      </c>
      <c r="P439" s="19">
        <v>6.3</v>
      </c>
      <c r="Q439" s="3" t="s">
        <v>14</v>
      </c>
      <c r="R439" s="3" t="s">
        <v>13</v>
      </c>
      <c r="S439" s="3" t="s">
        <v>12</v>
      </c>
      <c r="T439" s="3" t="s">
        <v>11</v>
      </c>
      <c r="U439" s="3">
        <v>43.634140000000002</v>
      </c>
      <c r="V439" s="3">
        <v>-105.36575000000001</v>
      </c>
      <c r="W439" s="21" t="s">
        <v>10</v>
      </c>
      <c r="X439" s="22" t="s">
        <v>9</v>
      </c>
      <c r="Y439" s="3" t="s">
        <v>9</v>
      </c>
      <c r="Z439" s="3" t="s">
        <v>8</v>
      </c>
      <c r="AA439" s="3" t="s">
        <v>7</v>
      </c>
      <c r="AB439" s="23">
        <v>44294</v>
      </c>
      <c r="AC439" s="3" t="s">
        <v>6</v>
      </c>
      <c r="AD439" s="21" t="s">
        <v>5</v>
      </c>
      <c r="AE439" s="3" t="s">
        <v>4</v>
      </c>
      <c r="AF439" s="3" t="s">
        <v>3</v>
      </c>
      <c r="AG439" s="23">
        <v>44294</v>
      </c>
      <c r="AH439" s="17" t="s">
        <v>2</v>
      </c>
      <c r="AI439" s="17" t="s">
        <v>1</v>
      </c>
      <c r="AJ439" s="17" t="s">
        <v>1</v>
      </c>
      <c r="AK439" s="17" t="s">
        <v>1</v>
      </c>
      <c r="AL439" s="17" t="s">
        <v>1</v>
      </c>
      <c r="AM439" s="17" t="s">
        <v>1</v>
      </c>
      <c r="AN439" s="17" t="s">
        <v>1</v>
      </c>
      <c r="AO439" s="17" t="s">
        <v>1</v>
      </c>
      <c r="AP439" s="17" t="s">
        <v>1</v>
      </c>
      <c r="AQ439" s="17" t="s">
        <v>1</v>
      </c>
      <c r="AR439" s="24" t="s">
        <v>0</v>
      </c>
    </row>
    <row r="440" spans="1:61" ht="14.45" customHeight="1" x14ac:dyDescent="0.25">
      <c r="A440" s="3" t="s">
        <v>22</v>
      </c>
      <c r="B440" s="3" t="s">
        <v>44</v>
      </c>
      <c r="C440" s="3" t="s">
        <v>3189</v>
      </c>
      <c r="D440" s="3" t="s">
        <v>3188</v>
      </c>
      <c r="E440" s="3" t="s">
        <v>18</v>
      </c>
      <c r="F440" s="3" t="s">
        <v>3187</v>
      </c>
      <c r="G440" s="3" t="s">
        <v>16</v>
      </c>
      <c r="H440" s="3" t="s">
        <v>3186</v>
      </c>
      <c r="I440" s="18">
        <v>259292</v>
      </c>
      <c r="L440" s="19">
        <v>174.1</v>
      </c>
      <c r="M440" s="19">
        <v>256.89999999999998</v>
      </c>
      <c r="O440" s="19">
        <v>231.8</v>
      </c>
      <c r="P440" s="19">
        <v>37.53</v>
      </c>
      <c r="R440" s="3" t="s">
        <v>13</v>
      </c>
      <c r="S440" s="3" t="s">
        <v>3185</v>
      </c>
      <c r="T440" s="3" t="s">
        <v>11</v>
      </c>
      <c r="U440" s="3">
        <v>42.791919999999998</v>
      </c>
      <c r="V440" s="3">
        <v>-105.49047</v>
      </c>
      <c r="W440" s="21" t="s">
        <v>3184</v>
      </c>
      <c r="X440" s="22" t="s">
        <v>9</v>
      </c>
      <c r="Y440" s="3" t="s">
        <v>9</v>
      </c>
      <c r="Z440" s="3" t="s">
        <v>3183</v>
      </c>
      <c r="AA440" s="3" t="s">
        <v>7</v>
      </c>
      <c r="AB440" s="23">
        <v>44042</v>
      </c>
      <c r="AC440" s="3" t="s">
        <v>37</v>
      </c>
      <c r="AD440" s="21">
        <v>2020</v>
      </c>
      <c r="AE440" s="3" t="s">
        <v>3182</v>
      </c>
      <c r="AF440" s="3" t="s">
        <v>3181</v>
      </c>
      <c r="AG440" s="23">
        <v>43879</v>
      </c>
      <c r="AH440" s="17" t="s">
        <v>3180</v>
      </c>
      <c r="AI440" s="17" t="s">
        <v>94</v>
      </c>
      <c r="AJ440" s="17" t="s">
        <v>66</v>
      </c>
      <c r="AK440" s="17" t="s">
        <v>334</v>
      </c>
      <c r="AL440" s="17" t="s">
        <v>53</v>
      </c>
      <c r="AM440" s="17" t="s">
        <v>29</v>
      </c>
      <c r="AN440" s="17" t="s">
        <v>28</v>
      </c>
      <c r="AO440" s="17" t="s">
        <v>27</v>
      </c>
      <c r="AP440" s="17" t="s">
        <v>26</v>
      </c>
      <c r="AQ440" s="17" t="s">
        <v>1707</v>
      </c>
      <c r="AR440" s="24" t="s">
        <v>3179</v>
      </c>
    </row>
    <row r="441" spans="1:61" ht="14.45" customHeight="1" x14ac:dyDescent="0.25">
      <c r="A441" s="3" t="s">
        <v>22</v>
      </c>
      <c r="B441" s="3" t="s">
        <v>21</v>
      </c>
      <c r="C441" s="3" t="s">
        <v>3189</v>
      </c>
      <c r="D441" s="3" t="s">
        <v>3196</v>
      </c>
      <c r="E441" s="3" t="s">
        <v>18</v>
      </c>
      <c r="F441" s="3" t="s">
        <v>3195</v>
      </c>
      <c r="G441" s="3" t="s">
        <v>16</v>
      </c>
      <c r="H441" s="3" t="s">
        <v>3186</v>
      </c>
      <c r="I441" s="18">
        <v>99954</v>
      </c>
      <c r="L441" s="19">
        <v>49.4</v>
      </c>
      <c r="M441" s="19">
        <v>63.5</v>
      </c>
      <c r="O441" s="19">
        <v>43.5</v>
      </c>
      <c r="P441" s="19">
        <v>9.5</v>
      </c>
      <c r="R441" s="3" t="s">
        <v>13</v>
      </c>
      <c r="S441" s="3" t="s">
        <v>3194</v>
      </c>
      <c r="T441" s="3" t="s">
        <v>11</v>
      </c>
      <c r="U441" s="3">
        <v>43.851239999999997</v>
      </c>
      <c r="V441" s="3">
        <v>-105.77927</v>
      </c>
      <c r="W441" s="21" t="s">
        <v>3193</v>
      </c>
      <c r="X441" s="22" t="s">
        <v>9</v>
      </c>
      <c r="Y441" s="3" t="s">
        <v>9</v>
      </c>
      <c r="Z441" s="3" t="s">
        <v>3192</v>
      </c>
      <c r="AA441" s="3" t="s">
        <v>7</v>
      </c>
      <c r="AB441" s="23">
        <v>43567</v>
      </c>
      <c r="AC441" s="3" t="s">
        <v>37</v>
      </c>
      <c r="AD441" s="21">
        <v>2018</v>
      </c>
      <c r="AE441" s="3" t="s">
        <v>3191</v>
      </c>
      <c r="AF441" s="3" t="s">
        <v>3181</v>
      </c>
      <c r="AG441" s="23">
        <v>43879</v>
      </c>
      <c r="AH441" s="17" t="s">
        <v>34</v>
      </c>
      <c r="AI441" s="17" t="s">
        <v>54</v>
      </c>
      <c r="AJ441" s="17" t="s">
        <v>53</v>
      </c>
      <c r="AK441" s="17" t="s">
        <v>52</v>
      </c>
      <c r="AL441" s="17" t="s">
        <v>51</v>
      </c>
      <c r="AM441" s="17" t="s">
        <v>50</v>
      </c>
      <c r="AN441" s="17" t="s">
        <v>49</v>
      </c>
      <c r="AO441" s="17" t="s">
        <v>48</v>
      </c>
      <c r="AP441" s="17" t="s">
        <v>47</v>
      </c>
      <c r="AQ441" s="17" t="s">
        <v>46</v>
      </c>
      <c r="AR441" s="24" t="s">
        <v>3190</v>
      </c>
    </row>
  </sheetData>
  <autoFilter ref="A2:AR2" xr:uid="{00000000-0009-0000-0000-000000000000}">
    <sortState xmlns:xlrd2="http://schemas.microsoft.com/office/spreadsheetml/2017/richdata2" ref="A3:AR441">
      <sortCondition ref="A2"/>
    </sortState>
  </autoFilter>
  <mergeCells count="6">
    <mergeCell ref="I1:P1"/>
    <mergeCell ref="A1:H1"/>
    <mergeCell ref="AH1:AR1"/>
    <mergeCell ref="Q1:T1"/>
    <mergeCell ref="U1:AB1"/>
    <mergeCell ref="AC1:AG1"/>
  </mergeCells>
  <conditionalFormatting sqref="A3:AR441">
    <cfRule type="expression" dxfId="2" priority="1">
      <formula>MOD(ROW(),2)=0</formula>
    </cfRule>
  </conditionalFormatting>
  <hyperlinks>
    <hyperlink ref="AF162" r:id="rId1" display="https://apnews.com/ed132ffef513413d8d41268abbc43809" xr:uid="{00000000-0004-0000-0000-000000000000}"/>
    <hyperlink ref="AF242" r:id="rId2" xr:uid="{00000000-0004-0000-0000-000001000000}"/>
    <hyperlink ref="AF131" r:id="rId3" xr:uid="{00000000-0004-0000-0000-000002000000}"/>
    <hyperlink ref="AF294" r:id="rId4" display="https://corporate.exxonmobil.com/News/Newsroom/News-releases/2019/0613_ExxonMobil-and-SABIC-to-proceed-with-Gulf-Coast-Growth-Ventures-project  [and]  " xr:uid="{00000000-0004-0000-0000-000003000000}"/>
    <hyperlink ref="AF360" r:id="rId5" display="https://ecology.wa.gov/Regulations-Permits/Permits-certifications/Shoreline-permits-enforcement/Northwest-Innovation-Works-Kalama" xr:uid="{00000000-0004-0000-0000-000004000000}"/>
    <hyperlink ref="AF309" r:id="rId6" xr:uid="{00000000-0004-0000-0000-000005000000}"/>
    <hyperlink ref="AF5" r:id="rId7" xr:uid="{00000000-0004-0000-0000-000006000000}"/>
    <hyperlink ref="AF6" r:id="rId8" xr:uid="{00000000-0004-0000-0000-000007000000}"/>
    <hyperlink ref="AF287" r:id="rId9" xr:uid="{00000000-0004-0000-0000-000008000000}"/>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79"/>
  <sheetViews>
    <sheetView workbookViewId="0">
      <selection sqref="A1:D1"/>
    </sheetView>
  </sheetViews>
  <sheetFormatPr defaultColWidth="8.85546875" defaultRowHeight="15" x14ac:dyDescent="0.25"/>
  <cols>
    <col min="1" max="1" width="38.5703125" bestFit="1" customWidth="1"/>
    <col min="2" max="2" width="35.85546875" bestFit="1" customWidth="1"/>
    <col min="3" max="3" width="175" customWidth="1"/>
    <col min="4" max="4" width="106.5703125" bestFit="1" customWidth="1"/>
    <col min="5" max="5" width="66.85546875" bestFit="1" customWidth="1"/>
  </cols>
  <sheetData>
    <row r="1" spans="1:16384" ht="21" x14ac:dyDescent="0.35">
      <c r="A1" s="228" t="s">
        <v>4781</v>
      </c>
      <c r="B1" s="228"/>
      <c r="C1" s="228"/>
      <c r="D1" s="228"/>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c r="FX1" s="227"/>
      <c r="FY1" s="227"/>
      <c r="FZ1" s="227"/>
      <c r="GA1" s="227"/>
      <c r="GB1" s="227"/>
      <c r="GC1" s="227"/>
      <c r="GD1" s="227"/>
      <c r="GE1" s="227"/>
      <c r="GF1" s="227"/>
      <c r="GG1" s="227"/>
      <c r="GH1" s="227"/>
      <c r="GI1" s="227"/>
      <c r="GJ1" s="227"/>
      <c r="GK1" s="227"/>
      <c r="GL1" s="227"/>
      <c r="GM1" s="227"/>
      <c r="GN1" s="227"/>
      <c r="GO1" s="227"/>
      <c r="GP1" s="227"/>
      <c r="GQ1" s="227"/>
      <c r="GR1" s="227"/>
      <c r="GS1" s="227"/>
      <c r="GT1" s="227"/>
      <c r="GU1" s="227"/>
      <c r="GV1" s="227"/>
      <c r="GW1" s="227"/>
      <c r="GX1" s="227"/>
      <c r="GY1" s="227"/>
      <c r="GZ1" s="227"/>
      <c r="HA1" s="227"/>
      <c r="HB1" s="227"/>
      <c r="HC1" s="227"/>
      <c r="HD1" s="227"/>
      <c r="HE1" s="227"/>
      <c r="HF1" s="227"/>
      <c r="HG1" s="227"/>
      <c r="HH1" s="227"/>
      <c r="HI1" s="227"/>
      <c r="HJ1" s="227"/>
      <c r="HK1" s="227"/>
      <c r="HL1" s="227"/>
      <c r="HM1" s="227"/>
      <c r="HN1" s="227"/>
      <c r="HO1" s="227"/>
      <c r="HP1" s="227"/>
      <c r="HQ1" s="227"/>
      <c r="HR1" s="227"/>
      <c r="HS1" s="227"/>
      <c r="HT1" s="227"/>
      <c r="HU1" s="227"/>
      <c r="HV1" s="227"/>
      <c r="HW1" s="227"/>
      <c r="HX1" s="227"/>
      <c r="HY1" s="227"/>
      <c r="HZ1" s="227"/>
      <c r="IA1" s="227"/>
      <c r="IB1" s="227"/>
      <c r="IC1" s="227"/>
      <c r="ID1" s="227"/>
      <c r="IE1" s="227"/>
      <c r="IF1" s="227"/>
      <c r="IG1" s="227"/>
      <c r="IH1" s="227"/>
      <c r="II1" s="227"/>
      <c r="IJ1" s="227"/>
      <c r="IK1" s="227"/>
      <c r="IL1" s="227"/>
      <c r="IM1" s="227"/>
      <c r="IN1" s="227"/>
      <c r="IO1" s="227"/>
      <c r="IP1" s="227"/>
      <c r="IQ1" s="227"/>
      <c r="IR1" s="227"/>
      <c r="IS1" s="227"/>
      <c r="IT1" s="227"/>
      <c r="IU1" s="227"/>
      <c r="IV1" s="227"/>
      <c r="IW1" s="227"/>
      <c r="IX1" s="227"/>
      <c r="IY1" s="227"/>
      <c r="IZ1" s="227"/>
      <c r="JA1" s="227"/>
      <c r="JB1" s="227"/>
      <c r="JC1" s="227"/>
      <c r="JD1" s="227"/>
      <c r="JE1" s="227"/>
      <c r="JF1" s="227"/>
      <c r="JG1" s="227"/>
      <c r="JH1" s="227"/>
      <c r="JI1" s="227"/>
      <c r="JJ1" s="227"/>
      <c r="JK1" s="227"/>
      <c r="JL1" s="227"/>
      <c r="JM1" s="227"/>
      <c r="JN1" s="227"/>
      <c r="JO1" s="227"/>
      <c r="JP1" s="227"/>
      <c r="JQ1" s="227"/>
      <c r="JR1" s="227"/>
      <c r="JS1" s="227"/>
      <c r="JT1" s="227"/>
      <c r="JU1" s="227"/>
      <c r="JV1" s="227"/>
      <c r="JW1" s="227"/>
      <c r="JX1" s="227"/>
      <c r="JY1" s="227"/>
      <c r="JZ1" s="227"/>
      <c r="KA1" s="227"/>
      <c r="KB1" s="227"/>
      <c r="KC1" s="227"/>
      <c r="KD1" s="227"/>
      <c r="KE1" s="227"/>
      <c r="KF1" s="227"/>
      <c r="KG1" s="227"/>
      <c r="KH1" s="227"/>
      <c r="KI1" s="227"/>
      <c r="KJ1" s="227"/>
      <c r="KK1" s="227"/>
      <c r="KL1" s="227"/>
      <c r="KM1" s="227"/>
      <c r="KN1" s="227"/>
      <c r="KO1" s="227"/>
      <c r="KP1" s="227"/>
      <c r="KQ1" s="227"/>
      <c r="KR1" s="227"/>
      <c r="KS1" s="227"/>
      <c r="KT1" s="227"/>
      <c r="KU1" s="227"/>
      <c r="KV1" s="227"/>
      <c r="KW1" s="227"/>
      <c r="KX1" s="227"/>
      <c r="KY1" s="227"/>
      <c r="KZ1" s="227"/>
      <c r="LA1" s="227"/>
      <c r="LB1" s="227"/>
      <c r="LC1" s="227"/>
      <c r="LD1" s="227"/>
      <c r="LE1" s="227"/>
      <c r="LF1" s="227"/>
      <c r="LG1" s="227"/>
      <c r="LH1" s="227"/>
      <c r="LI1" s="227"/>
      <c r="LJ1" s="227"/>
      <c r="LK1" s="227"/>
      <c r="LL1" s="227"/>
      <c r="LM1" s="227"/>
      <c r="LN1" s="227"/>
      <c r="LO1" s="227"/>
      <c r="LP1" s="227"/>
      <c r="LQ1" s="227"/>
      <c r="LR1" s="227"/>
      <c r="LS1" s="227"/>
      <c r="LT1" s="227"/>
      <c r="LU1" s="227"/>
      <c r="LV1" s="227"/>
      <c r="LW1" s="227"/>
      <c r="LX1" s="227"/>
      <c r="LY1" s="227"/>
      <c r="LZ1" s="227"/>
      <c r="MA1" s="227"/>
      <c r="MB1" s="227"/>
      <c r="MC1" s="227"/>
      <c r="MD1" s="227"/>
      <c r="ME1" s="227"/>
      <c r="MF1" s="227"/>
      <c r="MG1" s="227"/>
      <c r="MH1" s="227"/>
      <c r="MI1" s="227"/>
      <c r="MJ1" s="227"/>
      <c r="MK1" s="227"/>
      <c r="ML1" s="227"/>
      <c r="MM1" s="227"/>
      <c r="MN1" s="227"/>
      <c r="MO1" s="227"/>
      <c r="MP1" s="227"/>
      <c r="MQ1" s="227"/>
      <c r="MR1" s="227"/>
      <c r="MS1" s="227"/>
      <c r="MT1" s="227"/>
      <c r="MU1" s="227"/>
      <c r="MV1" s="227"/>
      <c r="MW1" s="227"/>
      <c r="MX1" s="227"/>
      <c r="MY1" s="227"/>
      <c r="MZ1" s="227"/>
      <c r="NA1" s="227"/>
      <c r="NB1" s="227"/>
      <c r="NC1" s="227"/>
      <c r="ND1" s="227"/>
      <c r="NE1" s="227"/>
      <c r="NF1" s="227"/>
      <c r="NG1" s="227"/>
      <c r="NH1" s="227"/>
      <c r="NI1" s="227"/>
      <c r="NJ1" s="227"/>
      <c r="NK1" s="227"/>
      <c r="NL1" s="227"/>
      <c r="NM1" s="227"/>
      <c r="NN1" s="227"/>
      <c r="NO1" s="227"/>
      <c r="NP1" s="227"/>
      <c r="NQ1" s="227"/>
      <c r="NR1" s="227"/>
      <c r="NS1" s="227"/>
      <c r="NT1" s="227"/>
      <c r="NU1" s="227"/>
      <c r="NV1" s="227"/>
      <c r="NW1" s="227"/>
      <c r="NX1" s="227"/>
      <c r="NY1" s="227"/>
      <c r="NZ1" s="227"/>
      <c r="OA1" s="227"/>
      <c r="OB1" s="227"/>
      <c r="OC1" s="227"/>
      <c r="OD1" s="227"/>
      <c r="OE1" s="227"/>
      <c r="OF1" s="227"/>
      <c r="OG1" s="227"/>
      <c r="OH1" s="227"/>
      <c r="OI1" s="227"/>
      <c r="OJ1" s="227"/>
      <c r="OK1" s="227"/>
      <c r="OL1" s="227"/>
      <c r="OM1" s="227"/>
      <c r="ON1" s="227"/>
      <c r="OO1" s="227"/>
      <c r="OP1" s="227"/>
      <c r="OQ1" s="227"/>
      <c r="OR1" s="227"/>
      <c r="OS1" s="227"/>
      <c r="OT1" s="227"/>
      <c r="OU1" s="227"/>
      <c r="OV1" s="227"/>
      <c r="OW1" s="227"/>
      <c r="OX1" s="227"/>
      <c r="OY1" s="227"/>
      <c r="OZ1" s="227"/>
      <c r="PA1" s="227"/>
      <c r="PB1" s="227"/>
      <c r="PC1" s="227"/>
      <c r="PD1" s="227"/>
      <c r="PE1" s="227"/>
      <c r="PF1" s="227"/>
      <c r="PG1" s="227"/>
      <c r="PH1" s="227"/>
      <c r="PI1" s="227"/>
      <c r="PJ1" s="227"/>
      <c r="PK1" s="227"/>
      <c r="PL1" s="227"/>
      <c r="PM1" s="227"/>
      <c r="PN1" s="227"/>
      <c r="PO1" s="227"/>
      <c r="PP1" s="227"/>
      <c r="PQ1" s="227"/>
      <c r="PR1" s="227"/>
      <c r="PS1" s="227"/>
      <c r="PT1" s="227"/>
      <c r="PU1" s="227"/>
      <c r="PV1" s="227"/>
      <c r="PW1" s="227"/>
      <c r="PX1" s="227"/>
      <c r="PY1" s="227"/>
      <c r="PZ1" s="227"/>
      <c r="QA1" s="227"/>
      <c r="QB1" s="227"/>
      <c r="QC1" s="227"/>
      <c r="QD1" s="227"/>
      <c r="QE1" s="227"/>
      <c r="QF1" s="227"/>
      <c r="QG1" s="227"/>
      <c r="QH1" s="227"/>
      <c r="QI1" s="227"/>
      <c r="QJ1" s="227"/>
      <c r="QK1" s="227"/>
      <c r="QL1" s="227"/>
      <c r="QM1" s="227"/>
      <c r="QN1" s="227"/>
      <c r="QO1" s="227"/>
      <c r="QP1" s="227"/>
      <c r="QQ1" s="227"/>
      <c r="QR1" s="227"/>
      <c r="QS1" s="227"/>
      <c r="QT1" s="227"/>
      <c r="QU1" s="227"/>
      <c r="QV1" s="227"/>
      <c r="QW1" s="227"/>
      <c r="QX1" s="227"/>
      <c r="QY1" s="227"/>
      <c r="QZ1" s="227"/>
      <c r="RA1" s="227"/>
      <c r="RB1" s="227"/>
      <c r="RC1" s="227"/>
      <c r="RD1" s="227"/>
      <c r="RE1" s="227"/>
      <c r="RF1" s="227"/>
      <c r="RG1" s="227"/>
      <c r="RH1" s="227"/>
      <c r="RI1" s="227"/>
      <c r="RJ1" s="227"/>
      <c r="RK1" s="227"/>
      <c r="RL1" s="227"/>
      <c r="RM1" s="227"/>
      <c r="RN1" s="227"/>
      <c r="RO1" s="227"/>
      <c r="RP1" s="227"/>
      <c r="RQ1" s="227"/>
      <c r="RR1" s="227"/>
      <c r="RS1" s="227"/>
      <c r="RT1" s="227"/>
      <c r="RU1" s="227"/>
      <c r="RV1" s="227"/>
      <c r="RW1" s="227"/>
      <c r="RX1" s="227"/>
      <c r="RY1" s="227"/>
      <c r="RZ1" s="227"/>
      <c r="SA1" s="227"/>
      <c r="SB1" s="227"/>
      <c r="SC1" s="227"/>
      <c r="SD1" s="227"/>
      <c r="SE1" s="227"/>
      <c r="SF1" s="227"/>
      <c r="SG1" s="227"/>
      <c r="SH1" s="227"/>
      <c r="SI1" s="227"/>
      <c r="SJ1" s="227"/>
      <c r="SK1" s="227"/>
      <c r="SL1" s="227"/>
      <c r="SM1" s="227"/>
      <c r="SN1" s="227"/>
      <c r="SO1" s="227"/>
      <c r="SP1" s="227"/>
      <c r="SQ1" s="227"/>
      <c r="SR1" s="227"/>
      <c r="SS1" s="227"/>
      <c r="ST1" s="227"/>
      <c r="SU1" s="227"/>
      <c r="SV1" s="227"/>
      <c r="SW1" s="227"/>
      <c r="SX1" s="227"/>
      <c r="SY1" s="227"/>
      <c r="SZ1" s="227"/>
      <c r="TA1" s="227"/>
      <c r="TB1" s="227"/>
      <c r="TC1" s="227"/>
      <c r="TD1" s="227"/>
      <c r="TE1" s="227"/>
      <c r="TF1" s="227"/>
      <c r="TG1" s="227"/>
      <c r="TH1" s="227"/>
      <c r="TI1" s="227"/>
      <c r="TJ1" s="227"/>
      <c r="TK1" s="227"/>
      <c r="TL1" s="227"/>
      <c r="TM1" s="227"/>
      <c r="TN1" s="227"/>
      <c r="TO1" s="227"/>
      <c r="TP1" s="227"/>
      <c r="TQ1" s="227"/>
      <c r="TR1" s="227"/>
      <c r="TS1" s="227"/>
      <c r="TT1" s="227"/>
      <c r="TU1" s="227"/>
      <c r="TV1" s="227"/>
      <c r="TW1" s="227"/>
      <c r="TX1" s="227"/>
      <c r="TY1" s="227"/>
      <c r="TZ1" s="227"/>
      <c r="UA1" s="227"/>
      <c r="UB1" s="227"/>
      <c r="UC1" s="227"/>
      <c r="UD1" s="227"/>
      <c r="UE1" s="227"/>
      <c r="UF1" s="227"/>
      <c r="UG1" s="227"/>
      <c r="UH1" s="227"/>
      <c r="UI1" s="227"/>
      <c r="UJ1" s="227"/>
      <c r="UK1" s="227"/>
      <c r="UL1" s="227"/>
      <c r="UM1" s="227"/>
      <c r="UN1" s="227"/>
      <c r="UO1" s="227"/>
      <c r="UP1" s="227"/>
      <c r="UQ1" s="227"/>
      <c r="UR1" s="227"/>
      <c r="US1" s="227"/>
      <c r="UT1" s="227"/>
      <c r="UU1" s="227"/>
      <c r="UV1" s="227"/>
      <c r="UW1" s="227"/>
      <c r="UX1" s="227"/>
      <c r="UY1" s="227"/>
      <c r="UZ1" s="227"/>
      <c r="VA1" s="227"/>
      <c r="VB1" s="227"/>
      <c r="VC1" s="227"/>
      <c r="VD1" s="227"/>
      <c r="VE1" s="227"/>
      <c r="VF1" s="227"/>
      <c r="VG1" s="227"/>
      <c r="VH1" s="227"/>
      <c r="VI1" s="227"/>
      <c r="VJ1" s="227"/>
      <c r="VK1" s="227"/>
      <c r="VL1" s="227"/>
      <c r="VM1" s="227"/>
      <c r="VN1" s="227"/>
      <c r="VO1" s="227"/>
      <c r="VP1" s="227"/>
      <c r="VQ1" s="227"/>
      <c r="VR1" s="227"/>
      <c r="VS1" s="227"/>
      <c r="VT1" s="227"/>
      <c r="VU1" s="227"/>
      <c r="VV1" s="227"/>
      <c r="VW1" s="227"/>
      <c r="VX1" s="227"/>
      <c r="VY1" s="227"/>
      <c r="VZ1" s="227"/>
      <c r="WA1" s="227"/>
      <c r="WB1" s="227"/>
      <c r="WC1" s="227"/>
      <c r="WD1" s="227"/>
      <c r="WE1" s="227"/>
      <c r="WF1" s="227"/>
      <c r="WG1" s="227"/>
      <c r="WH1" s="227"/>
      <c r="WI1" s="227"/>
      <c r="WJ1" s="227"/>
      <c r="WK1" s="227"/>
      <c r="WL1" s="227"/>
      <c r="WM1" s="227"/>
      <c r="WN1" s="227"/>
      <c r="WO1" s="227"/>
      <c r="WP1" s="227"/>
      <c r="WQ1" s="227"/>
      <c r="WR1" s="227"/>
      <c r="WS1" s="227"/>
      <c r="WT1" s="227"/>
      <c r="WU1" s="227"/>
      <c r="WV1" s="227"/>
      <c r="WW1" s="227"/>
      <c r="WX1" s="227"/>
      <c r="WY1" s="227"/>
      <c r="WZ1" s="227"/>
      <c r="XA1" s="227"/>
      <c r="XB1" s="227"/>
      <c r="XC1" s="227"/>
      <c r="XD1" s="227"/>
      <c r="XE1" s="227"/>
      <c r="XF1" s="227"/>
      <c r="XG1" s="227"/>
      <c r="XH1" s="227"/>
      <c r="XI1" s="227"/>
      <c r="XJ1" s="227"/>
      <c r="XK1" s="227"/>
      <c r="XL1" s="227"/>
      <c r="XM1" s="227"/>
      <c r="XN1" s="227"/>
      <c r="XO1" s="227"/>
      <c r="XP1" s="227"/>
      <c r="XQ1" s="227"/>
      <c r="XR1" s="227"/>
      <c r="XS1" s="227"/>
      <c r="XT1" s="227"/>
      <c r="XU1" s="227"/>
      <c r="XV1" s="227"/>
      <c r="XW1" s="227"/>
      <c r="XX1" s="227"/>
      <c r="XY1" s="227"/>
      <c r="XZ1" s="227"/>
      <c r="YA1" s="227"/>
      <c r="YB1" s="227"/>
      <c r="YC1" s="227"/>
      <c r="YD1" s="227"/>
      <c r="YE1" s="227"/>
      <c r="YF1" s="227"/>
      <c r="YG1" s="227"/>
      <c r="YH1" s="227"/>
      <c r="YI1" s="227"/>
      <c r="YJ1" s="227"/>
      <c r="YK1" s="227"/>
      <c r="YL1" s="227"/>
      <c r="YM1" s="227"/>
      <c r="YN1" s="227"/>
      <c r="YO1" s="227"/>
      <c r="YP1" s="227"/>
      <c r="YQ1" s="227"/>
      <c r="YR1" s="227"/>
      <c r="YS1" s="227"/>
      <c r="YT1" s="227"/>
      <c r="YU1" s="227"/>
      <c r="YV1" s="227"/>
      <c r="YW1" s="227"/>
      <c r="YX1" s="227"/>
      <c r="YY1" s="227"/>
      <c r="YZ1" s="227"/>
      <c r="ZA1" s="227"/>
      <c r="ZB1" s="227"/>
      <c r="ZC1" s="227"/>
      <c r="ZD1" s="227"/>
      <c r="ZE1" s="227"/>
      <c r="ZF1" s="227"/>
      <c r="ZG1" s="227"/>
      <c r="ZH1" s="227"/>
      <c r="ZI1" s="227"/>
      <c r="ZJ1" s="227"/>
      <c r="ZK1" s="227"/>
      <c r="ZL1" s="227"/>
      <c r="ZM1" s="227"/>
      <c r="ZN1" s="227"/>
      <c r="ZO1" s="227"/>
      <c r="ZP1" s="227"/>
      <c r="ZQ1" s="227"/>
      <c r="ZR1" s="227"/>
      <c r="ZS1" s="227"/>
      <c r="ZT1" s="227"/>
      <c r="ZU1" s="227"/>
      <c r="ZV1" s="227"/>
      <c r="ZW1" s="227"/>
      <c r="ZX1" s="227"/>
      <c r="ZY1" s="227"/>
      <c r="ZZ1" s="227"/>
      <c r="AAA1" s="227"/>
      <c r="AAB1" s="227"/>
      <c r="AAC1" s="227"/>
      <c r="AAD1" s="227"/>
      <c r="AAE1" s="227"/>
      <c r="AAF1" s="227"/>
      <c r="AAG1" s="227"/>
      <c r="AAH1" s="227"/>
      <c r="AAI1" s="227"/>
      <c r="AAJ1" s="227"/>
      <c r="AAK1" s="227"/>
      <c r="AAL1" s="227"/>
      <c r="AAM1" s="227"/>
      <c r="AAN1" s="227"/>
      <c r="AAO1" s="227"/>
      <c r="AAP1" s="227"/>
      <c r="AAQ1" s="227"/>
      <c r="AAR1" s="227"/>
      <c r="AAS1" s="227"/>
      <c r="AAT1" s="227"/>
      <c r="AAU1" s="227"/>
      <c r="AAV1" s="227"/>
      <c r="AAW1" s="227"/>
      <c r="AAX1" s="227"/>
      <c r="AAY1" s="227"/>
      <c r="AAZ1" s="227"/>
      <c r="ABA1" s="227"/>
      <c r="ABB1" s="227"/>
      <c r="ABC1" s="227"/>
      <c r="ABD1" s="227"/>
      <c r="ABE1" s="227"/>
      <c r="ABF1" s="227"/>
      <c r="ABG1" s="227"/>
      <c r="ABH1" s="227"/>
      <c r="ABI1" s="227"/>
      <c r="ABJ1" s="227"/>
      <c r="ABK1" s="227"/>
      <c r="ABL1" s="227"/>
      <c r="ABM1" s="227"/>
      <c r="ABN1" s="227"/>
      <c r="ABO1" s="227"/>
      <c r="ABP1" s="227"/>
      <c r="ABQ1" s="227"/>
      <c r="ABR1" s="227"/>
      <c r="ABS1" s="227"/>
      <c r="ABT1" s="227"/>
      <c r="ABU1" s="227"/>
      <c r="ABV1" s="227"/>
      <c r="ABW1" s="227"/>
      <c r="ABX1" s="227"/>
      <c r="ABY1" s="227"/>
      <c r="ABZ1" s="227"/>
      <c r="ACA1" s="227"/>
      <c r="ACB1" s="227"/>
      <c r="ACC1" s="227"/>
      <c r="ACD1" s="227"/>
      <c r="ACE1" s="227"/>
      <c r="ACF1" s="227"/>
      <c r="ACG1" s="227"/>
      <c r="ACH1" s="227"/>
      <c r="ACI1" s="227"/>
      <c r="ACJ1" s="227"/>
      <c r="ACK1" s="227"/>
      <c r="ACL1" s="227"/>
      <c r="ACM1" s="227"/>
      <c r="ACN1" s="227"/>
      <c r="ACO1" s="227"/>
      <c r="ACP1" s="227"/>
      <c r="ACQ1" s="227"/>
      <c r="ACR1" s="227"/>
      <c r="ACS1" s="227"/>
      <c r="ACT1" s="227"/>
      <c r="ACU1" s="227"/>
      <c r="ACV1" s="227"/>
      <c r="ACW1" s="227"/>
      <c r="ACX1" s="227"/>
      <c r="ACY1" s="227"/>
      <c r="ACZ1" s="227"/>
      <c r="ADA1" s="227"/>
      <c r="ADB1" s="227"/>
      <c r="ADC1" s="227"/>
      <c r="ADD1" s="227"/>
      <c r="ADE1" s="227"/>
      <c r="ADF1" s="227"/>
      <c r="ADG1" s="227"/>
      <c r="ADH1" s="227"/>
      <c r="ADI1" s="227"/>
      <c r="ADJ1" s="227"/>
      <c r="ADK1" s="227"/>
      <c r="ADL1" s="227"/>
      <c r="ADM1" s="227"/>
      <c r="ADN1" s="227"/>
      <c r="ADO1" s="227"/>
      <c r="ADP1" s="227"/>
      <c r="ADQ1" s="227"/>
      <c r="ADR1" s="227"/>
      <c r="ADS1" s="227"/>
      <c r="ADT1" s="227"/>
      <c r="ADU1" s="227"/>
      <c r="ADV1" s="227"/>
      <c r="ADW1" s="227"/>
      <c r="ADX1" s="227"/>
      <c r="ADY1" s="227"/>
      <c r="ADZ1" s="227"/>
      <c r="AEA1" s="227"/>
      <c r="AEB1" s="227"/>
      <c r="AEC1" s="227"/>
      <c r="AED1" s="227"/>
      <c r="AEE1" s="227"/>
      <c r="AEF1" s="227"/>
      <c r="AEG1" s="227"/>
      <c r="AEH1" s="227"/>
      <c r="AEI1" s="227"/>
      <c r="AEJ1" s="227"/>
      <c r="AEK1" s="227"/>
      <c r="AEL1" s="227"/>
      <c r="AEM1" s="227"/>
      <c r="AEN1" s="227"/>
      <c r="AEO1" s="227"/>
      <c r="AEP1" s="227"/>
      <c r="AEQ1" s="227"/>
      <c r="AER1" s="227"/>
      <c r="AES1" s="227"/>
      <c r="AET1" s="227"/>
      <c r="AEU1" s="227"/>
      <c r="AEV1" s="227"/>
      <c r="AEW1" s="227"/>
      <c r="AEX1" s="227"/>
      <c r="AEY1" s="227"/>
      <c r="AEZ1" s="227"/>
      <c r="AFA1" s="227"/>
      <c r="AFB1" s="227"/>
      <c r="AFC1" s="227"/>
      <c r="AFD1" s="227"/>
      <c r="AFE1" s="227"/>
      <c r="AFF1" s="227"/>
      <c r="AFG1" s="227"/>
      <c r="AFH1" s="227"/>
      <c r="AFI1" s="227"/>
      <c r="AFJ1" s="227"/>
      <c r="AFK1" s="227"/>
      <c r="AFL1" s="227"/>
      <c r="AFM1" s="227"/>
      <c r="AFN1" s="227"/>
      <c r="AFO1" s="227"/>
      <c r="AFP1" s="227"/>
      <c r="AFQ1" s="227"/>
      <c r="AFR1" s="227"/>
      <c r="AFS1" s="227"/>
      <c r="AFT1" s="227"/>
      <c r="AFU1" s="227"/>
      <c r="AFV1" s="227"/>
      <c r="AFW1" s="227"/>
      <c r="AFX1" s="227"/>
      <c r="AFY1" s="227"/>
      <c r="AFZ1" s="227"/>
      <c r="AGA1" s="227"/>
      <c r="AGB1" s="227"/>
      <c r="AGC1" s="227"/>
      <c r="AGD1" s="227"/>
      <c r="AGE1" s="227"/>
      <c r="AGF1" s="227"/>
      <c r="AGG1" s="227"/>
      <c r="AGH1" s="227"/>
      <c r="AGI1" s="227"/>
      <c r="AGJ1" s="227"/>
      <c r="AGK1" s="227"/>
      <c r="AGL1" s="227"/>
      <c r="AGM1" s="227"/>
      <c r="AGN1" s="227"/>
      <c r="AGO1" s="227"/>
      <c r="AGP1" s="227"/>
      <c r="AGQ1" s="227"/>
      <c r="AGR1" s="227"/>
      <c r="AGS1" s="227"/>
      <c r="AGT1" s="227"/>
      <c r="AGU1" s="227"/>
      <c r="AGV1" s="227"/>
      <c r="AGW1" s="227"/>
      <c r="AGX1" s="227"/>
      <c r="AGY1" s="227"/>
      <c r="AGZ1" s="227"/>
      <c r="AHA1" s="227"/>
      <c r="AHB1" s="227"/>
      <c r="AHC1" s="227"/>
      <c r="AHD1" s="227"/>
      <c r="AHE1" s="227"/>
      <c r="AHF1" s="227"/>
      <c r="AHG1" s="227"/>
      <c r="AHH1" s="227"/>
      <c r="AHI1" s="227"/>
      <c r="AHJ1" s="227"/>
      <c r="AHK1" s="227"/>
      <c r="AHL1" s="227"/>
      <c r="AHM1" s="227"/>
      <c r="AHN1" s="227"/>
      <c r="AHO1" s="227"/>
      <c r="AHP1" s="227"/>
      <c r="AHQ1" s="227"/>
      <c r="AHR1" s="227"/>
      <c r="AHS1" s="227"/>
      <c r="AHT1" s="227"/>
      <c r="AHU1" s="227"/>
      <c r="AHV1" s="227"/>
      <c r="AHW1" s="227"/>
      <c r="AHX1" s="227"/>
      <c r="AHY1" s="227"/>
      <c r="AHZ1" s="227"/>
      <c r="AIA1" s="227"/>
      <c r="AIB1" s="227"/>
      <c r="AIC1" s="227"/>
      <c r="AID1" s="227"/>
      <c r="AIE1" s="227"/>
      <c r="AIF1" s="227"/>
      <c r="AIG1" s="227"/>
      <c r="AIH1" s="227"/>
      <c r="AII1" s="227"/>
      <c r="AIJ1" s="227"/>
      <c r="AIK1" s="227"/>
      <c r="AIL1" s="227"/>
      <c r="AIM1" s="227"/>
      <c r="AIN1" s="227"/>
      <c r="AIO1" s="227"/>
      <c r="AIP1" s="227"/>
      <c r="AIQ1" s="227"/>
      <c r="AIR1" s="227"/>
      <c r="AIS1" s="227"/>
      <c r="AIT1" s="227"/>
      <c r="AIU1" s="227"/>
      <c r="AIV1" s="227"/>
      <c r="AIW1" s="227"/>
      <c r="AIX1" s="227"/>
      <c r="AIY1" s="227"/>
      <c r="AIZ1" s="227"/>
      <c r="AJA1" s="227"/>
      <c r="AJB1" s="227"/>
      <c r="AJC1" s="227"/>
      <c r="AJD1" s="227"/>
      <c r="AJE1" s="227"/>
      <c r="AJF1" s="227"/>
      <c r="AJG1" s="227"/>
      <c r="AJH1" s="227"/>
      <c r="AJI1" s="227"/>
      <c r="AJJ1" s="227"/>
      <c r="AJK1" s="227"/>
      <c r="AJL1" s="227"/>
      <c r="AJM1" s="227"/>
      <c r="AJN1" s="227"/>
      <c r="AJO1" s="227"/>
      <c r="AJP1" s="227"/>
      <c r="AJQ1" s="227"/>
      <c r="AJR1" s="227"/>
      <c r="AJS1" s="227"/>
      <c r="AJT1" s="227"/>
      <c r="AJU1" s="227"/>
      <c r="AJV1" s="227"/>
      <c r="AJW1" s="227"/>
      <c r="AJX1" s="227"/>
      <c r="AJY1" s="227"/>
      <c r="AJZ1" s="227"/>
      <c r="AKA1" s="227"/>
      <c r="AKB1" s="227"/>
      <c r="AKC1" s="227"/>
      <c r="AKD1" s="227"/>
      <c r="AKE1" s="227"/>
      <c r="AKF1" s="227"/>
      <c r="AKG1" s="227"/>
      <c r="AKH1" s="227"/>
      <c r="AKI1" s="227"/>
      <c r="AKJ1" s="227"/>
      <c r="AKK1" s="227"/>
      <c r="AKL1" s="227"/>
      <c r="AKM1" s="227"/>
      <c r="AKN1" s="227"/>
      <c r="AKO1" s="227"/>
      <c r="AKP1" s="227"/>
      <c r="AKQ1" s="227"/>
      <c r="AKR1" s="227"/>
      <c r="AKS1" s="227"/>
      <c r="AKT1" s="227"/>
      <c r="AKU1" s="227"/>
      <c r="AKV1" s="227"/>
      <c r="AKW1" s="227"/>
      <c r="AKX1" s="227"/>
      <c r="AKY1" s="227"/>
      <c r="AKZ1" s="227"/>
      <c r="ALA1" s="227"/>
      <c r="ALB1" s="227"/>
      <c r="ALC1" s="227"/>
      <c r="ALD1" s="227"/>
      <c r="ALE1" s="227"/>
      <c r="ALF1" s="227"/>
      <c r="ALG1" s="227"/>
      <c r="ALH1" s="227"/>
      <c r="ALI1" s="227"/>
      <c r="ALJ1" s="227"/>
      <c r="ALK1" s="227"/>
      <c r="ALL1" s="227"/>
      <c r="ALM1" s="227"/>
      <c r="ALN1" s="227"/>
      <c r="ALO1" s="227"/>
      <c r="ALP1" s="227"/>
      <c r="ALQ1" s="227"/>
      <c r="ALR1" s="227"/>
      <c r="ALS1" s="227"/>
      <c r="ALT1" s="227"/>
      <c r="ALU1" s="227"/>
      <c r="ALV1" s="227"/>
      <c r="ALW1" s="227"/>
      <c r="ALX1" s="227"/>
      <c r="ALY1" s="227"/>
      <c r="ALZ1" s="227"/>
      <c r="AMA1" s="227"/>
      <c r="AMB1" s="227"/>
      <c r="AMC1" s="227"/>
      <c r="AMD1" s="227"/>
      <c r="AME1" s="227"/>
      <c r="AMF1" s="227"/>
      <c r="AMG1" s="227"/>
      <c r="AMH1" s="227"/>
      <c r="AMI1" s="227"/>
      <c r="AMJ1" s="227"/>
      <c r="AMK1" s="227"/>
      <c r="AML1" s="227"/>
      <c r="AMM1" s="227"/>
      <c r="AMN1" s="227"/>
      <c r="AMO1" s="227"/>
      <c r="AMP1" s="227"/>
      <c r="AMQ1" s="227"/>
      <c r="AMR1" s="227"/>
      <c r="AMS1" s="227"/>
      <c r="AMT1" s="227"/>
      <c r="AMU1" s="227"/>
      <c r="AMV1" s="227"/>
      <c r="AMW1" s="227"/>
      <c r="AMX1" s="227"/>
      <c r="AMY1" s="227"/>
      <c r="AMZ1" s="227"/>
      <c r="ANA1" s="227"/>
      <c r="ANB1" s="227"/>
      <c r="ANC1" s="227"/>
      <c r="AND1" s="227"/>
      <c r="ANE1" s="227"/>
      <c r="ANF1" s="227"/>
      <c r="ANG1" s="227"/>
      <c r="ANH1" s="227"/>
      <c r="ANI1" s="227"/>
      <c r="ANJ1" s="227"/>
      <c r="ANK1" s="227"/>
      <c r="ANL1" s="227"/>
      <c r="ANM1" s="227"/>
      <c r="ANN1" s="227"/>
      <c r="ANO1" s="227"/>
      <c r="ANP1" s="227"/>
      <c r="ANQ1" s="227"/>
      <c r="ANR1" s="227"/>
      <c r="ANS1" s="227"/>
      <c r="ANT1" s="227"/>
      <c r="ANU1" s="227"/>
      <c r="ANV1" s="227"/>
      <c r="ANW1" s="227"/>
      <c r="ANX1" s="227"/>
      <c r="ANY1" s="227"/>
      <c r="ANZ1" s="227"/>
      <c r="AOA1" s="227"/>
      <c r="AOB1" s="227"/>
      <c r="AOC1" s="227"/>
      <c r="AOD1" s="227"/>
      <c r="AOE1" s="227"/>
      <c r="AOF1" s="227"/>
      <c r="AOG1" s="227"/>
      <c r="AOH1" s="227"/>
      <c r="AOI1" s="227"/>
      <c r="AOJ1" s="227"/>
      <c r="AOK1" s="227"/>
      <c r="AOL1" s="227"/>
      <c r="AOM1" s="227"/>
      <c r="AON1" s="227"/>
      <c r="AOO1" s="227"/>
      <c r="AOP1" s="227"/>
      <c r="AOQ1" s="227"/>
      <c r="AOR1" s="227"/>
      <c r="AOS1" s="227"/>
      <c r="AOT1" s="227"/>
      <c r="AOU1" s="227"/>
      <c r="AOV1" s="227"/>
      <c r="AOW1" s="227"/>
      <c r="AOX1" s="227"/>
      <c r="AOY1" s="227"/>
      <c r="AOZ1" s="227"/>
      <c r="APA1" s="227"/>
      <c r="APB1" s="227"/>
      <c r="APC1" s="227"/>
      <c r="APD1" s="227"/>
      <c r="APE1" s="227"/>
      <c r="APF1" s="227"/>
      <c r="APG1" s="227"/>
      <c r="APH1" s="227"/>
      <c r="API1" s="227"/>
      <c r="APJ1" s="227"/>
      <c r="APK1" s="227"/>
      <c r="APL1" s="227"/>
      <c r="APM1" s="227"/>
      <c r="APN1" s="227"/>
      <c r="APO1" s="227"/>
      <c r="APP1" s="227"/>
      <c r="APQ1" s="227"/>
      <c r="APR1" s="227"/>
      <c r="APS1" s="227"/>
      <c r="APT1" s="227"/>
      <c r="APU1" s="227"/>
      <c r="APV1" s="227"/>
      <c r="APW1" s="227"/>
      <c r="APX1" s="227"/>
      <c r="APY1" s="227"/>
      <c r="APZ1" s="227"/>
      <c r="AQA1" s="227"/>
      <c r="AQB1" s="227"/>
      <c r="AQC1" s="227"/>
      <c r="AQD1" s="227"/>
      <c r="AQE1" s="227"/>
      <c r="AQF1" s="227"/>
      <c r="AQG1" s="227"/>
      <c r="AQH1" s="227"/>
      <c r="AQI1" s="227"/>
      <c r="AQJ1" s="227"/>
      <c r="AQK1" s="227"/>
      <c r="AQL1" s="227"/>
      <c r="AQM1" s="227"/>
      <c r="AQN1" s="227"/>
      <c r="AQO1" s="227"/>
      <c r="AQP1" s="227"/>
      <c r="AQQ1" s="227"/>
      <c r="AQR1" s="227"/>
      <c r="AQS1" s="227"/>
      <c r="AQT1" s="227"/>
      <c r="AQU1" s="227"/>
      <c r="AQV1" s="227"/>
      <c r="AQW1" s="227"/>
      <c r="AQX1" s="227"/>
      <c r="AQY1" s="227"/>
      <c r="AQZ1" s="227"/>
      <c r="ARA1" s="227"/>
      <c r="ARB1" s="227"/>
      <c r="ARC1" s="227"/>
      <c r="ARD1" s="227"/>
      <c r="ARE1" s="227"/>
      <c r="ARF1" s="227"/>
      <c r="ARG1" s="227"/>
      <c r="ARH1" s="227"/>
      <c r="ARI1" s="227"/>
      <c r="ARJ1" s="227"/>
      <c r="ARK1" s="227"/>
      <c r="ARL1" s="227"/>
      <c r="ARM1" s="227"/>
      <c r="ARN1" s="227"/>
      <c r="ARO1" s="227"/>
      <c r="ARP1" s="227"/>
      <c r="ARQ1" s="227"/>
      <c r="ARR1" s="227"/>
      <c r="ARS1" s="227"/>
      <c r="ART1" s="227"/>
      <c r="ARU1" s="227"/>
      <c r="ARV1" s="227"/>
      <c r="ARW1" s="227"/>
      <c r="ARX1" s="227"/>
      <c r="ARY1" s="227"/>
      <c r="ARZ1" s="227"/>
      <c r="ASA1" s="227"/>
      <c r="ASB1" s="227"/>
      <c r="ASC1" s="227"/>
      <c r="ASD1" s="227"/>
      <c r="ASE1" s="227"/>
      <c r="ASF1" s="227"/>
      <c r="ASG1" s="227"/>
      <c r="ASH1" s="227"/>
      <c r="ASI1" s="227"/>
      <c r="ASJ1" s="227"/>
      <c r="ASK1" s="227"/>
      <c r="ASL1" s="227"/>
      <c r="ASM1" s="227"/>
      <c r="ASN1" s="227"/>
      <c r="ASO1" s="227"/>
      <c r="ASP1" s="227"/>
      <c r="ASQ1" s="227"/>
      <c r="ASR1" s="227"/>
      <c r="ASS1" s="227"/>
      <c r="AST1" s="227"/>
      <c r="ASU1" s="227"/>
      <c r="ASV1" s="227"/>
      <c r="ASW1" s="227"/>
      <c r="ASX1" s="227"/>
      <c r="ASY1" s="227"/>
      <c r="ASZ1" s="227"/>
      <c r="ATA1" s="227"/>
      <c r="ATB1" s="227"/>
      <c r="ATC1" s="227"/>
      <c r="ATD1" s="227"/>
      <c r="ATE1" s="227"/>
      <c r="ATF1" s="227"/>
      <c r="ATG1" s="227"/>
      <c r="ATH1" s="227"/>
      <c r="ATI1" s="227"/>
      <c r="ATJ1" s="227"/>
      <c r="ATK1" s="227"/>
      <c r="ATL1" s="227"/>
      <c r="ATM1" s="227"/>
      <c r="ATN1" s="227"/>
      <c r="ATO1" s="227"/>
      <c r="ATP1" s="227"/>
      <c r="ATQ1" s="227"/>
      <c r="ATR1" s="227"/>
      <c r="ATS1" s="227"/>
      <c r="ATT1" s="227"/>
      <c r="ATU1" s="227"/>
      <c r="ATV1" s="227"/>
      <c r="ATW1" s="227"/>
      <c r="ATX1" s="227"/>
      <c r="ATY1" s="227"/>
      <c r="ATZ1" s="227"/>
      <c r="AUA1" s="227"/>
      <c r="AUB1" s="227"/>
      <c r="AUC1" s="227"/>
      <c r="AUD1" s="227"/>
      <c r="AUE1" s="227"/>
      <c r="AUF1" s="227"/>
      <c r="AUG1" s="227"/>
      <c r="AUH1" s="227"/>
      <c r="AUI1" s="227"/>
      <c r="AUJ1" s="227"/>
      <c r="AUK1" s="227"/>
      <c r="AUL1" s="227"/>
      <c r="AUM1" s="227"/>
      <c r="AUN1" s="227"/>
      <c r="AUO1" s="227"/>
      <c r="AUP1" s="227"/>
      <c r="AUQ1" s="227"/>
      <c r="AUR1" s="227"/>
      <c r="AUS1" s="227"/>
      <c r="AUT1" s="227"/>
      <c r="AUU1" s="227"/>
      <c r="AUV1" s="227"/>
      <c r="AUW1" s="227"/>
      <c r="AUX1" s="227"/>
      <c r="AUY1" s="227"/>
      <c r="AUZ1" s="227"/>
      <c r="AVA1" s="227"/>
      <c r="AVB1" s="227"/>
      <c r="AVC1" s="227"/>
      <c r="AVD1" s="227"/>
      <c r="AVE1" s="227"/>
      <c r="AVF1" s="227"/>
      <c r="AVG1" s="227"/>
      <c r="AVH1" s="227"/>
      <c r="AVI1" s="227"/>
      <c r="AVJ1" s="227"/>
      <c r="AVK1" s="227"/>
      <c r="AVL1" s="227"/>
      <c r="AVM1" s="227"/>
      <c r="AVN1" s="227"/>
      <c r="AVO1" s="227"/>
      <c r="AVP1" s="227"/>
      <c r="AVQ1" s="227"/>
      <c r="AVR1" s="227"/>
      <c r="AVS1" s="227"/>
      <c r="AVT1" s="227"/>
      <c r="AVU1" s="227"/>
      <c r="AVV1" s="227"/>
      <c r="AVW1" s="227"/>
      <c r="AVX1" s="227"/>
      <c r="AVY1" s="227"/>
      <c r="AVZ1" s="227"/>
      <c r="AWA1" s="227"/>
      <c r="AWB1" s="227"/>
      <c r="AWC1" s="227"/>
      <c r="AWD1" s="227"/>
      <c r="AWE1" s="227"/>
      <c r="AWF1" s="227"/>
      <c r="AWG1" s="227"/>
      <c r="AWH1" s="227"/>
      <c r="AWI1" s="227"/>
      <c r="AWJ1" s="227"/>
      <c r="AWK1" s="227"/>
      <c r="AWL1" s="227"/>
      <c r="AWM1" s="227"/>
      <c r="AWN1" s="227"/>
      <c r="AWO1" s="227"/>
      <c r="AWP1" s="227"/>
      <c r="AWQ1" s="227"/>
      <c r="AWR1" s="227"/>
      <c r="AWS1" s="227"/>
      <c r="AWT1" s="227"/>
      <c r="AWU1" s="227"/>
      <c r="AWV1" s="227"/>
      <c r="AWW1" s="227"/>
      <c r="AWX1" s="227"/>
      <c r="AWY1" s="227"/>
      <c r="AWZ1" s="227"/>
      <c r="AXA1" s="227"/>
      <c r="AXB1" s="227"/>
      <c r="AXC1" s="227"/>
      <c r="AXD1" s="227"/>
      <c r="AXE1" s="227"/>
      <c r="AXF1" s="227"/>
      <c r="AXG1" s="227"/>
      <c r="AXH1" s="227"/>
      <c r="AXI1" s="227"/>
      <c r="AXJ1" s="227"/>
      <c r="AXK1" s="227"/>
      <c r="AXL1" s="227"/>
      <c r="AXM1" s="227"/>
      <c r="AXN1" s="227"/>
      <c r="AXO1" s="227"/>
      <c r="AXP1" s="227"/>
      <c r="AXQ1" s="227"/>
      <c r="AXR1" s="227"/>
      <c r="AXS1" s="227"/>
      <c r="AXT1" s="227"/>
      <c r="AXU1" s="227"/>
      <c r="AXV1" s="227"/>
      <c r="AXW1" s="227"/>
      <c r="AXX1" s="227"/>
      <c r="AXY1" s="227"/>
      <c r="AXZ1" s="227"/>
      <c r="AYA1" s="227"/>
      <c r="AYB1" s="227"/>
      <c r="AYC1" s="227"/>
      <c r="AYD1" s="227"/>
      <c r="AYE1" s="227"/>
      <c r="AYF1" s="227"/>
      <c r="AYG1" s="227"/>
      <c r="AYH1" s="227"/>
      <c r="AYI1" s="227"/>
      <c r="AYJ1" s="227"/>
      <c r="AYK1" s="227"/>
      <c r="AYL1" s="227"/>
      <c r="AYM1" s="227"/>
      <c r="AYN1" s="227"/>
      <c r="AYO1" s="227"/>
      <c r="AYP1" s="227"/>
      <c r="AYQ1" s="227"/>
      <c r="AYR1" s="227"/>
      <c r="AYS1" s="227"/>
      <c r="AYT1" s="227"/>
      <c r="AYU1" s="227"/>
      <c r="AYV1" s="227"/>
      <c r="AYW1" s="227"/>
      <c r="AYX1" s="227"/>
      <c r="AYY1" s="227"/>
      <c r="AYZ1" s="227"/>
      <c r="AZA1" s="227"/>
      <c r="AZB1" s="227"/>
      <c r="AZC1" s="227"/>
      <c r="AZD1" s="227"/>
      <c r="AZE1" s="227"/>
      <c r="AZF1" s="227"/>
      <c r="AZG1" s="227"/>
      <c r="AZH1" s="227"/>
      <c r="AZI1" s="227"/>
      <c r="AZJ1" s="227"/>
      <c r="AZK1" s="227"/>
      <c r="AZL1" s="227"/>
      <c r="AZM1" s="227"/>
      <c r="AZN1" s="227"/>
      <c r="AZO1" s="227"/>
      <c r="AZP1" s="227"/>
      <c r="AZQ1" s="227"/>
      <c r="AZR1" s="227"/>
      <c r="AZS1" s="227"/>
      <c r="AZT1" s="227"/>
      <c r="AZU1" s="227"/>
      <c r="AZV1" s="227"/>
      <c r="AZW1" s="227"/>
      <c r="AZX1" s="227"/>
      <c r="AZY1" s="227"/>
      <c r="AZZ1" s="227"/>
      <c r="BAA1" s="227"/>
      <c r="BAB1" s="227"/>
      <c r="BAC1" s="227"/>
      <c r="BAD1" s="227"/>
      <c r="BAE1" s="227"/>
      <c r="BAF1" s="227"/>
      <c r="BAG1" s="227"/>
      <c r="BAH1" s="227"/>
      <c r="BAI1" s="227"/>
      <c r="BAJ1" s="227"/>
      <c r="BAK1" s="227"/>
      <c r="BAL1" s="227"/>
      <c r="BAM1" s="227"/>
      <c r="BAN1" s="227"/>
      <c r="BAO1" s="227"/>
      <c r="BAP1" s="227"/>
      <c r="BAQ1" s="227"/>
      <c r="BAR1" s="227"/>
      <c r="BAS1" s="227"/>
      <c r="BAT1" s="227"/>
      <c r="BAU1" s="227"/>
      <c r="BAV1" s="227"/>
      <c r="BAW1" s="227"/>
      <c r="BAX1" s="227"/>
      <c r="BAY1" s="227"/>
      <c r="BAZ1" s="227"/>
      <c r="BBA1" s="227"/>
      <c r="BBB1" s="227"/>
      <c r="BBC1" s="227"/>
      <c r="BBD1" s="227"/>
      <c r="BBE1" s="227"/>
      <c r="BBF1" s="227"/>
      <c r="BBG1" s="227"/>
      <c r="BBH1" s="227"/>
      <c r="BBI1" s="227"/>
      <c r="BBJ1" s="227"/>
      <c r="BBK1" s="227"/>
      <c r="BBL1" s="227"/>
      <c r="BBM1" s="227"/>
      <c r="BBN1" s="227"/>
      <c r="BBO1" s="227"/>
      <c r="BBP1" s="227"/>
      <c r="BBQ1" s="227"/>
      <c r="BBR1" s="227"/>
      <c r="BBS1" s="227"/>
      <c r="BBT1" s="227"/>
      <c r="BBU1" s="227"/>
      <c r="BBV1" s="227"/>
      <c r="BBW1" s="227"/>
      <c r="BBX1" s="227"/>
      <c r="BBY1" s="227"/>
      <c r="BBZ1" s="227"/>
      <c r="BCA1" s="227"/>
      <c r="BCB1" s="227"/>
      <c r="BCC1" s="227"/>
      <c r="BCD1" s="227"/>
      <c r="BCE1" s="227"/>
      <c r="BCF1" s="227"/>
      <c r="BCG1" s="227"/>
      <c r="BCH1" s="227"/>
      <c r="BCI1" s="227"/>
      <c r="BCJ1" s="227"/>
      <c r="BCK1" s="227"/>
      <c r="BCL1" s="227"/>
      <c r="BCM1" s="227"/>
      <c r="BCN1" s="227"/>
      <c r="BCO1" s="227"/>
      <c r="BCP1" s="227"/>
      <c r="BCQ1" s="227"/>
      <c r="BCR1" s="227"/>
      <c r="BCS1" s="227"/>
      <c r="BCT1" s="227"/>
      <c r="BCU1" s="227"/>
      <c r="BCV1" s="227"/>
      <c r="BCW1" s="227"/>
      <c r="BCX1" s="227"/>
      <c r="BCY1" s="227"/>
      <c r="BCZ1" s="227"/>
      <c r="BDA1" s="227"/>
      <c r="BDB1" s="227"/>
      <c r="BDC1" s="227"/>
      <c r="BDD1" s="227"/>
      <c r="BDE1" s="227"/>
      <c r="BDF1" s="227"/>
      <c r="BDG1" s="227"/>
      <c r="BDH1" s="227"/>
      <c r="BDI1" s="227"/>
      <c r="BDJ1" s="227"/>
      <c r="BDK1" s="227"/>
      <c r="BDL1" s="227"/>
      <c r="BDM1" s="227"/>
      <c r="BDN1" s="227"/>
      <c r="BDO1" s="227"/>
      <c r="BDP1" s="227"/>
      <c r="BDQ1" s="227"/>
      <c r="BDR1" s="227"/>
      <c r="BDS1" s="227"/>
      <c r="BDT1" s="227"/>
      <c r="BDU1" s="227"/>
      <c r="BDV1" s="227"/>
      <c r="BDW1" s="227"/>
      <c r="BDX1" s="227"/>
      <c r="BDY1" s="227"/>
      <c r="BDZ1" s="227"/>
      <c r="BEA1" s="227"/>
      <c r="BEB1" s="227"/>
      <c r="BEC1" s="227"/>
      <c r="BED1" s="227"/>
      <c r="BEE1" s="227"/>
      <c r="BEF1" s="227"/>
      <c r="BEG1" s="227"/>
      <c r="BEH1" s="227"/>
      <c r="BEI1" s="227"/>
      <c r="BEJ1" s="227"/>
      <c r="BEK1" s="227"/>
      <c r="BEL1" s="227"/>
      <c r="BEM1" s="227"/>
      <c r="BEN1" s="227"/>
      <c r="BEO1" s="227"/>
      <c r="BEP1" s="227"/>
      <c r="BEQ1" s="227"/>
      <c r="BER1" s="227"/>
      <c r="BES1" s="227"/>
      <c r="BET1" s="227"/>
      <c r="BEU1" s="227"/>
      <c r="BEV1" s="227"/>
      <c r="BEW1" s="227"/>
      <c r="BEX1" s="227"/>
      <c r="BEY1" s="227"/>
      <c r="BEZ1" s="227"/>
      <c r="BFA1" s="227"/>
      <c r="BFB1" s="227"/>
      <c r="BFC1" s="227"/>
      <c r="BFD1" s="227"/>
      <c r="BFE1" s="227"/>
      <c r="BFF1" s="227"/>
      <c r="BFG1" s="227"/>
      <c r="BFH1" s="227"/>
      <c r="BFI1" s="227"/>
      <c r="BFJ1" s="227"/>
      <c r="BFK1" s="227"/>
      <c r="BFL1" s="227"/>
      <c r="BFM1" s="227"/>
      <c r="BFN1" s="227"/>
      <c r="BFO1" s="227"/>
      <c r="BFP1" s="227"/>
      <c r="BFQ1" s="227"/>
      <c r="BFR1" s="227"/>
      <c r="BFS1" s="227"/>
      <c r="BFT1" s="227"/>
      <c r="BFU1" s="227"/>
      <c r="BFV1" s="227"/>
      <c r="BFW1" s="227"/>
      <c r="BFX1" s="227"/>
      <c r="BFY1" s="227"/>
      <c r="BFZ1" s="227"/>
      <c r="BGA1" s="227"/>
      <c r="BGB1" s="227"/>
      <c r="BGC1" s="227"/>
      <c r="BGD1" s="227"/>
      <c r="BGE1" s="227"/>
      <c r="BGF1" s="227"/>
      <c r="BGG1" s="227"/>
      <c r="BGH1" s="227"/>
      <c r="BGI1" s="227"/>
      <c r="BGJ1" s="227"/>
      <c r="BGK1" s="227"/>
      <c r="BGL1" s="227"/>
      <c r="BGM1" s="227"/>
      <c r="BGN1" s="227"/>
      <c r="BGO1" s="227"/>
      <c r="BGP1" s="227"/>
      <c r="BGQ1" s="227"/>
      <c r="BGR1" s="227"/>
      <c r="BGS1" s="227"/>
      <c r="BGT1" s="227"/>
      <c r="BGU1" s="227"/>
      <c r="BGV1" s="227"/>
      <c r="BGW1" s="227"/>
      <c r="BGX1" s="227"/>
      <c r="BGY1" s="227"/>
      <c r="BGZ1" s="227"/>
      <c r="BHA1" s="227"/>
      <c r="BHB1" s="227"/>
      <c r="BHC1" s="227"/>
      <c r="BHD1" s="227"/>
      <c r="BHE1" s="227"/>
      <c r="BHF1" s="227"/>
      <c r="BHG1" s="227"/>
      <c r="BHH1" s="227"/>
      <c r="BHI1" s="227"/>
      <c r="BHJ1" s="227"/>
      <c r="BHK1" s="227"/>
      <c r="BHL1" s="227"/>
      <c r="BHM1" s="227"/>
      <c r="BHN1" s="227"/>
      <c r="BHO1" s="227"/>
      <c r="BHP1" s="227"/>
      <c r="BHQ1" s="227"/>
      <c r="BHR1" s="227"/>
      <c r="BHS1" s="227"/>
      <c r="BHT1" s="227"/>
      <c r="BHU1" s="227"/>
      <c r="BHV1" s="227"/>
      <c r="BHW1" s="227"/>
      <c r="BHX1" s="227"/>
      <c r="BHY1" s="227"/>
      <c r="BHZ1" s="227"/>
      <c r="BIA1" s="227"/>
      <c r="BIB1" s="227"/>
      <c r="BIC1" s="227"/>
      <c r="BID1" s="227"/>
      <c r="BIE1" s="227"/>
      <c r="BIF1" s="227"/>
      <c r="BIG1" s="227"/>
      <c r="BIH1" s="227"/>
      <c r="BII1" s="227"/>
      <c r="BIJ1" s="227"/>
      <c r="BIK1" s="227"/>
      <c r="BIL1" s="227"/>
      <c r="BIM1" s="227"/>
      <c r="BIN1" s="227"/>
      <c r="BIO1" s="227"/>
      <c r="BIP1" s="227"/>
      <c r="BIQ1" s="227"/>
      <c r="BIR1" s="227"/>
      <c r="BIS1" s="227"/>
      <c r="BIT1" s="227"/>
      <c r="BIU1" s="227"/>
      <c r="BIV1" s="227"/>
      <c r="BIW1" s="227"/>
      <c r="BIX1" s="227"/>
      <c r="BIY1" s="227"/>
      <c r="BIZ1" s="227"/>
      <c r="BJA1" s="227"/>
      <c r="BJB1" s="227"/>
      <c r="BJC1" s="227"/>
      <c r="BJD1" s="227"/>
      <c r="BJE1" s="227"/>
      <c r="BJF1" s="227"/>
      <c r="BJG1" s="227"/>
      <c r="BJH1" s="227"/>
      <c r="BJI1" s="227"/>
      <c r="BJJ1" s="227"/>
      <c r="BJK1" s="227"/>
      <c r="BJL1" s="227"/>
      <c r="BJM1" s="227"/>
      <c r="BJN1" s="227"/>
      <c r="BJO1" s="227"/>
      <c r="BJP1" s="227"/>
      <c r="BJQ1" s="227"/>
      <c r="BJR1" s="227"/>
      <c r="BJS1" s="227"/>
      <c r="BJT1" s="227"/>
      <c r="BJU1" s="227"/>
      <c r="BJV1" s="227"/>
      <c r="BJW1" s="227"/>
      <c r="BJX1" s="227"/>
      <c r="BJY1" s="227"/>
      <c r="BJZ1" s="227"/>
      <c r="BKA1" s="227"/>
      <c r="BKB1" s="227"/>
      <c r="BKC1" s="227"/>
      <c r="BKD1" s="227"/>
      <c r="BKE1" s="227"/>
      <c r="BKF1" s="227"/>
      <c r="BKG1" s="227"/>
      <c r="BKH1" s="227"/>
      <c r="BKI1" s="227"/>
      <c r="BKJ1" s="227"/>
      <c r="BKK1" s="227"/>
      <c r="BKL1" s="227"/>
      <c r="BKM1" s="227"/>
      <c r="BKN1" s="227"/>
      <c r="BKO1" s="227"/>
      <c r="BKP1" s="227"/>
      <c r="BKQ1" s="227"/>
      <c r="BKR1" s="227"/>
      <c r="BKS1" s="227"/>
      <c r="BKT1" s="227"/>
      <c r="BKU1" s="227"/>
      <c r="BKV1" s="227"/>
      <c r="BKW1" s="227"/>
      <c r="BKX1" s="227"/>
      <c r="BKY1" s="227"/>
      <c r="BKZ1" s="227"/>
      <c r="BLA1" s="227"/>
      <c r="BLB1" s="227"/>
      <c r="BLC1" s="227"/>
      <c r="BLD1" s="227"/>
      <c r="BLE1" s="227"/>
      <c r="BLF1" s="227"/>
      <c r="BLG1" s="227"/>
      <c r="BLH1" s="227"/>
      <c r="BLI1" s="227"/>
      <c r="BLJ1" s="227"/>
      <c r="BLK1" s="227"/>
      <c r="BLL1" s="227"/>
      <c r="BLM1" s="227"/>
      <c r="BLN1" s="227"/>
      <c r="BLO1" s="227"/>
      <c r="BLP1" s="227"/>
      <c r="BLQ1" s="227"/>
      <c r="BLR1" s="227"/>
      <c r="BLS1" s="227"/>
      <c r="BLT1" s="227"/>
      <c r="BLU1" s="227"/>
      <c r="BLV1" s="227"/>
      <c r="BLW1" s="227"/>
      <c r="BLX1" s="227"/>
      <c r="BLY1" s="227"/>
      <c r="BLZ1" s="227"/>
      <c r="BMA1" s="227"/>
      <c r="BMB1" s="227"/>
      <c r="BMC1" s="227"/>
      <c r="BMD1" s="227"/>
      <c r="BME1" s="227"/>
      <c r="BMF1" s="227"/>
      <c r="BMG1" s="227"/>
      <c r="BMH1" s="227"/>
      <c r="BMI1" s="227"/>
      <c r="BMJ1" s="227"/>
      <c r="BMK1" s="227"/>
      <c r="BML1" s="227"/>
      <c r="BMM1" s="227"/>
      <c r="BMN1" s="227"/>
      <c r="BMO1" s="227"/>
      <c r="BMP1" s="227"/>
      <c r="BMQ1" s="227"/>
      <c r="BMR1" s="227"/>
      <c r="BMS1" s="227"/>
      <c r="BMT1" s="227"/>
      <c r="BMU1" s="227"/>
      <c r="BMV1" s="227"/>
      <c r="BMW1" s="227"/>
      <c r="BMX1" s="227"/>
      <c r="BMY1" s="227"/>
      <c r="BMZ1" s="227"/>
      <c r="BNA1" s="227"/>
      <c r="BNB1" s="227"/>
      <c r="BNC1" s="227"/>
      <c r="BND1" s="227"/>
      <c r="BNE1" s="227"/>
      <c r="BNF1" s="227"/>
      <c r="BNG1" s="227"/>
      <c r="BNH1" s="227"/>
      <c r="BNI1" s="227"/>
      <c r="BNJ1" s="227"/>
      <c r="BNK1" s="227"/>
      <c r="BNL1" s="227"/>
      <c r="BNM1" s="227"/>
      <c r="BNN1" s="227"/>
      <c r="BNO1" s="227"/>
      <c r="BNP1" s="227"/>
      <c r="BNQ1" s="227"/>
      <c r="BNR1" s="227"/>
      <c r="BNS1" s="227"/>
      <c r="BNT1" s="227"/>
      <c r="BNU1" s="227"/>
      <c r="BNV1" s="227"/>
      <c r="BNW1" s="227"/>
      <c r="BNX1" s="227"/>
      <c r="BNY1" s="227"/>
      <c r="BNZ1" s="227"/>
      <c r="BOA1" s="227"/>
      <c r="BOB1" s="227"/>
      <c r="BOC1" s="227"/>
      <c r="BOD1" s="227"/>
      <c r="BOE1" s="227"/>
      <c r="BOF1" s="227"/>
      <c r="BOG1" s="227"/>
      <c r="BOH1" s="227"/>
      <c r="BOI1" s="227"/>
      <c r="BOJ1" s="227"/>
      <c r="BOK1" s="227"/>
      <c r="BOL1" s="227"/>
      <c r="BOM1" s="227"/>
      <c r="BON1" s="227"/>
      <c r="BOO1" s="227"/>
      <c r="BOP1" s="227"/>
      <c r="BOQ1" s="227"/>
      <c r="BOR1" s="227"/>
      <c r="BOS1" s="227"/>
      <c r="BOT1" s="227"/>
      <c r="BOU1" s="227"/>
      <c r="BOV1" s="227"/>
      <c r="BOW1" s="227"/>
      <c r="BOX1" s="227"/>
      <c r="BOY1" s="227"/>
      <c r="BOZ1" s="227"/>
      <c r="BPA1" s="227"/>
      <c r="BPB1" s="227"/>
      <c r="BPC1" s="227"/>
      <c r="BPD1" s="227"/>
      <c r="BPE1" s="227"/>
      <c r="BPF1" s="227"/>
      <c r="BPG1" s="227"/>
      <c r="BPH1" s="227"/>
      <c r="BPI1" s="227"/>
      <c r="BPJ1" s="227"/>
      <c r="BPK1" s="227"/>
      <c r="BPL1" s="227"/>
      <c r="BPM1" s="227"/>
      <c r="BPN1" s="227"/>
      <c r="BPO1" s="227"/>
      <c r="BPP1" s="227"/>
      <c r="BPQ1" s="227"/>
      <c r="BPR1" s="227"/>
      <c r="BPS1" s="227"/>
      <c r="BPT1" s="227"/>
      <c r="BPU1" s="227"/>
      <c r="BPV1" s="227"/>
      <c r="BPW1" s="227"/>
      <c r="BPX1" s="227"/>
      <c r="BPY1" s="227"/>
      <c r="BPZ1" s="227"/>
      <c r="BQA1" s="227"/>
      <c r="BQB1" s="227"/>
      <c r="BQC1" s="227"/>
      <c r="BQD1" s="227"/>
      <c r="BQE1" s="227"/>
      <c r="BQF1" s="227"/>
      <c r="BQG1" s="227"/>
      <c r="BQH1" s="227"/>
      <c r="BQI1" s="227"/>
      <c r="BQJ1" s="227"/>
      <c r="BQK1" s="227"/>
      <c r="BQL1" s="227"/>
      <c r="BQM1" s="227"/>
      <c r="BQN1" s="227"/>
      <c r="BQO1" s="227"/>
      <c r="BQP1" s="227"/>
      <c r="BQQ1" s="227"/>
      <c r="BQR1" s="227"/>
      <c r="BQS1" s="227"/>
      <c r="BQT1" s="227"/>
      <c r="BQU1" s="227"/>
      <c r="BQV1" s="227"/>
      <c r="BQW1" s="227"/>
      <c r="BQX1" s="227"/>
      <c r="BQY1" s="227"/>
      <c r="BQZ1" s="227"/>
      <c r="BRA1" s="227"/>
      <c r="BRB1" s="227"/>
      <c r="BRC1" s="227"/>
      <c r="BRD1" s="227"/>
      <c r="BRE1" s="227"/>
      <c r="BRF1" s="227"/>
      <c r="BRG1" s="227"/>
      <c r="BRH1" s="227"/>
      <c r="BRI1" s="227"/>
      <c r="BRJ1" s="227"/>
      <c r="BRK1" s="227"/>
      <c r="BRL1" s="227"/>
      <c r="BRM1" s="227"/>
      <c r="BRN1" s="227"/>
      <c r="BRO1" s="227"/>
      <c r="BRP1" s="227"/>
      <c r="BRQ1" s="227"/>
      <c r="BRR1" s="227"/>
      <c r="BRS1" s="227"/>
      <c r="BRT1" s="227"/>
      <c r="BRU1" s="227"/>
      <c r="BRV1" s="227"/>
      <c r="BRW1" s="227"/>
      <c r="BRX1" s="227"/>
      <c r="BRY1" s="227"/>
      <c r="BRZ1" s="227"/>
      <c r="BSA1" s="227"/>
      <c r="BSB1" s="227"/>
      <c r="BSC1" s="227"/>
      <c r="BSD1" s="227"/>
      <c r="BSE1" s="227"/>
      <c r="BSF1" s="227"/>
      <c r="BSG1" s="227"/>
      <c r="BSH1" s="227"/>
      <c r="BSI1" s="227"/>
      <c r="BSJ1" s="227"/>
      <c r="BSK1" s="227"/>
      <c r="BSL1" s="227"/>
      <c r="BSM1" s="227"/>
      <c r="BSN1" s="227"/>
      <c r="BSO1" s="227"/>
      <c r="BSP1" s="227"/>
      <c r="BSQ1" s="227"/>
      <c r="BSR1" s="227"/>
      <c r="BSS1" s="227"/>
      <c r="BST1" s="227"/>
      <c r="BSU1" s="227"/>
      <c r="BSV1" s="227"/>
      <c r="BSW1" s="227"/>
      <c r="BSX1" s="227"/>
      <c r="BSY1" s="227"/>
      <c r="BSZ1" s="227"/>
      <c r="BTA1" s="227"/>
      <c r="BTB1" s="227"/>
      <c r="BTC1" s="227"/>
      <c r="BTD1" s="227"/>
      <c r="BTE1" s="227"/>
      <c r="BTF1" s="227"/>
      <c r="BTG1" s="227"/>
      <c r="BTH1" s="227"/>
      <c r="BTI1" s="227"/>
      <c r="BTJ1" s="227"/>
      <c r="BTK1" s="227"/>
      <c r="BTL1" s="227"/>
      <c r="BTM1" s="227"/>
      <c r="BTN1" s="227"/>
      <c r="BTO1" s="227"/>
      <c r="BTP1" s="227"/>
      <c r="BTQ1" s="227"/>
      <c r="BTR1" s="227"/>
      <c r="BTS1" s="227"/>
      <c r="BTT1" s="227"/>
      <c r="BTU1" s="227"/>
      <c r="BTV1" s="227"/>
      <c r="BTW1" s="227"/>
      <c r="BTX1" s="227"/>
      <c r="BTY1" s="227"/>
      <c r="BTZ1" s="227"/>
      <c r="BUA1" s="227"/>
      <c r="BUB1" s="227"/>
      <c r="BUC1" s="227"/>
      <c r="BUD1" s="227"/>
      <c r="BUE1" s="227"/>
      <c r="BUF1" s="227"/>
      <c r="BUG1" s="227"/>
      <c r="BUH1" s="227"/>
      <c r="BUI1" s="227"/>
      <c r="BUJ1" s="227"/>
      <c r="BUK1" s="227"/>
      <c r="BUL1" s="227"/>
      <c r="BUM1" s="227"/>
      <c r="BUN1" s="227"/>
      <c r="BUO1" s="227"/>
      <c r="BUP1" s="227"/>
      <c r="BUQ1" s="227"/>
      <c r="BUR1" s="227"/>
      <c r="BUS1" s="227"/>
      <c r="BUT1" s="227"/>
      <c r="BUU1" s="227"/>
      <c r="BUV1" s="227"/>
      <c r="BUW1" s="227"/>
      <c r="BUX1" s="227"/>
      <c r="BUY1" s="227"/>
      <c r="BUZ1" s="227"/>
      <c r="BVA1" s="227"/>
      <c r="BVB1" s="227"/>
      <c r="BVC1" s="227"/>
      <c r="BVD1" s="227"/>
      <c r="BVE1" s="227"/>
      <c r="BVF1" s="227"/>
      <c r="BVG1" s="227"/>
      <c r="BVH1" s="227"/>
      <c r="BVI1" s="227"/>
      <c r="BVJ1" s="227"/>
      <c r="BVK1" s="227"/>
      <c r="BVL1" s="227"/>
      <c r="BVM1" s="227"/>
      <c r="BVN1" s="227"/>
      <c r="BVO1" s="227"/>
      <c r="BVP1" s="227"/>
      <c r="BVQ1" s="227"/>
      <c r="BVR1" s="227"/>
      <c r="BVS1" s="227"/>
      <c r="BVT1" s="227"/>
      <c r="BVU1" s="227"/>
      <c r="BVV1" s="227"/>
      <c r="BVW1" s="227"/>
      <c r="BVX1" s="227"/>
      <c r="BVY1" s="227"/>
      <c r="BVZ1" s="227"/>
      <c r="BWA1" s="227"/>
      <c r="BWB1" s="227"/>
      <c r="BWC1" s="227"/>
      <c r="BWD1" s="227"/>
      <c r="BWE1" s="227"/>
      <c r="BWF1" s="227"/>
      <c r="BWG1" s="227"/>
      <c r="BWH1" s="227"/>
      <c r="BWI1" s="227"/>
      <c r="BWJ1" s="227"/>
      <c r="BWK1" s="227"/>
      <c r="BWL1" s="227"/>
      <c r="BWM1" s="227"/>
      <c r="BWN1" s="227"/>
      <c r="BWO1" s="227"/>
      <c r="BWP1" s="227"/>
      <c r="BWQ1" s="227"/>
      <c r="BWR1" s="227"/>
      <c r="BWS1" s="227"/>
      <c r="BWT1" s="227"/>
      <c r="BWU1" s="227"/>
      <c r="BWV1" s="227"/>
      <c r="BWW1" s="227"/>
      <c r="BWX1" s="227"/>
      <c r="BWY1" s="227"/>
      <c r="BWZ1" s="227"/>
      <c r="BXA1" s="227"/>
      <c r="BXB1" s="227"/>
      <c r="BXC1" s="227"/>
      <c r="BXD1" s="227"/>
      <c r="BXE1" s="227"/>
      <c r="BXF1" s="227"/>
      <c r="BXG1" s="227"/>
      <c r="BXH1" s="227"/>
      <c r="BXI1" s="227"/>
      <c r="BXJ1" s="227"/>
      <c r="BXK1" s="227"/>
      <c r="BXL1" s="227"/>
      <c r="BXM1" s="227"/>
      <c r="BXN1" s="227"/>
      <c r="BXO1" s="227"/>
      <c r="BXP1" s="227"/>
      <c r="BXQ1" s="227"/>
      <c r="BXR1" s="227"/>
      <c r="BXS1" s="227"/>
      <c r="BXT1" s="227"/>
      <c r="BXU1" s="227"/>
      <c r="BXV1" s="227"/>
      <c r="BXW1" s="227"/>
      <c r="BXX1" s="227"/>
      <c r="BXY1" s="227"/>
      <c r="BXZ1" s="227"/>
      <c r="BYA1" s="227"/>
      <c r="BYB1" s="227"/>
      <c r="BYC1" s="227"/>
      <c r="BYD1" s="227"/>
      <c r="BYE1" s="227"/>
      <c r="BYF1" s="227"/>
      <c r="BYG1" s="227"/>
      <c r="BYH1" s="227"/>
      <c r="BYI1" s="227"/>
      <c r="BYJ1" s="227"/>
      <c r="BYK1" s="227"/>
      <c r="BYL1" s="227"/>
      <c r="BYM1" s="227"/>
      <c r="BYN1" s="227"/>
      <c r="BYO1" s="227"/>
      <c r="BYP1" s="227"/>
      <c r="BYQ1" s="227"/>
      <c r="BYR1" s="227"/>
      <c r="BYS1" s="227"/>
      <c r="BYT1" s="227"/>
      <c r="BYU1" s="227"/>
      <c r="BYV1" s="227"/>
      <c r="BYW1" s="227"/>
      <c r="BYX1" s="227"/>
      <c r="BYY1" s="227"/>
      <c r="BYZ1" s="227"/>
      <c r="BZA1" s="227"/>
      <c r="BZB1" s="227"/>
      <c r="BZC1" s="227"/>
      <c r="BZD1" s="227"/>
      <c r="BZE1" s="227"/>
      <c r="BZF1" s="227"/>
      <c r="BZG1" s="227"/>
      <c r="BZH1" s="227"/>
      <c r="BZI1" s="227"/>
      <c r="BZJ1" s="227"/>
      <c r="BZK1" s="227"/>
      <c r="BZL1" s="227"/>
      <c r="BZM1" s="227"/>
      <c r="BZN1" s="227"/>
      <c r="BZO1" s="227"/>
      <c r="BZP1" s="227"/>
      <c r="BZQ1" s="227"/>
      <c r="BZR1" s="227"/>
      <c r="BZS1" s="227"/>
      <c r="BZT1" s="227"/>
      <c r="BZU1" s="227"/>
      <c r="BZV1" s="227"/>
      <c r="BZW1" s="227"/>
      <c r="BZX1" s="227"/>
      <c r="BZY1" s="227"/>
      <c r="BZZ1" s="227"/>
      <c r="CAA1" s="227"/>
      <c r="CAB1" s="227"/>
      <c r="CAC1" s="227"/>
      <c r="CAD1" s="227"/>
      <c r="CAE1" s="227"/>
      <c r="CAF1" s="227"/>
      <c r="CAG1" s="227"/>
      <c r="CAH1" s="227"/>
      <c r="CAI1" s="227"/>
      <c r="CAJ1" s="227"/>
      <c r="CAK1" s="227"/>
      <c r="CAL1" s="227"/>
      <c r="CAM1" s="227"/>
      <c r="CAN1" s="227"/>
      <c r="CAO1" s="227"/>
      <c r="CAP1" s="227"/>
      <c r="CAQ1" s="227"/>
      <c r="CAR1" s="227"/>
      <c r="CAS1" s="227"/>
      <c r="CAT1" s="227"/>
      <c r="CAU1" s="227"/>
      <c r="CAV1" s="227"/>
      <c r="CAW1" s="227"/>
      <c r="CAX1" s="227"/>
      <c r="CAY1" s="227"/>
      <c r="CAZ1" s="227"/>
      <c r="CBA1" s="227"/>
      <c r="CBB1" s="227"/>
      <c r="CBC1" s="227"/>
      <c r="CBD1" s="227"/>
      <c r="CBE1" s="227"/>
      <c r="CBF1" s="227"/>
      <c r="CBG1" s="227"/>
      <c r="CBH1" s="227"/>
      <c r="CBI1" s="227"/>
      <c r="CBJ1" s="227"/>
      <c r="CBK1" s="227"/>
      <c r="CBL1" s="227"/>
      <c r="CBM1" s="227"/>
      <c r="CBN1" s="227"/>
      <c r="CBO1" s="227"/>
      <c r="CBP1" s="227"/>
      <c r="CBQ1" s="227"/>
      <c r="CBR1" s="227"/>
      <c r="CBS1" s="227"/>
      <c r="CBT1" s="227"/>
      <c r="CBU1" s="227"/>
      <c r="CBV1" s="227"/>
      <c r="CBW1" s="227"/>
      <c r="CBX1" s="227"/>
      <c r="CBY1" s="227"/>
      <c r="CBZ1" s="227"/>
      <c r="CCA1" s="227"/>
      <c r="CCB1" s="227"/>
      <c r="CCC1" s="227"/>
      <c r="CCD1" s="227"/>
      <c r="CCE1" s="227"/>
      <c r="CCF1" s="227"/>
      <c r="CCG1" s="227"/>
      <c r="CCH1" s="227"/>
      <c r="CCI1" s="227"/>
      <c r="CCJ1" s="227"/>
      <c r="CCK1" s="227"/>
      <c r="CCL1" s="227"/>
      <c r="CCM1" s="227"/>
      <c r="CCN1" s="227"/>
      <c r="CCO1" s="227"/>
      <c r="CCP1" s="227"/>
      <c r="CCQ1" s="227"/>
      <c r="CCR1" s="227"/>
      <c r="CCS1" s="227"/>
      <c r="CCT1" s="227"/>
      <c r="CCU1" s="227"/>
      <c r="CCV1" s="227"/>
      <c r="CCW1" s="227"/>
      <c r="CCX1" s="227"/>
      <c r="CCY1" s="227"/>
      <c r="CCZ1" s="227"/>
      <c r="CDA1" s="227"/>
      <c r="CDB1" s="227"/>
      <c r="CDC1" s="227"/>
      <c r="CDD1" s="227"/>
      <c r="CDE1" s="227"/>
      <c r="CDF1" s="227"/>
      <c r="CDG1" s="227"/>
      <c r="CDH1" s="227"/>
      <c r="CDI1" s="227"/>
      <c r="CDJ1" s="227"/>
      <c r="CDK1" s="227"/>
      <c r="CDL1" s="227"/>
      <c r="CDM1" s="227"/>
      <c r="CDN1" s="227"/>
      <c r="CDO1" s="227"/>
      <c r="CDP1" s="227"/>
      <c r="CDQ1" s="227"/>
      <c r="CDR1" s="227"/>
      <c r="CDS1" s="227"/>
      <c r="CDT1" s="227"/>
      <c r="CDU1" s="227"/>
      <c r="CDV1" s="227"/>
      <c r="CDW1" s="227"/>
      <c r="CDX1" s="227"/>
      <c r="CDY1" s="227"/>
      <c r="CDZ1" s="227"/>
      <c r="CEA1" s="227"/>
      <c r="CEB1" s="227"/>
      <c r="CEC1" s="227"/>
      <c r="CED1" s="227"/>
      <c r="CEE1" s="227"/>
      <c r="CEF1" s="227"/>
      <c r="CEG1" s="227"/>
      <c r="CEH1" s="227"/>
      <c r="CEI1" s="227"/>
      <c r="CEJ1" s="227"/>
      <c r="CEK1" s="227"/>
      <c r="CEL1" s="227"/>
      <c r="CEM1" s="227"/>
      <c r="CEN1" s="227"/>
      <c r="CEO1" s="227"/>
      <c r="CEP1" s="227"/>
      <c r="CEQ1" s="227"/>
      <c r="CER1" s="227"/>
      <c r="CES1" s="227"/>
      <c r="CET1" s="227"/>
      <c r="CEU1" s="227"/>
      <c r="CEV1" s="227"/>
      <c r="CEW1" s="227"/>
      <c r="CEX1" s="227"/>
      <c r="CEY1" s="227"/>
      <c r="CEZ1" s="227"/>
      <c r="CFA1" s="227"/>
      <c r="CFB1" s="227"/>
      <c r="CFC1" s="227"/>
      <c r="CFD1" s="227"/>
      <c r="CFE1" s="227"/>
      <c r="CFF1" s="227"/>
      <c r="CFG1" s="227"/>
      <c r="CFH1" s="227"/>
      <c r="CFI1" s="227"/>
      <c r="CFJ1" s="227"/>
      <c r="CFK1" s="227"/>
      <c r="CFL1" s="227"/>
      <c r="CFM1" s="227"/>
      <c r="CFN1" s="227"/>
      <c r="CFO1" s="227"/>
      <c r="CFP1" s="227"/>
      <c r="CFQ1" s="227"/>
      <c r="CFR1" s="227"/>
      <c r="CFS1" s="227"/>
      <c r="CFT1" s="227"/>
      <c r="CFU1" s="227"/>
      <c r="CFV1" s="227"/>
      <c r="CFW1" s="227"/>
      <c r="CFX1" s="227"/>
      <c r="CFY1" s="227"/>
      <c r="CFZ1" s="227"/>
      <c r="CGA1" s="227"/>
      <c r="CGB1" s="227"/>
      <c r="CGC1" s="227"/>
      <c r="CGD1" s="227"/>
      <c r="CGE1" s="227"/>
      <c r="CGF1" s="227"/>
      <c r="CGG1" s="227"/>
      <c r="CGH1" s="227"/>
      <c r="CGI1" s="227"/>
      <c r="CGJ1" s="227"/>
      <c r="CGK1" s="227"/>
      <c r="CGL1" s="227"/>
      <c r="CGM1" s="227"/>
      <c r="CGN1" s="227"/>
      <c r="CGO1" s="227"/>
      <c r="CGP1" s="227"/>
      <c r="CGQ1" s="227"/>
      <c r="CGR1" s="227"/>
      <c r="CGS1" s="227"/>
      <c r="CGT1" s="227"/>
      <c r="CGU1" s="227"/>
      <c r="CGV1" s="227"/>
      <c r="CGW1" s="227"/>
      <c r="CGX1" s="227"/>
      <c r="CGY1" s="227"/>
      <c r="CGZ1" s="227"/>
      <c r="CHA1" s="227"/>
      <c r="CHB1" s="227"/>
      <c r="CHC1" s="227"/>
      <c r="CHD1" s="227"/>
      <c r="CHE1" s="227"/>
      <c r="CHF1" s="227"/>
      <c r="CHG1" s="227"/>
      <c r="CHH1" s="227"/>
      <c r="CHI1" s="227"/>
      <c r="CHJ1" s="227"/>
      <c r="CHK1" s="227"/>
      <c r="CHL1" s="227"/>
      <c r="CHM1" s="227"/>
      <c r="CHN1" s="227"/>
      <c r="CHO1" s="227"/>
      <c r="CHP1" s="227"/>
      <c r="CHQ1" s="227"/>
      <c r="CHR1" s="227"/>
      <c r="CHS1" s="227"/>
      <c r="CHT1" s="227"/>
      <c r="CHU1" s="227"/>
      <c r="CHV1" s="227"/>
      <c r="CHW1" s="227"/>
      <c r="CHX1" s="227"/>
      <c r="CHY1" s="227"/>
      <c r="CHZ1" s="227"/>
      <c r="CIA1" s="227"/>
      <c r="CIB1" s="227"/>
      <c r="CIC1" s="227"/>
      <c r="CID1" s="227"/>
      <c r="CIE1" s="227"/>
      <c r="CIF1" s="227"/>
      <c r="CIG1" s="227"/>
      <c r="CIH1" s="227"/>
      <c r="CII1" s="227"/>
      <c r="CIJ1" s="227"/>
      <c r="CIK1" s="227"/>
      <c r="CIL1" s="227"/>
      <c r="CIM1" s="227"/>
      <c r="CIN1" s="227"/>
      <c r="CIO1" s="227"/>
      <c r="CIP1" s="227"/>
      <c r="CIQ1" s="227"/>
      <c r="CIR1" s="227"/>
      <c r="CIS1" s="227"/>
      <c r="CIT1" s="227"/>
      <c r="CIU1" s="227"/>
      <c r="CIV1" s="227"/>
      <c r="CIW1" s="227"/>
      <c r="CIX1" s="227"/>
      <c r="CIY1" s="227"/>
      <c r="CIZ1" s="227"/>
      <c r="CJA1" s="227"/>
      <c r="CJB1" s="227"/>
      <c r="CJC1" s="227"/>
      <c r="CJD1" s="227"/>
      <c r="CJE1" s="227"/>
      <c r="CJF1" s="227"/>
      <c r="CJG1" s="227"/>
      <c r="CJH1" s="227"/>
      <c r="CJI1" s="227"/>
      <c r="CJJ1" s="227"/>
      <c r="CJK1" s="227"/>
      <c r="CJL1" s="227"/>
      <c r="CJM1" s="227"/>
      <c r="CJN1" s="227"/>
      <c r="CJO1" s="227"/>
      <c r="CJP1" s="227"/>
      <c r="CJQ1" s="227"/>
      <c r="CJR1" s="227"/>
      <c r="CJS1" s="227"/>
      <c r="CJT1" s="227"/>
      <c r="CJU1" s="227"/>
      <c r="CJV1" s="227"/>
      <c r="CJW1" s="227"/>
      <c r="CJX1" s="227"/>
      <c r="CJY1" s="227"/>
      <c r="CJZ1" s="227"/>
      <c r="CKA1" s="227"/>
      <c r="CKB1" s="227"/>
      <c r="CKC1" s="227"/>
      <c r="CKD1" s="227"/>
      <c r="CKE1" s="227"/>
      <c r="CKF1" s="227"/>
      <c r="CKG1" s="227"/>
      <c r="CKH1" s="227"/>
      <c r="CKI1" s="227"/>
      <c r="CKJ1" s="227"/>
      <c r="CKK1" s="227"/>
      <c r="CKL1" s="227"/>
      <c r="CKM1" s="227"/>
      <c r="CKN1" s="227"/>
      <c r="CKO1" s="227"/>
      <c r="CKP1" s="227"/>
      <c r="CKQ1" s="227"/>
      <c r="CKR1" s="227"/>
      <c r="CKS1" s="227"/>
      <c r="CKT1" s="227"/>
      <c r="CKU1" s="227"/>
      <c r="CKV1" s="227"/>
      <c r="CKW1" s="227"/>
      <c r="CKX1" s="227"/>
      <c r="CKY1" s="227"/>
      <c r="CKZ1" s="227"/>
      <c r="CLA1" s="227"/>
      <c r="CLB1" s="227"/>
      <c r="CLC1" s="227"/>
      <c r="CLD1" s="227"/>
      <c r="CLE1" s="227"/>
      <c r="CLF1" s="227"/>
      <c r="CLG1" s="227"/>
      <c r="CLH1" s="227"/>
      <c r="CLI1" s="227"/>
      <c r="CLJ1" s="227"/>
      <c r="CLK1" s="227"/>
      <c r="CLL1" s="227"/>
      <c r="CLM1" s="227"/>
      <c r="CLN1" s="227"/>
      <c r="CLO1" s="227"/>
      <c r="CLP1" s="227"/>
      <c r="CLQ1" s="227"/>
      <c r="CLR1" s="227"/>
      <c r="CLS1" s="227"/>
      <c r="CLT1" s="227"/>
      <c r="CLU1" s="227"/>
      <c r="CLV1" s="227"/>
      <c r="CLW1" s="227"/>
      <c r="CLX1" s="227"/>
      <c r="CLY1" s="227"/>
      <c r="CLZ1" s="227"/>
      <c r="CMA1" s="227"/>
      <c r="CMB1" s="227"/>
      <c r="CMC1" s="227"/>
      <c r="CMD1" s="227"/>
      <c r="CME1" s="227"/>
      <c r="CMF1" s="227"/>
      <c r="CMG1" s="227"/>
      <c r="CMH1" s="227"/>
      <c r="CMI1" s="227"/>
      <c r="CMJ1" s="227"/>
      <c r="CMK1" s="227"/>
      <c r="CML1" s="227"/>
      <c r="CMM1" s="227"/>
      <c r="CMN1" s="227"/>
      <c r="CMO1" s="227"/>
      <c r="CMP1" s="227"/>
      <c r="CMQ1" s="227"/>
      <c r="CMR1" s="227"/>
      <c r="CMS1" s="227"/>
      <c r="CMT1" s="227"/>
      <c r="CMU1" s="227"/>
      <c r="CMV1" s="227"/>
      <c r="CMW1" s="227"/>
      <c r="CMX1" s="227"/>
      <c r="CMY1" s="227"/>
      <c r="CMZ1" s="227"/>
      <c r="CNA1" s="227"/>
      <c r="CNB1" s="227"/>
      <c r="CNC1" s="227"/>
      <c r="CND1" s="227"/>
      <c r="CNE1" s="227"/>
      <c r="CNF1" s="227"/>
      <c r="CNG1" s="227"/>
      <c r="CNH1" s="227"/>
      <c r="CNI1" s="227"/>
      <c r="CNJ1" s="227"/>
      <c r="CNK1" s="227"/>
      <c r="CNL1" s="227"/>
      <c r="CNM1" s="227"/>
      <c r="CNN1" s="227"/>
      <c r="CNO1" s="227"/>
      <c r="CNP1" s="227"/>
      <c r="CNQ1" s="227"/>
      <c r="CNR1" s="227"/>
      <c r="CNS1" s="227"/>
      <c r="CNT1" s="227"/>
      <c r="CNU1" s="227"/>
      <c r="CNV1" s="227"/>
      <c r="CNW1" s="227"/>
      <c r="CNX1" s="227"/>
      <c r="CNY1" s="227"/>
      <c r="CNZ1" s="227"/>
      <c r="COA1" s="227"/>
      <c r="COB1" s="227"/>
      <c r="COC1" s="227"/>
      <c r="COD1" s="227"/>
      <c r="COE1" s="227"/>
      <c r="COF1" s="227"/>
      <c r="COG1" s="227"/>
      <c r="COH1" s="227"/>
      <c r="COI1" s="227"/>
      <c r="COJ1" s="227"/>
      <c r="COK1" s="227"/>
      <c r="COL1" s="227"/>
      <c r="COM1" s="227"/>
      <c r="CON1" s="227"/>
      <c r="COO1" s="227"/>
      <c r="COP1" s="227"/>
      <c r="COQ1" s="227"/>
      <c r="COR1" s="227"/>
      <c r="COS1" s="227"/>
      <c r="COT1" s="227"/>
      <c r="COU1" s="227"/>
      <c r="COV1" s="227"/>
      <c r="COW1" s="227"/>
      <c r="COX1" s="227"/>
      <c r="COY1" s="227"/>
      <c r="COZ1" s="227"/>
      <c r="CPA1" s="227"/>
      <c r="CPB1" s="227"/>
      <c r="CPC1" s="227"/>
      <c r="CPD1" s="227"/>
      <c r="CPE1" s="227"/>
      <c r="CPF1" s="227"/>
      <c r="CPG1" s="227"/>
      <c r="CPH1" s="227"/>
      <c r="CPI1" s="227"/>
      <c r="CPJ1" s="227"/>
      <c r="CPK1" s="227"/>
      <c r="CPL1" s="227"/>
      <c r="CPM1" s="227"/>
      <c r="CPN1" s="227"/>
      <c r="CPO1" s="227"/>
      <c r="CPP1" s="227"/>
      <c r="CPQ1" s="227"/>
      <c r="CPR1" s="227"/>
      <c r="CPS1" s="227"/>
      <c r="CPT1" s="227"/>
      <c r="CPU1" s="227"/>
      <c r="CPV1" s="227"/>
      <c r="CPW1" s="227"/>
      <c r="CPX1" s="227"/>
      <c r="CPY1" s="227"/>
      <c r="CPZ1" s="227"/>
      <c r="CQA1" s="227"/>
      <c r="CQB1" s="227"/>
      <c r="CQC1" s="227"/>
      <c r="CQD1" s="227"/>
      <c r="CQE1" s="227"/>
      <c r="CQF1" s="227"/>
      <c r="CQG1" s="227"/>
      <c r="CQH1" s="227"/>
      <c r="CQI1" s="227"/>
      <c r="CQJ1" s="227"/>
      <c r="CQK1" s="227"/>
      <c r="CQL1" s="227"/>
      <c r="CQM1" s="227"/>
      <c r="CQN1" s="227"/>
      <c r="CQO1" s="227"/>
      <c r="CQP1" s="227"/>
      <c r="CQQ1" s="227"/>
      <c r="CQR1" s="227"/>
      <c r="CQS1" s="227"/>
      <c r="CQT1" s="227"/>
      <c r="CQU1" s="227"/>
      <c r="CQV1" s="227"/>
      <c r="CQW1" s="227"/>
      <c r="CQX1" s="227"/>
      <c r="CQY1" s="227"/>
      <c r="CQZ1" s="227"/>
      <c r="CRA1" s="227"/>
      <c r="CRB1" s="227"/>
      <c r="CRC1" s="227"/>
      <c r="CRD1" s="227"/>
      <c r="CRE1" s="227"/>
      <c r="CRF1" s="227"/>
      <c r="CRG1" s="227"/>
      <c r="CRH1" s="227"/>
      <c r="CRI1" s="227"/>
      <c r="CRJ1" s="227"/>
      <c r="CRK1" s="227"/>
      <c r="CRL1" s="227"/>
      <c r="CRM1" s="227"/>
      <c r="CRN1" s="227"/>
      <c r="CRO1" s="227"/>
      <c r="CRP1" s="227"/>
      <c r="CRQ1" s="227"/>
      <c r="CRR1" s="227"/>
      <c r="CRS1" s="227"/>
      <c r="CRT1" s="227"/>
      <c r="CRU1" s="227"/>
      <c r="CRV1" s="227"/>
      <c r="CRW1" s="227"/>
      <c r="CRX1" s="227"/>
      <c r="CRY1" s="227"/>
      <c r="CRZ1" s="227"/>
      <c r="CSA1" s="227"/>
      <c r="CSB1" s="227"/>
      <c r="CSC1" s="227"/>
      <c r="CSD1" s="227"/>
      <c r="CSE1" s="227"/>
      <c r="CSF1" s="227"/>
      <c r="CSG1" s="227"/>
      <c r="CSH1" s="227"/>
      <c r="CSI1" s="227"/>
      <c r="CSJ1" s="227"/>
      <c r="CSK1" s="227"/>
      <c r="CSL1" s="227"/>
      <c r="CSM1" s="227"/>
      <c r="CSN1" s="227"/>
      <c r="CSO1" s="227"/>
      <c r="CSP1" s="227"/>
      <c r="CSQ1" s="227"/>
      <c r="CSR1" s="227"/>
      <c r="CSS1" s="227"/>
      <c r="CST1" s="227"/>
      <c r="CSU1" s="227"/>
      <c r="CSV1" s="227"/>
      <c r="CSW1" s="227"/>
      <c r="CSX1" s="227"/>
      <c r="CSY1" s="227"/>
      <c r="CSZ1" s="227"/>
      <c r="CTA1" s="227"/>
      <c r="CTB1" s="227"/>
      <c r="CTC1" s="227"/>
      <c r="CTD1" s="227"/>
      <c r="CTE1" s="227"/>
      <c r="CTF1" s="227"/>
      <c r="CTG1" s="227"/>
      <c r="CTH1" s="227"/>
      <c r="CTI1" s="227"/>
      <c r="CTJ1" s="227"/>
      <c r="CTK1" s="227"/>
      <c r="CTL1" s="227"/>
      <c r="CTM1" s="227"/>
      <c r="CTN1" s="227"/>
      <c r="CTO1" s="227"/>
      <c r="CTP1" s="227"/>
      <c r="CTQ1" s="227"/>
      <c r="CTR1" s="227"/>
      <c r="CTS1" s="227"/>
      <c r="CTT1" s="227"/>
      <c r="CTU1" s="227"/>
      <c r="CTV1" s="227"/>
      <c r="CTW1" s="227"/>
      <c r="CTX1" s="227"/>
      <c r="CTY1" s="227"/>
      <c r="CTZ1" s="227"/>
      <c r="CUA1" s="227"/>
      <c r="CUB1" s="227"/>
      <c r="CUC1" s="227"/>
      <c r="CUD1" s="227"/>
      <c r="CUE1" s="227"/>
      <c r="CUF1" s="227"/>
      <c r="CUG1" s="227"/>
      <c r="CUH1" s="227"/>
      <c r="CUI1" s="227"/>
      <c r="CUJ1" s="227"/>
      <c r="CUK1" s="227"/>
      <c r="CUL1" s="227"/>
      <c r="CUM1" s="227"/>
      <c r="CUN1" s="227"/>
      <c r="CUO1" s="227"/>
      <c r="CUP1" s="227"/>
      <c r="CUQ1" s="227"/>
      <c r="CUR1" s="227"/>
      <c r="CUS1" s="227"/>
      <c r="CUT1" s="227"/>
      <c r="CUU1" s="227"/>
      <c r="CUV1" s="227"/>
      <c r="CUW1" s="227"/>
      <c r="CUX1" s="227"/>
      <c r="CUY1" s="227"/>
      <c r="CUZ1" s="227"/>
      <c r="CVA1" s="227"/>
      <c r="CVB1" s="227"/>
      <c r="CVC1" s="227"/>
      <c r="CVD1" s="227"/>
      <c r="CVE1" s="227"/>
      <c r="CVF1" s="227"/>
      <c r="CVG1" s="227"/>
      <c r="CVH1" s="227"/>
      <c r="CVI1" s="227"/>
      <c r="CVJ1" s="227"/>
      <c r="CVK1" s="227"/>
      <c r="CVL1" s="227"/>
      <c r="CVM1" s="227"/>
      <c r="CVN1" s="227"/>
      <c r="CVO1" s="227"/>
      <c r="CVP1" s="227"/>
      <c r="CVQ1" s="227"/>
      <c r="CVR1" s="227"/>
      <c r="CVS1" s="227"/>
      <c r="CVT1" s="227"/>
      <c r="CVU1" s="227"/>
      <c r="CVV1" s="227"/>
      <c r="CVW1" s="227"/>
      <c r="CVX1" s="227"/>
      <c r="CVY1" s="227"/>
      <c r="CVZ1" s="227"/>
      <c r="CWA1" s="227"/>
      <c r="CWB1" s="227"/>
      <c r="CWC1" s="227"/>
      <c r="CWD1" s="227"/>
      <c r="CWE1" s="227"/>
      <c r="CWF1" s="227"/>
      <c r="CWG1" s="227"/>
      <c r="CWH1" s="227"/>
      <c r="CWI1" s="227"/>
      <c r="CWJ1" s="227"/>
      <c r="CWK1" s="227"/>
      <c r="CWL1" s="227"/>
      <c r="CWM1" s="227"/>
      <c r="CWN1" s="227"/>
      <c r="CWO1" s="227"/>
      <c r="CWP1" s="227"/>
      <c r="CWQ1" s="227"/>
      <c r="CWR1" s="227"/>
      <c r="CWS1" s="227"/>
      <c r="CWT1" s="227"/>
      <c r="CWU1" s="227"/>
      <c r="CWV1" s="227"/>
      <c r="CWW1" s="227"/>
      <c r="CWX1" s="227"/>
      <c r="CWY1" s="227"/>
      <c r="CWZ1" s="227"/>
      <c r="CXA1" s="227"/>
      <c r="CXB1" s="227"/>
      <c r="CXC1" s="227"/>
      <c r="CXD1" s="227"/>
      <c r="CXE1" s="227"/>
      <c r="CXF1" s="227"/>
      <c r="CXG1" s="227"/>
      <c r="CXH1" s="227"/>
      <c r="CXI1" s="227"/>
      <c r="CXJ1" s="227"/>
      <c r="CXK1" s="227"/>
      <c r="CXL1" s="227"/>
      <c r="CXM1" s="227"/>
      <c r="CXN1" s="227"/>
      <c r="CXO1" s="227"/>
      <c r="CXP1" s="227"/>
      <c r="CXQ1" s="227"/>
      <c r="CXR1" s="227"/>
      <c r="CXS1" s="227"/>
      <c r="CXT1" s="227"/>
      <c r="CXU1" s="227"/>
      <c r="CXV1" s="227"/>
      <c r="CXW1" s="227"/>
      <c r="CXX1" s="227"/>
      <c r="CXY1" s="227"/>
      <c r="CXZ1" s="227"/>
      <c r="CYA1" s="227"/>
      <c r="CYB1" s="227"/>
      <c r="CYC1" s="227"/>
      <c r="CYD1" s="227"/>
      <c r="CYE1" s="227"/>
      <c r="CYF1" s="227"/>
      <c r="CYG1" s="227"/>
      <c r="CYH1" s="227"/>
      <c r="CYI1" s="227"/>
      <c r="CYJ1" s="227"/>
      <c r="CYK1" s="227"/>
      <c r="CYL1" s="227"/>
      <c r="CYM1" s="227"/>
      <c r="CYN1" s="227"/>
      <c r="CYO1" s="227"/>
      <c r="CYP1" s="227"/>
      <c r="CYQ1" s="227"/>
      <c r="CYR1" s="227"/>
      <c r="CYS1" s="227"/>
      <c r="CYT1" s="227"/>
      <c r="CYU1" s="227"/>
      <c r="CYV1" s="227"/>
      <c r="CYW1" s="227"/>
      <c r="CYX1" s="227"/>
      <c r="CYY1" s="227"/>
      <c r="CYZ1" s="227"/>
      <c r="CZA1" s="227"/>
      <c r="CZB1" s="227"/>
      <c r="CZC1" s="227"/>
      <c r="CZD1" s="227"/>
      <c r="CZE1" s="227"/>
      <c r="CZF1" s="227"/>
      <c r="CZG1" s="227"/>
      <c r="CZH1" s="227"/>
      <c r="CZI1" s="227"/>
      <c r="CZJ1" s="227"/>
      <c r="CZK1" s="227"/>
      <c r="CZL1" s="227"/>
      <c r="CZM1" s="227"/>
      <c r="CZN1" s="227"/>
      <c r="CZO1" s="227"/>
      <c r="CZP1" s="227"/>
      <c r="CZQ1" s="227"/>
      <c r="CZR1" s="227"/>
      <c r="CZS1" s="227"/>
      <c r="CZT1" s="227"/>
      <c r="CZU1" s="227"/>
      <c r="CZV1" s="227"/>
      <c r="CZW1" s="227"/>
      <c r="CZX1" s="227"/>
      <c r="CZY1" s="227"/>
      <c r="CZZ1" s="227"/>
      <c r="DAA1" s="227"/>
      <c r="DAB1" s="227"/>
      <c r="DAC1" s="227"/>
      <c r="DAD1" s="227"/>
      <c r="DAE1" s="227"/>
      <c r="DAF1" s="227"/>
      <c r="DAG1" s="227"/>
      <c r="DAH1" s="227"/>
      <c r="DAI1" s="227"/>
      <c r="DAJ1" s="227"/>
      <c r="DAK1" s="227"/>
      <c r="DAL1" s="227"/>
      <c r="DAM1" s="227"/>
      <c r="DAN1" s="227"/>
      <c r="DAO1" s="227"/>
      <c r="DAP1" s="227"/>
      <c r="DAQ1" s="227"/>
      <c r="DAR1" s="227"/>
      <c r="DAS1" s="227"/>
      <c r="DAT1" s="227"/>
      <c r="DAU1" s="227"/>
      <c r="DAV1" s="227"/>
      <c r="DAW1" s="227"/>
      <c r="DAX1" s="227"/>
      <c r="DAY1" s="227"/>
      <c r="DAZ1" s="227"/>
      <c r="DBA1" s="227"/>
      <c r="DBB1" s="227"/>
      <c r="DBC1" s="227"/>
      <c r="DBD1" s="227"/>
      <c r="DBE1" s="227"/>
      <c r="DBF1" s="227"/>
      <c r="DBG1" s="227"/>
      <c r="DBH1" s="227"/>
      <c r="DBI1" s="227"/>
      <c r="DBJ1" s="227"/>
      <c r="DBK1" s="227"/>
      <c r="DBL1" s="227"/>
      <c r="DBM1" s="227"/>
      <c r="DBN1" s="227"/>
      <c r="DBO1" s="227"/>
      <c r="DBP1" s="227"/>
      <c r="DBQ1" s="227"/>
      <c r="DBR1" s="227"/>
      <c r="DBS1" s="227"/>
      <c r="DBT1" s="227"/>
      <c r="DBU1" s="227"/>
      <c r="DBV1" s="227"/>
      <c r="DBW1" s="227"/>
      <c r="DBX1" s="227"/>
      <c r="DBY1" s="227"/>
      <c r="DBZ1" s="227"/>
      <c r="DCA1" s="227"/>
      <c r="DCB1" s="227"/>
      <c r="DCC1" s="227"/>
      <c r="DCD1" s="227"/>
      <c r="DCE1" s="227"/>
      <c r="DCF1" s="227"/>
      <c r="DCG1" s="227"/>
      <c r="DCH1" s="227"/>
      <c r="DCI1" s="227"/>
      <c r="DCJ1" s="227"/>
      <c r="DCK1" s="227"/>
      <c r="DCL1" s="227"/>
      <c r="DCM1" s="227"/>
      <c r="DCN1" s="227"/>
      <c r="DCO1" s="227"/>
      <c r="DCP1" s="227"/>
      <c r="DCQ1" s="227"/>
      <c r="DCR1" s="227"/>
      <c r="DCS1" s="227"/>
      <c r="DCT1" s="227"/>
      <c r="DCU1" s="227"/>
      <c r="DCV1" s="227"/>
      <c r="DCW1" s="227"/>
      <c r="DCX1" s="227"/>
      <c r="DCY1" s="227"/>
      <c r="DCZ1" s="227"/>
      <c r="DDA1" s="227"/>
      <c r="DDB1" s="227"/>
      <c r="DDC1" s="227"/>
      <c r="DDD1" s="227"/>
      <c r="DDE1" s="227"/>
      <c r="DDF1" s="227"/>
      <c r="DDG1" s="227"/>
      <c r="DDH1" s="227"/>
      <c r="DDI1" s="227"/>
      <c r="DDJ1" s="227"/>
      <c r="DDK1" s="227"/>
      <c r="DDL1" s="227"/>
      <c r="DDM1" s="227"/>
      <c r="DDN1" s="227"/>
      <c r="DDO1" s="227"/>
      <c r="DDP1" s="227"/>
      <c r="DDQ1" s="227"/>
      <c r="DDR1" s="227"/>
      <c r="DDS1" s="227"/>
      <c r="DDT1" s="227"/>
      <c r="DDU1" s="227"/>
      <c r="DDV1" s="227"/>
      <c r="DDW1" s="227"/>
      <c r="DDX1" s="227"/>
      <c r="DDY1" s="227"/>
      <c r="DDZ1" s="227"/>
      <c r="DEA1" s="227"/>
      <c r="DEB1" s="227"/>
      <c r="DEC1" s="227"/>
      <c r="DED1" s="227"/>
      <c r="DEE1" s="227"/>
      <c r="DEF1" s="227"/>
      <c r="DEG1" s="227"/>
      <c r="DEH1" s="227"/>
      <c r="DEI1" s="227"/>
      <c r="DEJ1" s="227"/>
      <c r="DEK1" s="227"/>
      <c r="DEL1" s="227"/>
      <c r="DEM1" s="227"/>
      <c r="DEN1" s="227"/>
      <c r="DEO1" s="227"/>
      <c r="DEP1" s="227"/>
      <c r="DEQ1" s="227"/>
      <c r="DER1" s="227"/>
      <c r="DES1" s="227"/>
      <c r="DET1" s="227"/>
      <c r="DEU1" s="227"/>
      <c r="DEV1" s="227"/>
      <c r="DEW1" s="227"/>
      <c r="DEX1" s="227"/>
      <c r="DEY1" s="227"/>
      <c r="DEZ1" s="227"/>
      <c r="DFA1" s="227"/>
      <c r="DFB1" s="227"/>
      <c r="DFC1" s="227"/>
      <c r="DFD1" s="227"/>
      <c r="DFE1" s="227"/>
      <c r="DFF1" s="227"/>
      <c r="DFG1" s="227"/>
      <c r="DFH1" s="227"/>
      <c r="DFI1" s="227"/>
      <c r="DFJ1" s="227"/>
      <c r="DFK1" s="227"/>
      <c r="DFL1" s="227"/>
      <c r="DFM1" s="227"/>
      <c r="DFN1" s="227"/>
      <c r="DFO1" s="227"/>
      <c r="DFP1" s="227"/>
      <c r="DFQ1" s="227"/>
      <c r="DFR1" s="227"/>
      <c r="DFS1" s="227"/>
      <c r="DFT1" s="227"/>
      <c r="DFU1" s="227"/>
      <c r="DFV1" s="227"/>
      <c r="DFW1" s="227"/>
      <c r="DFX1" s="227"/>
      <c r="DFY1" s="227"/>
      <c r="DFZ1" s="227"/>
      <c r="DGA1" s="227"/>
      <c r="DGB1" s="227"/>
      <c r="DGC1" s="227"/>
      <c r="DGD1" s="227"/>
      <c r="DGE1" s="227"/>
      <c r="DGF1" s="227"/>
      <c r="DGG1" s="227"/>
      <c r="DGH1" s="227"/>
      <c r="DGI1" s="227"/>
      <c r="DGJ1" s="227"/>
      <c r="DGK1" s="227"/>
      <c r="DGL1" s="227"/>
      <c r="DGM1" s="227"/>
      <c r="DGN1" s="227"/>
      <c r="DGO1" s="227"/>
      <c r="DGP1" s="227"/>
      <c r="DGQ1" s="227"/>
      <c r="DGR1" s="227"/>
      <c r="DGS1" s="227"/>
      <c r="DGT1" s="227"/>
      <c r="DGU1" s="227"/>
      <c r="DGV1" s="227"/>
      <c r="DGW1" s="227"/>
      <c r="DGX1" s="227"/>
      <c r="DGY1" s="227"/>
      <c r="DGZ1" s="227"/>
      <c r="DHA1" s="227"/>
      <c r="DHB1" s="227"/>
      <c r="DHC1" s="227"/>
      <c r="DHD1" s="227"/>
      <c r="DHE1" s="227"/>
      <c r="DHF1" s="227"/>
      <c r="DHG1" s="227"/>
      <c r="DHH1" s="227"/>
      <c r="DHI1" s="227"/>
      <c r="DHJ1" s="227"/>
      <c r="DHK1" s="227"/>
      <c r="DHL1" s="227"/>
      <c r="DHM1" s="227"/>
      <c r="DHN1" s="227"/>
      <c r="DHO1" s="227"/>
      <c r="DHP1" s="227"/>
      <c r="DHQ1" s="227"/>
      <c r="DHR1" s="227"/>
      <c r="DHS1" s="227"/>
      <c r="DHT1" s="227"/>
      <c r="DHU1" s="227"/>
      <c r="DHV1" s="227"/>
      <c r="DHW1" s="227"/>
      <c r="DHX1" s="227"/>
      <c r="DHY1" s="227"/>
      <c r="DHZ1" s="227"/>
      <c r="DIA1" s="227"/>
      <c r="DIB1" s="227"/>
      <c r="DIC1" s="227"/>
      <c r="DID1" s="227"/>
      <c r="DIE1" s="227"/>
      <c r="DIF1" s="227"/>
      <c r="DIG1" s="227"/>
      <c r="DIH1" s="227"/>
      <c r="DII1" s="227"/>
      <c r="DIJ1" s="227"/>
      <c r="DIK1" s="227"/>
      <c r="DIL1" s="227"/>
      <c r="DIM1" s="227"/>
      <c r="DIN1" s="227"/>
      <c r="DIO1" s="227"/>
      <c r="DIP1" s="227"/>
      <c r="DIQ1" s="227"/>
      <c r="DIR1" s="227"/>
      <c r="DIS1" s="227"/>
      <c r="DIT1" s="227"/>
      <c r="DIU1" s="227"/>
      <c r="DIV1" s="227"/>
      <c r="DIW1" s="227"/>
      <c r="DIX1" s="227"/>
      <c r="DIY1" s="227"/>
      <c r="DIZ1" s="227"/>
      <c r="DJA1" s="227"/>
      <c r="DJB1" s="227"/>
      <c r="DJC1" s="227"/>
      <c r="DJD1" s="227"/>
      <c r="DJE1" s="227"/>
      <c r="DJF1" s="227"/>
      <c r="DJG1" s="227"/>
      <c r="DJH1" s="227"/>
      <c r="DJI1" s="227"/>
      <c r="DJJ1" s="227"/>
      <c r="DJK1" s="227"/>
      <c r="DJL1" s="227"/>
      <c r="DJM1" s="227"/>
      <c r="DJN1" s="227"/>
      <c r="DJO1" s="227"/>
      <c r="DJP1" s="227"/>
      <c r="DJQ1" s="227"/>
      <c r="DJR1" s="227"/>
      <c r="DJS1" s="227"/>
      <c r="DJT1" s="227"/>
      <c r="DJU1" s="227"/>
      <c r="DJV1" s="227"/>
      <c r="DJW1" s="227"/>
      <c r="DJX1" s="227"/>
      <c r="DJY1" s="227"/>
      <c r="DJZ1" s="227"/>
      <c r="DKA1" s="227"/>
      <c r="DKB1" s="227"/>
      <c r="DKC1" s="227"/>
      <c r="DKD1" s="227"/>
      <c r="DKE1" s="227"/>
      <c r="DKF1" s="227"/>
      <c r="DKG1" s="227"/>
      <c r="DKH1" s="227"/>
      <c r="DKI1" s="227"/>
      <c r="DKJ1" s="227"/>
      <c r="DKK1" s="227"/>
      <c r="DKL1" s="227"/>
      <c r="DKM1" s="227"/>
      <c r="DKN1" s="227"/>
      <c r="DKO1" s="227"/>
      <c r="DKP1" s="227"/>
      <c r="DKQ1" s="227"/>
      <c r="DKR1" s="227"/>
      <c r="DKS1" s="227"/>
      <c r="DKT1" s="227"/>
      <c r="DKU1" s="227"/>
      <c r="DKV1" s="227"/>
      <c r="DKW1" s="227"/>
      <c r="DKX1" s="227"/>
      <c r="DKY1" s="227"/>
      <c r="DKZ1" s="227"/>
      <c r="DLA1" s="227"/>
      <c r="DLB1" s="227"/>
      <c r="DLC1" s="227"/>
      <c r="DLD1" s="227"/>
      <c r="DLE1" s="227"/>
      <c r="DLF1" s="227"/>
      <c r="DLG1" s="227"/>
      <c r="DLH1" s="227"/>
      <c r="DLI1" s="227"/>
      <c r="DLJ1" s="227"/>
      <c r="DLK1" s="227"/>
      <c r="DLL1" s="227"/>
      <c r="DLM1" s="227"/>
      <c r="DLN1" s="227"/>
      <c r="DLO1" s="227"/>
      <c r="DLP1" s="227"/>
      <c r="DLQ1" s="227"/>
      <c r="DLR1" s="227"/>
      <c r="DLS1" s="227"/>
      <c r="DLT1" s="227"/>
      <c r="DLU1" s="227"/>
      <c r="DLV1" s="227"/>
      <c r="DLW1" s="227"/>
      <c r="DLX1" s="227"/>
      <c r="DLY1" s="227"/>
      <c r="DLZ1" s="227"/>
      <c r="DMA1" s="227"/>
      <c r="DMB1" s="227"/>
      <c r="DMC1" s="227"/>
      <c r="DMD1" s="227"/>
      <c r="DME1" s="227"/>
      <c r="DMF1" s="227"/>
      <c r="DMG1" s="227"/>
      <c r="DMH1" s="227"/>
      <c r="DMI1" s="227"/>
      <c r="DMJ1" s="227"/>
      <c r="DMK1" s="227"/>
      <c r="DML1" s="227"/>
      <c r="DMM1" s="227"/>
      <c r="DMN1" s="227"/>
      <c r="DMO1" s="227"/>
      <c r="DMP1" s="227"/>
      <c r="DMQ1" s="227"/>
      <c r="DMR1" s="227"/>
      <c r="DMS1" s="227"/>
      <c r="DMT1" s="227"/>
      <c r="DMU1" s="227"/>
      <c r="DMV1" s="227"/>
      <c r="DMW1" s="227"/>
      <c r="DMX1" s="227"/>
      <c r="DMY1" s="227"/>
      <c r="DMZ1" s="227"/>
      <c r="DNA1" s="227"/>
      <c r="DNB1" s="227"/>
      <c r="DNC1" s="227"/>
      <c r="DND1" s="227"/>
      <c r="DNE1" s="227"/>
      <c r="DNF1" s="227"/>
      <c r="DNG1" s="227"/>
      <c r="DNH1" s="227"/>
      <c r="DNI1" s="227"/>
      <c r="DNJ1" s="227"/>
      <c r="DNK1" s="227"/>
      <c r="DNL1" s="227"/>
      <c r="DNM1" s="227"/>
      <c r="DNN1" s="227"/>
      <c r="DNO1" s="227"/>
      <c r="DNP1" s="227"/>
      <c r="DNQ1" s="227"/>
      <c r="DNR1" s="227"/>
      <c r="DNS1" s="227"/>
      <c r="DNT1" s="227"/>
      <c r="DNU1" s="227"/>
      <c r="DNV1" s="227"/>
      <c r="DNW1" s="227"/>
      <c r="DNX1" s="227"/>
      <c r="DNY1" s="227"/>
      <c r="DNZ1" s="227"/>
      <c r="DOA1" s="227"/>
      <c r="DOB1" s="227"/>
      <c r="DOC1" s="227"/>
      <c r="DOD1" s="227"/>
      <c r="DOE1" s="227"/>
      <c r="DOF1" s="227"/>
      <c r="DOG1" s="227"/>
      <c r="DOH1" s="227"/>
      <c r="DOI1" s="227"/>
      <c r="DOJ1" s="227"/>
      <c r="DOK1" s="227"/>
      <c r="DOL1" s="227"/>
      <c r="DOM1" s="227"/>
      <c r="DON1" s="227"/>
      <c r="DOO1" s="227"/>
      <c r="DOP1" s="227"/>
      <c r="DOQ1" s="227"/>
      <c r="DOR1" s="227"/>
      <c r="DOS1" s="227"/>
      <c r="DOT1" s="227"/>
      <c r="DOU1" s="227"/>
      <c r="DOV1" s="227"/>
      <c r="DOW1" s="227"/>
      <c r="DOX1" s="227"/>
      <c r="DOY1" s="227"/>
      <c r="DOZ1" s="227"/>
      <c r="DPA1" s="227"/>
      <c r="DPB1" s="227"/>
      <c r="DPC1" s="227"/>
      <c r="DPD1" s="227"/>
      <c r="DPE1" s="227"/>
      <c r="DPF1" s="227"/>
      <c r="DPG1" s="227"/>
      <c r="DPH1" s="227"/>
      <c r="DPI1" s="227"/>
      <c r="DPJ1" s="227"/>
      <c r="DPK1" s="227"/>
      <c r="DPL1" s="227"/>
      <c r="DPM1" s="227"/>
      <c r="DPN1" s="227"/>
      <c r="DPO1" s="227"/>
      <c r="DPP1" s="227"/>
      <c r="DPQ1" s="227"/>
      <c r="DPR1" s="227"/>
      <c r="DPS1" s="227"/>
      <c r="DPT1" s="227"/>
      <c r="DPU1" s="227"/>
      <c r="DPV1" s="227"/>
      <c r="DPW1" s="227"/>
      <c r="DPX1" s="227"/>
      <c r="DPY1" s="227"/>
      <c r="DPZ1" s="227"/>
      <c r="DQA1" s="227"/>
      <c r="DQB1" s="227"/>
      <c r="DQC1" s="227"/>
      <c r="DQD1" s="227"/>
      <c r="DQE1" s="227"/>
      <c r="DQF1" s="227"/>
      <c r="DQG1" s="227"/>
      <c r="DQH1" s="227"/>
      <c r="DQI1" s="227"/>
      <c r="DQJ1" s="227"/>
      <c r="DQK1" s="227"/>
      <c r="DQL1" s="227"/>
      <c r="DQM1" s="227"/>
      <c r="DQN1" s="227"/>
      <c r="DQO1" s="227"/>
      <c r="DQP1" s="227"/>
      <c r="DQQ1" s="227"/>
      <c r="DQR1" s="227"/>
      <c r="DQS1" s="227"/>
      <c r="DQT1" s="227"/>
      <c r="DQU1" s="227"/>
      <c r="DQV1" s="227"/>
      <c r="DQW1" s="227"/>
      <c r="DQX1" s="227"/>
      <c r="DQY1" s="227"/>
      <c r="DQZ1" s="227"/>
      <c r="DRA1" s="227"/>
      <c r="DRB1" s="227"/>
      <c r="DRC1" s="227"/>
      <c r="DRD1" s="227"/>
      <c r="DRE1" s="227"/>
      <c r="DRF1" s="227"/>
      <c r="DRG1" s="227"/>
      <c r="DRH1" s="227"/>
      <c r="DRI1" s="227"/>
      <c r="DRJ1" s="227"/>
      <c r="DRK1" s="227"/>
      <c r="DRL1" s="227"/>
      <c r="DRM1" s="227"/>
      <c r="DRN1" s="227"/>
      <c r="DRO1" s="227"/>
      <c r="DRP1" s="227"/>
      <c r="DRQ1" s="227"/>
      <c r="DRR1" s="227"/>
      <c r="DRS1" s="227"/>
      <c r="DRT1" s="227"/>
      <c r="DRU1" s="227"/>
      <c r="DRV1" s="227"/>
      <c r="DRW1" s="227"/>
      <c r="DRX1" s="227"/>
      <c r="DRY1" s="227"/>
      <c r="DRZ1" s="227"/>
      <c r="DSA1" s="227"/>
      <c r="DSB1" s="227"/>
      <c r="DSC1" s="227"/>
      <c r="DSD1" s="227"/>
      <c r="DSE1" s="227"/>
      <c r="DSF1" s="227"/>
      <c r="DSG1" s="227"/>
      <c r="DSH1" s="227"/>
      <c r="DSI1" s="227"/>
      <c r="DSJ1" s="227"/>
      <c r="DSK1" s="227"/>
      <c r="DSL1" s="227"/>
      <c r="DSM1" s="227"/>
      <c r="DSN1" s="227"/>
      <c r="DSO1" s="227"/>
      <c r="DSP1" s="227"/>
      <c r="DSQ1" s="227"/>
      <c r="DSR1" s="227"/>
      <c r="DSS1" s="227"/>
      <c r="DST1" s="227"/>
      <c r="DSU1" s="227"/>
      <c r="DSV1" s="227"/>
      <c r="DSW1" s="227"/>
      <c r="DSX1" s="227"/>
      <c r="DSY1" s="227"/>
      <c r="DSZ1" s="227"/>
      <c r="DTA1" s="227"/>
      <c r="DTB1" s="227"/>
      <c r="DTC1" s="227"/>
      <c r="DTD1" s="227"/>
      <c r="DTE1" s="227"/>
      <c r="DTF1" s="227"/>
      <c r="DTG1" s="227"/>
      <c r="DTH1" s="227"/>
      <c r="DTI1" s="227"/>
      <c r="DTJ1" s="227"/>
      <c r="DTK1" s="227"/>
      <c r="DTL1" s="227"/>
      <c r="DTM1" s="227"/>
      <c r="DTN1" s="227"/>
      <c r="DTO1" s="227"/>
      <c r="DTP1" s="227"/>
      <c r="DTQ1" s="227"/>
      <c r="DTR1" s="227"/>
      <c r="DTS1" s="227"/>
      <c r="DTT1" s="227"/>
      <c r="DTU1" s="227"/>
      <c r="DTV1" s="227"/>
      <c r="DTW1" s="227"/>
      <c r="DTX1" s="227"/>
      <c r="DTY1" s="227"/>
      <c r="DTZ1" s="227"/>
      <c r="DUA1" s="227"/>
      <c r="DUB1" s="227"/>
      <c r="DUC1" s="227"/>
      <c r="DUD1" s="227"/>
      <c r="DUE1" s="227"/>
      <c r="DUF1" s="227"/>
      <c r="DUG1" s="227"/>
      <c r="DUH1" s="227"/>
      <c r="DUI1" s="227"/>
      <c r="DUJ1" s="227"/>
      <c r="DUK1" s="227"/>
      <c r="DUL1" s="227"/>
      <c r="DUM1" s="227"/>
      <c r="DUN1" s="227"/>
      <c r="DUO1" s="227"/>
      <c r="DUP1" s="227"/>
      <c r="DUQ1" s="227"/>
      <c r="DUR1" s="227"/>
      <c r="DUS1" s="227"/>
      <c r="DUT1" s="227"/>
      <c r="DUU1" s="227"/>
      <c r="DUV1" s="227"/>
      <c r="DUW1" s="227"/>
      <c r="DUX1" s="227"/>
      <c r="DUY1" s="227"/>
      <c r="DUZ1" s="227"/>
      <c r="DVA1" s="227"/>
      <c r="DVB1" s="227"/>
      <c r="DVC1" s="227"/>
      <c r="DVD1" s="227"/>
      <c r="DVE1" s="227"/>
      <c r="DVF1" s="227"/>
      <c r="DVG1" s="227"/>
      <c r="DVH1" s="227"/>
      <c r="DVI1" s="227"/>
      <c r="DVJ1" s="227"/>
      <c r="DVK1" s="227"/>
      <c r="DVL1" s="227"/>
      <c r="DVM1" s="227"/>
      <c r="DVN1" s="227"/>
      <c r="DVO1" s="227"/>
      <c r="DVP1" s="227"/>
      <c r="DVQ1" s="227"/>
      <c r="DVR1" s="227"/>
      <c r="DVS1" s="227"/>
      <c r="DVT1" s="227"/>
      <c r="DVU1" s="227"/>
      <c r="DVV1" s="227"/>
      <c r="DVW1" s="227"/>
      <c r="DVX1" s="227"/>
      <c r="DVY1" s="227"/>
      <c r="DVZ1" s="227"/>
      <c r="DWA1" s="227"/>
      <c r="DWB1" s="227"/>
      <c r="DWC1" s="227"/>
      <c r="DWD1" s="227"/>
      <c r="DWE1" s="227"/>
      <c r="DWF1" s="227"/>
      <c r="DWG1" s="227"/>
      <c r="DWH1" s="227"/>
      <c r="DWI1" s="227"/>
      <c r="DWJ1" s="227"/>
      <c r="DWK1" s="227"/>
      <c r="DWL1" s="227"/>
      <c r="DWM1" s="227"/>
      <c r="DWN1" s="227"/>
      <c r="DWO1" s="227"/>
      <c r="DWP1" s="227"/>
      <c r="DWQ1" s="227"/>
      <c r="DWR1" s="227"/>
      <c r="DWS1" s="227"/>
      <c r="DWT1" s="227"/>
      <c r="DWU1" s="227"/>
      <c r="DWV1" s="227"/>
      <c r="DWW1" s="227"/>
      <c r="DWX1" s="227"/>
      <c r="DWY1" s="227"/>
      <c r="DWZ1" s="227"/>
      <c r="DXA1" s="227"/>
      <c r="DXB1" s="227"/>
      <c r="DXC1" s="227"/>
      <c r="DXD1" s="227"/>
      <c r="DXE1" s="227"/>
      <c r="DXF1" s="227"/>
      <c r="DXG1" s="227"/>
      <c r="DXH1" s="227"/>
      <c r="DXI1" s="227"/>
      <c r="DXJ1" s="227"/>
      <c r="DXK1" s="227"/>
      <c r="DXL1" s="227"/>
      <c r="DXM1" s="227"/>
      <c r="DXN1" s="227"/>
      <c r="DXO1" s="227"/>
      <c r="DXP1" s="227"/>
      <c r="DXQ1" s="227"/>
      <c r="DXR1" s="227"/>
      <c r="DXS1" s="227"/>
      <c r="DXT1" s="227"/>
      <c r="DXU1" s="227"/>
      <c r="DXV1" s="227"/>
      <c r="DXW1" s="227"/>
      <c r="DXX1" s="227"/>
      <c r="DXY1" s="227"/>
      <c r="DXZ1" s="227"/>
      <c r="DYA1" s="227"/>
      <c r="DYB1" s="227"/>
      <c r="DYC1" s="227"/>
      <c r="DYD1" s="227"/>
      <c r="DYE1" s="227"/>
      <c r="DYF1" s="227"/>
      <c r="DYG1" s="227"/>
      <c r="DYH1" s="227"/>
      <c r="DYI1" s="227"/>
      <c r="DYJ1" s="227"/>
      <c r="DYK1" s="227"/>
      <c r="DYL1" s="227"/>
      <c r="DYM1" s="227"/>
      <c r="DYN1" s="227"/>
      <c r="DYO1" s="227"/>
      <c r="DYP1" s="227"/>
      <c r="DYQ1" s="227"/>
      <c r="DYR1" s="227"/>
      <c r="DYS1" s="227"/>
      <c r="DYT1" s="227"/>
      <c r="DYU1" s="227"/>
      <c r="DYV1" s="227"/>
      <c r="DYW1" s="227"/>
      <c r="DYX1" s="227"/>
      <c r="DYY1" s="227"/>
      <c r="DYZ1" s="227"/>
      <c r="DZA1" s="227"/>
      <c r="DZB1" s="227"/>
      <c r="DZC1" s="227"/>
      <c r="DZD1" s="227"/>
      <c r="DZE1" s="227"/>
      <c r="DZF1" s="227"/>
      <c r="DZG1" s="227"/>
      <c r="DZH1" s="227"/>
      <c r="DZI1" s="227"/>
      <c r="DZJ1" s="227"/>
      <c r="DZK1" s="227"/>
      <c r="DZL1" s="227"/>
      <c r="DZM1" s="227"/>
      <c r="DZN1" s="227"/>
      <c r="DZO1" s="227"/>
      <c r="DZP1" s="227"/>
      <c r="DZQ1" s="227"/>
      <c r="DZR1" s="227"/>
      <c r="DZS1" s="227"/>
      <c r="DZT1" s="227"/>
      <c r="DZU1" s="227"/>
      <c r="DZV1" s="227"/>
      <c r="DZW1" s="227"/>
      <c r="DZX1" s="227"/>
      <c r="DZY1" s="227"/>
      <c r="DZZ1" s="227"/>
      <c r="EAA1" s="227"/>
      <c r="EAB1" s="227"/>
      <c r="EAC1" s="227"/>
      <c r="EAD1" s="227"/>
      <c r="EAE1" s="227"/>
      <c r="EAF1" s="227"/>
      <c r="EAG1" s="227"/>
      <c r="EAH1" s="227"/>
      <c r="EAI1" s="227"/>
      <c r="EAJ1" s="227"/>
      <c r="EAK1" s="227"/>
      <c r="EAL1" s="227"/>
      <c r="EAM1" s="227"/>
      <c r="EAN1" s="227"/>
      <c r="EAO1" s="227"/>
      <c r="EAP1" s="227"/>
      <c r="EAQ1" s="227"/>
      <c r="EAR1" s="227"/>
      <c r="EAS1" s="227"/>
      <c r="EAT1" s="227"/>
      <c r="EAU1" s="227"/>
      <c r="EAV1" s="227"/>
      <c r="EAW1" s="227"/>
      <c r="EAX1" s="227"/>
      <c r="EAY1" s="227"/>
      <c r="EAZ1" s="227"/>
      <c r="EBA1" s="227"/>
      <c r="EBB1" s="227"/>
      <c r="EBC1" s="227"/>
      <c r="EBD1" s="227"/>
      <c r="EBE1" s="227"/>
      <c r="EBF1" s="227"/>
      <c r="EBG1" s="227"/>
      <c r="EBH1" s="227"/>
      <c r="EBI1" s="227"/>
      <c r="EBJ1" s="227"/>
      <c r="EBK1" s="227"/>
      <c r="EBL1" s="227"/>
      <c r="EBM1" s="227"/>
      <c r="EBN1" s="227"/>
      <c r="EBO1" s="227"/>
      <c r="EBP1" s="227"/>
      <c r="EBQ1" s="227"/>
      <c r="EBR1" s="227"/>
      <c r="EBS1" s="227"/>
      <c r="EBT1" s="227"/>
      <c r="EBU1" s="227"/>
      <c r="EBV1" s="227"/>
      <c r="EBW1" s="227"/>
      <c r="EBX1" s="227"/>
      <c r="EBY1" s="227"/>
      <c r="EBZ1" s="227"/>
      <c r="ECA1" s="227"/>
      <c r="ECB1" s="227"/>
      <c r="ECC1" s="227"/>
      <c r="ECD1" s="227"/>
      <c r="ECE1" s="227"/>
      <c r="ECF1" s="227"/>
      <c r="ECG1" s="227"/>
      <c r="ECH1" s="227"/>
      <c r="ECI1" s="227"/>
      <c r="ECJ1" s="227"/>
      <c r="ECK1" s="227"/>
      <c r="ECL1" s="227"/>
      <c r="ECM1" s="227"/>
      <c r="ECN1" s="227"/>
      <c r="ECO1" s="227"/>
      <c r="ECP1" s="227"/>
      <c r="ECQ1" s="227"/>
      <c r="ECR1" s="227"/>
      <c r="ECS1" s="227"/>
      <c r="ECT1" s="227"/>
      <c r="ECU1" s="227"/>
      <c r="ECV1" s="227"/>
      <c r="ECW1" s="227"/>
      <c r="ECX1" s="227"/>
      <c r="ECY1" s="227"/>
      <c r="ECZ1" s="227"/>
      <c r="EDA1" s="227"/>
      <c r="EDB1" s="227"/>
      <c r="EDC1" s="227"/>
      <c r="EDD1" s="227"/>
      <c r="EDE1" s="227"/>
      <c r="EDF1" s="227"/>
      <c r="EDG1" s="227"/>
      <c r="EDH1" s="227"/>
      <c r="EDI1" s="227"/>
      <c r="EDJ1" s="227"/>
      <c r="EDK1" s="227"/>
      <c r="EDL1" s="227"/>
      <c r="EDM1" s="227"/>
      <c r="EDN1" s="227"/>
      <c r="EDO1" s="227"/>
      <c r="EDP1" s="227"/>
      <c r="EDQ1" s="227"/>
      <c r="EDR1" s="227"/>
      <c r="EDS1" s="227"/>
      <c r="EDT1" s="227"/>
      <c r="EDU1" s="227"/>
      <c r="EDV1" s="227"/>
      <c r="EDW1" s="227"/>
      <c r="EDX1" s="227"/>
      <c r="EDY1" s="227"/>
      <c r="EDZ1" s="227"/>
      <c r="EEA1" s="227"/>
      <c r="EEB1" s="227"/>
      <c r="EEC1" s="227"/>
      <c r="EED1" s="227"/>
      <c r="EEE1" s="227"/>
      <c r="EEF1" s="227"/>
      <c r="EEG1" s="227"/>
      <c r="EEH1" s="227"/>
      <c r="EEI1" s="227"/>
      <c r="EEJ1" s="227"/>
      <c r="EEK1" s="227"/>
      <c r="EEL1" s="227"/>
      <c r="EEM1" s="227"/>
      <c r="EEN1" s="227"/>
      <c r="EEO1" s="227"/>
      <c r="EEP1" s="227"/>
      <c r="EEQ1" s="227"/>
      <c r="EER1" s="227"/>
      <c r="EES1" s="227"/>
      <c r="EET1" s="227"/>
      <c r="EEU1" s="227"/>
      <c r="EEV1" s="227"/>
      <c r="EEW1" s="227"/>
      <c r="EEX1" s="227"/>
      <c r="EEY1" s="227"/>
      <c r="EEZ1" s="227"/>
      <c r="EFA1" s="227"/>
      <c r="EFB1" s="227"/>
      <c r="EFC1" s="227"/>
      <c r="EFD1" s="227"/>
      <c r="EFE1" s="227"/>
      <c r="EFF1" s="227"/>
      <c r="EFG1" s="227"/>
      <c r="EFH1" s="227"/>
      <c r="EFI1" s="227"/>
      <c r="EFJ1" s="227"/>
      <c r="EFK1" s="227"/>
      <c r="EFL1" s="227"/>
      <c r="EFM1" s="227"/>
      <c r="EFN1" s="227"/>
      <c r="EFO1" s="227"/>
      <c r="EFP1" s="227"/>
      <c r="EFQ1" s="227"/>
      <c r="EFR1" s="227"/>
      <c r="EFS1" s="227"/>
      <c r="EFT1" s="227"/>
      <c r="EFU1" s="227"/>
      <c r="EFV1" s="227"/>
      <c r="EFW1" s="227"/>
      <c r="EFX1" s="227"/>
      <c r="EFY1" s="227"/>
      <c r="EFZ1" s="227"/>
      <c r="EGA1" s="227"/>
      <c r="EGB1" s="227"/>
      <c r="EGC1" s="227"/>
      <c r="EGD1" s="227"/>
      <c r="EGE1" s="227"/>
      <c r="EGF1" s="227"/>
      <c r="EGG1" s="227"/>
      <c r="EGH1" s="227"/>
      <c r="EGI1" s="227"/>
      <c r="EGJ1" s="227"/>
      <c r="EGK1" s="227"/>
      <c r="EGL1" s="227"/>
      <c r="EGM1" s="227"/>
      <c r="EGN1" s="227"/>
      <c r="EGO1" s="227"/>
      <c r="EGP1" s="227"/>
      <c r="EGQ1" s="227"/>
      <c r="EGR1" s="227"/>
      <c r="EGS1" s="227"/>
      <c r="EGT1" s="227"/>
      <c r="EGU1" s="227"/>
      <c r="EGV1" s="227"/>
      <c r="EGW1" s="227"/>
      <c r="EGX1" s="227"/>
      <c r="EGY1" s="227"/>
      <c r="EGZ1" s="227"/>
      <c r="EHA1" s="227"/>
      <c r="EHB1" s="227"/>
      <c r="EHC1" s="227"/>
      <c r="EHD1" s="227"/>
      <c r="EHE1" s="227"/>
      <c r="EHF1" s="227"/>
      <c r="EHG1" s="227"/>
      <c r="EHH1" s="227"/>
      <c r="EHI1" s="227"/>
      <c r="EHJ1" s="227"/>
      <c r="EHK1" s="227"/>
      <c r="EHL1" s="227"/>
      <c r="EHM1" s="227"/>
      <c r="EHN1" s="227"/>
      <c r="EHO1" s="227"/>
      <c r="EHP1" s="227"/>
      <c r="EHQ1" s="227"/>
      <c r="EHR1" s="227"/>
      <c r="EHS1" s="227"/>
      <c r="EHT1" s="227"/>
      <c r="EHU1" s="227"/>
      <c r="EHV1" s="227"/>
      <c r="EHW1" s="227"/>
      <c r="EHX1" s="227"/>
      <c r="EHY1" s="227"/>
      <c r="EHZ1" s="227"/>
      <c r="EIA1" s="227"/>
      <c r="EIB1" s="227"/>
      <c r="EIC1" s="227"/>
      <c r="EID1" s="227"/>
      <c r="EIE1" s="227"/>
      <c r="EIF1" s="227"/>
      <c r="EIG1" s="227"/>
      <c r="EIH1" s="227"/>
      <c r="EII1" s="227"/>
      <c r="EIJ1" s="227"/>
      <c r="EIK1" s="227"/>
      <c r="EIL1" s="227"/>
      <c r="EIM1" s="227"/>
      <c r="EIN1" s="227"/>
      <c r="EIO1" s="227"/>
      <c r="EIP1" s="227"/>
      <c r="EIQ1" s="227"/>
      <c r="EIR1" s="227"/>
      <c r="EIS1" s="227"/>
      <c r="EIT1" s="227"/>
      <c r="EIU1" s="227"/>
      <c r="EIV1" s="227"/>
      <c r="EIW1" s="227"/>
      <c r="EIX1" s="227"/>
      <c r="EIY1" s="227"/>
      <c r="EIZ1" s="227"/>
      <c r="EJA1" s="227"/>
      <c r="EJB1" s="227"/>
      <c r="EJC1" s="227"/>
      <c r="EJD1" s="227"/>
      <c r="EJE1" s="227"/>
      <c r="EJF1" s="227"/>
      <c r="EJG1" s="227"/>
      <c r="EJH1" s="227"/>
      <c r="EJI1" s="227"/>
      <c r="EJJ1" s="227"/>
      <c r="EJK1" s="227"/>
      <c r="EJL1" s="227"/>
      <c r="EJM1" s="227"/>
      <c r="EJN1" s="227"/>
      <c r="EJO1" s="227"/>
      <c r="EJP1" s="227"/>
      <c r="EJQ1" s="227"/>
      <c r="EJR1" s="227"/>
      <c r="EJS1" s="227"/>
      <c r="EJT1" s="227"/>
      <c r="EJU1" s="227"/>
      <c r="EJV1" s="227"/>
      <c r="EJW1" s="227"/>
      <c r="EJX1" s="227"/>
      <c r="EJY1" s="227"/>
      <c r="EJZ1" s="227"/>
      <c r="EKA1" s="227"/>
      <c r="EKB1" s="227"/>
      <c r="EKC1" s="227"/>
      <c r="EKD1" s="227"/>
      <c r="EKE1" s="227"/>
      <c r="EKF1" s="227"/>
      <c r="EKG1" s="227"/>
      <c r="EKH1" s="227"/>
      <c r="EKI1" s="227"/>
      <c r="EKJ1" s="227"/>
      <c r="EKK1" s="227"/>
      <c r="EKL1" s="227"/>
      <c r="EKM1" s="227"/>
      <c r="EKN1" s="227"/>
      <c r="EKO1" s="227"/>
      <c r="EKP1" s="227"/>
      <c r="EKQ1" s="227"/>
      <c r="EKR1" s="227"/>
      <c r="EKS1" s="227"/>
      <c r="EKT1" s="227"/>
      <c r="EKU1" s="227"/>
      <c r="EKV1" s="227"/>
      <c r="EKW1" s="227"/>
      <c r="EKX1" s="227"/>
      <c r="EKY1" s="227"/>
      <c r="EKZ1" s="227"/>
      <c r="ELA1" s="227"/>
      <c r="ELB1" s="227"/>
      <c r="ELC1" s="227"/>
      <c r="ELD1" s="227"/>
      <c r="ELE1" s="227"/>
      <c r="ELF1" s="227"/>
      <c r="ELG1" s="227"/>
      <c r="ELH1" s="227"/>
      <c r="ELI1" s="227"/>
      <c r="ELJ1" s="227"/>
      <c r="ELK1" s="227"/>
      <c r="ELL1" s="227"/>
      <c r="ELM1" s="227"/>
      <c r="ELN1" s="227"/>
      <c r="ELO1" s="227"/>
      <c r="ELP1" s="227"/>
      <c r="ELQ1" s="227"/>
      <c r="ELR1" s="227"/>
      <c r="ELS1" s="227"/>
      <c r="ELT1" s="227"/>
      <c r="ELU1" s="227"/>
      <c r="ELV1" s="227"/>
      <c r="ELW1" s="227"/>
      <c r="ELX1" s="227"/>
      <c r="ELY1" s="227"/>
      <c r="ELZ1" s="227"/>
      <c r="EMA1" s="227"/>
      <c r="EMB1" s="227"/>
      <c r="EMC1" s="227"/>
      <c r="EMD1" s="227"/>
      <c r="EME1" s="227"/>
      <c r="EMF1" s="227"/>
      <c r="EMG1" s="227"/>
      <c r="EMH1" s="227"/>
      <c r="EMI1" s="227"/>
      <c r="EMJ1" s="227"/>
      <c r="EMK1" s="227"/>
      <c r="EML1" s="227"/>
      <c r="EMM1" s="227"/>
      <c r="EMN1" s="227"/>
      <c r="EMO1" s="227"/>
      <c r="EMP1" s="227"/>
      <c r="EMQ1" s="227"/>
      <c r="EMR1" s="227"/>
      <c r="EMS1" s="227"/>
      <c r="EMT1" s="227"/>
      <c r="EMU1" s="227"/>
      <c r="EMV1" s="227"/>
      <c r="EMW1" s="227"/>
      <c r="EMX1" s="227"/>
      <c r="EMY1" s="227"/>
      <c r="EMZ1" s="227"/>
      <c r="ENA1" s="227"/>
      <c r="ENB1" s="227"/>
      <c r="ENC1" s="227"/>
      <c r="END1" s="227"/>
      <c r="ENE1" s="227"/>
      <c r="ENF1" s="227"/>
      <c r="ENG1" s="227"/>
      <c r="ENH1" s="227"/>
      <c r="ENI1" s="227"/>
      <c r="ENJ1" s="227"/>
      <c r="ENK1" s="227"/>
      <c r="ENL1" s="227"/>
      <c r="ENM1" s="227"/>
      <c r="ENN1" s="227"/>
      <c r="ENO1" s="227"/>
      <c r="ENP1" s="227"/>
      <c r="ENQ1" s="227"/>
      <c r="ENR1" s="227"/>
      <c r="ENS1" s="227"/>
      <c r="ENT1" s="227"/>
      <c r="ENU1" s="227"/>
      <c r="ENV1" s="227"/>
      <c r="ENW1" s="227"/>
      <c r="ENX1" s="227"/>
      <c r="ENY1" s="227"/>
      <c r="ENZ1" s="227"/>
      <c r="EOA1" s="227"/>
      <c r="EOB1" s="227"/>
      <c r="EOC1" s="227"/>
      <c r="EOD1" s="227"/>
      <c r="EOE1" s="227"/>
      <c r="EOF1" s="227"/>
      <c r="EOG1" s="227"/>
      <c r="EOH1" s="227"/>
      <c r="EOI1" s="227"/>
      <c r="EOJ1" s="227"/>
      <c r="EOK1" s="227"/>
      <c r="EOL1" s="227"/>
      <c r="EOM1" s="227"/>
      <c r="EON1" s="227"/>
      <c r="EOO1" s="227"/>
      <c r="EOP1" s="227"/>
      <c r="EOQ1" s="227"/>
      <c r="EOR1" s="227"/>
      <c r="EOS1" s="227"/>
      <c r="EOT1" s="227"/>
      <c r="EOU1" s="227"/>
      <c r="EOV1" s="227"/>
      <c r="EOW1" s="227"/>
      <c r="EOX1" s="227"/>
      <c r="EOY1" s="227"/>
      <c r="EOZ1" s="227"/>
      <c r="EPA1" s="227"/>
      <c r="EPB1" s="227"/>
      <c r="EPC1" s="227"/>
      <c r="EPD1" s="227"/>
      <c r="EPE1" s="227"/>
      <c r="EPF1" s="227"/>
      <c r="EPG1" s="227"/>
      <c r="EPH1" s="227"/>
      <c r="EPI1" s="227"/>
      <c r="EPJ1" s="227"/>
      <c r="EPK1" s="227"/>
      <c r="EPL1" s="227"/>
      <c r="EPM1" s="227"/>
      <c r="EPN1" s="227"/>
      <c r="EPO1" s="227"/>
      <c r="EPP1" s="227"/>
      <c r="EPQ1" s="227"/>
      <c r="EPR1" s="227"/>
      <c r="EPS1" s="227"/>
      <c r="EPT1" s="227"/>
      <c r="EPU1" s="227"/>
      <c r="EPV1" s="227"/>
      <c r="EPW1" s="227"/>
      <c r="EPX1" s="227"/>
      <c r="EPY1" s="227"/>
      <c r="EPZ1" s="227"/>
      <c r="EQA1" s="227"/>
      <c r="EQB1" s="227"/>
      <c r="EQC1" s="227"/>
      <c r="EQD1" s="227"/>
      <c r="EQE1" s="227"/>
      <c r="EQF1" s="227"/>
      <c r="EQG1" s="227"/>
      <c r="EQH1" s="227"/>
      <c r="EQI1" s="227"/>
      <c r="EQJ1" s="227"/>
      <c r="EQK1" s="227"/>
      <c r="EQL1" s="227"/>
      <c r="EQM1" s="227"/>
      <c r="EQN1" s="227"/>
      <c r="EQO1" s="227"/>
      <c r="EQP1" s="227"/>
      <c r="EQQ1" s="227"/>
      <c r="EQR1" s="227"/>
      <c r="EQS1" s="227"/>
      <c r="EQT1" s="227"/>
      <c r="EQU1" s="227"/>
      <c r="EQV1" s="227"/>
      <c r="EQW1" s="227"/>
      <c r="EQX1" s="227"/>
      <c r="EQY1" s="227"/>
      <c r="EQZ1" s="227"/>
      <c r="ERA1" s="227"/>
      <c r="ERB1" s="227"/>
      <c r="ERC1" s="227"/>
      <c r="ERD1" s="227"/>
      <c r="ERE1" s="227"/>
      <c r="ERF1" s="227"/>
      <c r="ERG1" s="227"/>
      <c r="ERH1" s="227"/>
      <c r="ERI1" s="227"/>
      <c r="ERJ1" s="227"/>
      <c r="ERK1" s="227"/>
      <c r="ERL1" s="227"/>
      <c r="ERM1" s="227"/>
      <c r="ERN1" s="227"/>
      <c r="ERO1" s="227"/>
      <c r="ERP1" s="227"/>
      <c r="ERQ1" s="227"/>
      <c r="ERR1" s="227"/>
      <c r="ERS1" s="227"/>
      <c r="ERT1" s="227"/>
      <c r="ERU1" s="227"/>
      <c r="ERV1" s="227"/>
      <c r="ERW1" s="227"/>
      <c r="ERX1" s="227"/>
      <c r="ERY1" s="227"/>
      <c r="ERZ1" s="227"/>
      <c r="ESA1" s="227"/>
      <c r="ESB1" s="227"/>
      <c r="ESC1" s="227"/>
      <c r="ESD1" s="227"/>
      <c r="ESE1" s="227"/>
      <c r="ESF1" s="227"/>
      <c r="ESG1" s="227"/>
      <c r="ESH1" s="227"/>
      <c r="ESI1" s="227"/>
      <c r="ESJ1" s="227"/>
      <c r="ESK1" s="227"/>
      <c r="ESL1" s="227"/>
      <c r="ESM1" s="227"/>
      <c r="ESN1" s="227"/>
      <c r="ESO1" s="227"/>
      <c r="ESP1" s="227"/>
      <c r="ESQ1" s="227"/>
      <c r="ESR1" s="227"/>
      <c r="ESS1" s="227"/>
      <c r="EST1" s="227"/>
      <c r="ESU1" s="227"/>
      <c r="ESV1" s="227"/>
      <c r="ESW1" s="227"/>
      <c r="ESX1" s="227"/>
      <c r="ESY1" s="227"/>
      <c r="ESZ1" s="227"/>
      <c r="ETA1" s="227"/>
      <c r="ETB1" s="227"/>
      <c r="ETC1" s="227"/>
      <c r="ETD1" s="227"/>
      <c r="ETE1" s="227"/>
      <c r="ETF1" s="227"/>
      <c r="ETG1" s="227"/>
      <c r="ETH1" s="227"/>
      <c r="ETI1" s="227"/>
      <c r="ETJ1" s="227"/>
      <c r="ETK1" s="227"/>
      <c r="ETL1" s="227"/>
      <c r="ETM1" s="227"/>
      <c r="ETN1" s="227"/>
      <c r="ETO1" s="227"/>
      <c r="ETP1" s="227"/>
      <c r="ETQ1" s="227"/>
      <c r="ETR1" s="227"/>
      <c r="ETS1" s="227"/>
      <c r="ETT1" s="227"/>
      <c r="ETU1" s="227"/>
      <c r="ETV1" s="227"/>
      <c r="ETW1" s="227"/>
      <c r="ETX1" s="227"/>
      <c r="ETY1" s="227"/>
      <c r="ETZ1" s="227"/>
      <c r="EUA1" s="227"/>
      <c r="EUB1" s="227"/>
      <c r="EUC1" s="227"/>
      <c r="EUD1" s="227"/>
      <c r="EUE1" s="227"/>
      <c r="EUF1" s="227"/>
      <c r="EUG1" s="227"/>
      <c r="EUH1" s="227"/>
      <c r="EUI1" s="227"/>
      <c r="EUJ1" s="227"/>
      <c r="EUK1" s="227"/>
      <c r="EUL1" s="227"/>
      <c r="EUM1" s="227"/>
      <c r="EUN1" s="227"/>
      <c r="EUO1" s="227"/>
      <c r="EUP1" s="227"/>
      <c r="EUQ1" s="227"/>
      <c r="EUR1" s="227"/>
      <c r="EUS1" s="227"/>
      <c r="EUT1" s="227"/>
      <c r="EUU1" s="227"/>
      <c r="EUV1" s="227"/>
      <c r="EUW1" s="227"/>
      <c r="EUX1" s="227"/>
      <c r="EUY1" s="227"/>
      <c r="EUZ1" s="227"/>
      <c r="EVA1" s="227"/>
      <c r="EVB1" s="227"/>
      <c r="EVC1" s="227"/>
      <c r="EVD1" s="227"/>
      <c r="EVE1" s="227"/>
      <c r="EVF1" s="227"/>
      <c r="EVG1" s="227"/>
      <c r="EVH1" s="227"/>
      <c r="EVI1" s="227"/>
      <c r="EVJ1" s="227"/>
      <c r="EVK1" s="227"/>
      <c r="EVL1" s="227"/>
      <c r="EVM1" s="227"/>
      <c r="EVN1" s="227"/>
      <c r="EVO1" s="227"/>
      <c r="EVP1" s="227"/>
      <c r="EVQ1" s="227"/>
      <c r="EVR1" s="227"/>
      <c r="EVS1" s="227"/>
      <c r="EVT1" s="227"/>
      <c r="EVU1" s="227"/>
      <c r="EVV1" s="227"/>
      <c r="EVW1" s="227"/>
      <c r="EVX1" s="227"/>
      <c r="EVY1" s="227"/>
      <c r="EVZ1" s="227"/>
      <c r="EWA1" s="227"/>
      <c r="EWB1" s="227"/>
      <c r="EWC1" s="227"/>
      <c r="EWD1" s="227"/>
      <c r="EWE1" s="227"/>
      <c r="EWF1" s="227"/>
      <c r="EWG1" s="227"/>
      <c r="EWH1" s="227"/>
      <c r="EWI1" s="227"/>
      <c r="EWJ1" s="227"/>
      <c r="EWK1" s="227"/>
      <c r="EWL1" s="227"/>
      <c r="EWM1" s="227"/>
      <c r="EWN1" s="227"/>
      <c r="EWO1" s="227"/>
      <c r="EWP1" s="227"/>
      <c r="EWQ1" s="227"/>
      <c r="EWR1" s="227"/>
      <c r="EWS1" s="227"/>
      <c r="EWT1" s="227"/>
      <c r="EWU1" s="227"/>
      <c r="EWV1" s="227"/>
      <c r="EWW1" s="227"/>
      <c r="EWX1" s="227"/>
      <c r="EWY1" s="227"/>
      <c r="EWZ1" s="227"/>
      <c r="EXA1" s="227"/>
      <c r="EXB1" s="227"/>
      <c r="EXC1" s="227"/>
      <c r="EXD1" s="227"/>
      <c r="EXE1" s="227"/>
      <c r="EXF1" s="227"/>
      <c r="EXG1" s="227"/>
      <c r="EXH1" s="227"/>
      <c r="EXI1" s="227"/>
      <c r="EXJ1" s="227"/>
      <c r="EXK1" s="227"/>
      <c r="EXL1" s="227"/>
      <c r="EXM1" s="227"/>
      <c r="EXN1" s="227"/>
      <c r="EXO1" s="227"/>
      <c r="EXP1" s="227"/>
      <c r="EXQ1" s="227"/>
      <c r="EXR1" s="227"/>
      <c r="EXS1" s="227"/>
      <c r="EXT1" s="227"/>
      <c r="EXU1" s="227"/>
      <c r="EXV1" s="227"/>
      <c r="EXW1" s="227"/>
      <c r="EXX1" s="227"/>
      <c r="EXY1" s="227"/>
      <c r="EXZ1" s="227"/>
      <c r="EYA1" s="227"/>
      <c r="EYB1" s="227"/>
      <c r="EYC1" s="227"/>
      <c r="EYD1" s="227"/>
      <c r="EYE1" s="227"/>
      <c r="EYF1" s="227"/>
      <c r="EYG1" s="227"/>
      <c r="EYH1" s="227"/>
      <c r="EYI1" s="227"/>
      <c r="EYJ1" s="227"/>
      <c r="EYK1" s="227"/>
      <c r="EYL1" s="227"/>
      <c r="EYM1" s="227"/>
      <c r="EYN1" s="227"/>
      <c r="EYO1" s="227"/>
      <c r="EYP1" s="227"/>
      <c r="EYQ1" s="227"/>
      <c r="EYR1" s="227"/>
      <c r="EYS1" s="227"/>
      <c r="EYT1" s="227"/>
      <c r="EYU1" s="227"/>
      <c r="EYV1" s="227"/>
      <c r="EYW1" s="227"/>
      <c r="EYX1" s="227"/>
      <c r="EYY1" s="227"/>
      <c r="EYZ1" s="227"/>
      <c r="EZA1" s="227"/>
      <c r="EZB1" s="227"/>
      <c r="EZC1" s="227"/>
      <c r="EZD1" s="227"/>
      <c r="EZE1" s="227"/>
      <c r="EZF1" s="227"/>
      <c r="EZG1" s="227"/>
      <c r="EZH1" s="227"/>
      <c r="EZI1" s="227"/>
      <c r="EZJ1" s="227"/>
      <c r="EZK1" s="227"/>
      <c r="EZL1" s="227"/>
      <c r="EZM1" s="227"/>
      <c r="EZN1" s="227"/>
      <c r="EZO1" s="227"/>
      <c r="EZP1" s="227"/>
      <c r="EZQ1" s="227"/>
      <c r="EZR1" s="227"/>
      <c r="EZS1" s="227"/>
      <c r="EZT1" s="227"/>
      <c r="EZU1" s="227"/>
      <c r="EZV1" s="227"/>
      <c r="EZW1" s="227"/>
      <c r="EZX1" s="227"/>
      <c r="EZY1" s="227"/>
      <c r="EZZ1" s="227"/>
      <c r="FAA1" s="227"/>
      <c r="FAB1" s="227"/>
      <c r="FAC1" s="227"/>
      <c r="FAD1" s="227"/>
      <c r="FAE1" s="227"/>
      <c r="FAF1" s="227"/>
      <c r="FAG1" s="227"/>
      <c r="FAH1" s="227"/>
      <c r="FAI1" s="227"/>
      <c r="FAJ1" s="227"/>
      <c r="FAK1" s="227"/>
      <c r="FAL1" s="227"/>
      <c r="FAM1" s="227"/>
      <c r="FAN1" s="227"/>
      <c r="FAO1" s="227"/>
      <c r="FAP1" s="227"/>
      <c r="FAQ1" s="227"/>
      <c r="FAR1" s="227"/>
      <c r="FAS1" s="227"/>
      <c r="FAT1" s="227"/>
      <c r="FAU1" s="227"/>
      <c r="FAV1" s="227"/>
      <c r="FAW1" s="227"/>
      <c r="FAX1" s="227"/>
      <c r="FAY1" s="227"/>
      <c r="FAZ1" s="227"/>
      <c r="FBA1" s="227"/>
      <c r="FBB1" s="227"/>
      <c r="FBC1" s="227"/>
      <c r="FBD1" s="227"/>
      <c r="FBE1" s="227"/>
      <c r="FBF1" s="227"/>
      <c r="FBG1" s="227"/>
      <c r="FBH1" s="227"/>
      <c r="FBI1" s="227"/>
      <c r="FBJ1" s="227"/>
      <c r="FBK1" s="227"/>
      <c r="FBL1" s="227"/>
      <c r="FBM1" s="227"/>
      <c r="FBN1" s="227"/>
      <c r="FBO1" s="227"/>
      <c r="FBP1" s="227"/>
      <c r="FBQ1" s="227"/>
      <c r="FBR1" s="227"/>
      <c r="FBS1" s="227"/>
      <c r="FBT1" s="227"/>
      <c r="FBU1" s="227"/>
      <c r="FBV1" s="227"/>
      <c r="FBW1" s="227"/>
      <c r="FBX1" s="227"/>
      <c r="FBY1" s="227"/>
      <c r="FBZ1" s="227"/>
      <c r="FCA1" s="227"/>
      <c r="FCB1" s="227"/>
      <c r="FCC1" s="227"/>
      <c r="FCD1" s="227"/>
      <c r="FCE1" s="227"/>
      <c r="FCF1" s="227"/>
      <c r="FCG1" s="227"/>
      <c r="FCH1" s="227"/>
      <c r="FCI1" s="227"/>
      <c r="FCJ1" s="227"/>
      <c r="FCK1" s="227"/>
      <c r="FCL1" s="227"/>
      <c r="FCM1" s="227"/>
      <c r="FCN1" s="227"/>
      <c r="FCO1" s="227"/>
      <c r="FCP1" s="227"/>
      <c r="FCQ1" s="227"/>
      <c r="FCR1" s="227"/>
      <c r="FCS1" s="227"/>
      <c r="FCT1" s="227"/>
      <c r="FCU1" s="227"/>
      <c r="FCV1" s="227"/>
      <c r="FCW1" s="227"/>
      <c r="FCX1" s="227"/>
      <c r="FCY1" s="227"/>
      <c r="FCZ1" s="227"/>
      <c r="FDA1" s="227"/>
      <c r="FDB1" s="227"/>
      <c r="FDC1" s="227"/>
      <c r="FDD1" s="227"/>
      <c r="FDE1" s="227"/>
      <c r="FDF1" s="227"/>
      <c r="FDG1" s="227"/>
      <c r="FDH1" s="227"/>
      <c r="FDI1" s="227"/>
      <c r="FDJ1" s="227"/>
      <c r="FDK1" s="227"/>
      <c r="FDL1" s="227"/>
      <c r="FDM1" s="227"/>
      <c r="FDN1" s="227"/>
      <c r="FDO1" s="227"/>
      <c r="FDP1" s="227"/>
      <c r="FDQ1" s="227"/>
      <c r="FDR1" s="227"/>
      <c r="FDS1" s="227"/>
      <c r="FDT1" s="227"/>
      <c r="FDU1" s="227"/>
      <c r="FDV1" s="227"/>
      <c r="FDW1" s="227"/>
      <c r="FDX1" s="227"/>
      <c r="FDY1" s="227"/>
      <c r="FDZ1" s="227"/>
      <c r="FEA1" s="227"/>
      <c r="FEB1" s="227"/>
      <c r="FEC1" s="227"/>
      <c r="FED1" s="227"/>
      <c r="FEE1" s="227"/>
      <c r="FEF1" s="227"/>
      <c r="FEG1" s="227"/>
      <c r="FEH1" s="227"/>
      <c r="FEI1" s="227"/>
      <c r="FEJ1" s="227"/>
      <c r="FEK1" s="227"/>
      <c r="FEL1" s="227"/>
      <c r="FEM1" s="227"/>
      <c r="FEN1" s="227"/>
      <c r="FEO1" s="227"/>
      <c r="FEP1" s="227"/>
      <c r="FEQ1" s="227"/>
      <c r="FER1" s="227"/>
      <c r="FES1" s="227"/>
      <c r="FET1" s="227"/>
      <c r="FEU1" s="227"/>
      <c r="FEV1" s="227"/>
      <c r="FEW1" s="227"/>
      <c r="FEX1" s="227"/>
      <c r="FEY1" s="227"/>
      <c r="FEZ1" s="227"/>
      <c r="FFA1" s="227"/>
      <c r="FFB1" s="227"/>
      <c r="FFC1" s="227"/>
      <c r="FFD1" s="227"/>
      <c r="FFE1" s="227"/>
      <c r="FFF1" s="227"/>
      <c r="FFG1" s="227"/>
      <c r="FFH1" s="227"/>
      <c r="FFI1" s="227"/>
      <c r="FFJ1" s="227"/>
      <c r="FFK1" s="227"/>
      <c r="FFL1" s="227"/>
      <c r="FFM1" s="227"/>
      <c r="FFN1" s="227"/>
      <c r="FFO1" s="227"/>
      <c r="FFP1" s="227"/>
      <c r="FFQ1" s="227"/>
      <c r="FFR1" s="227"/>
      <c r="FFS1" s="227"/>
      <c r="FFT1" s="227"/>
      <c r="FFU1" s="227"/>
      <c r="FFV1" s="227"/>
      <c r="FFW1" s="227"/>
      <c r="FFX1" s="227"/>
      <c r="FFY1" s="227"/>
      <c r="FFZ1" s="227"/>
      <c r="FGA1" s="227"/>
      <c r="FGB1" s="227"/>
      <c r="FGC1" s="227"/>
      <c r="FGD1" s="227"/>
      <c r="FGE1" s="227"/>
      <c r="FGF1" s="227"/>
      <c r="FGG1" s="227"/>
      <c r="FGH1" s="227"/>
      <c r="FGI1" s="227"/>
      <c r="FGJ1" s="227"/>
      <c r="FGK1" s="227"/>
      <c r="FGL1" s="227"/>
      <c r="FGM1" s="227"/>
      <c r="FGN1" s="227"/>
      <c r="FGO1" s="227"/>
      <c r="FGP1" s="227"/>
      <c r="FGQ1" s="227"/>
      <c r="FGR1" s="227"/>
      <c r="FGS1" s="227"/>
      <c r="FGT1" s="227"/>
      <c r="FGU1" s="227"/>
      <c r="FGV1" s="227"/>
      <c r="FGW1" s="227"/>
      <c r="FGX1" s="227"/>
      <c r="FGY1" s="227"/>
      <c r="FGZ1" s="227"/>
      <c r="FHA1" s="227"/>
      <c r="FHB1" s="227"/>
      <c r="FHC1" s="227"/>
      <c r="FHD1" s="227"/>
      <c r="FHE1" s="227"/>
      <c r="FHF1" s="227"/>
      <c r="FHG1" s="227"/>
      <c r="FHH1" s="227"/>
      <c r="FHI1" s="227"/>
      <c r="FHJ1" s="227"/>
      <c r="FHK1" s="227"/>
      <c r="FHL1" s="227"/>
      <c r="FHM1" s="227"/>
      <c r="FHN1" s="227"/>
      <c r="FHO1" s="227"/>
      <c r="FHP1" s="227"/>
      <c r="FHQ1" s="227"/>
      <c r="FHR1" s="227"/>
      <c r="FHS1" s="227"/>
      <c r="FHT1" s="227"/>
      <c r="FHU1" s="227"/>
      <c r="FHV1" s="227"/>
      <c r="FHW1" s="227"/>
      <c r="FHX1" s="227"/>
      <c r="FHY1" s="227"/>
      <c r="FHZ1" s="227"/>
      <c r="FIA1" s="227"/>
      <c r="FIB1" s="227"/>
      <c r="FIC1" s="227"/>
      <c r="FID1" s="227"/>
      <c r="FIE1" s="227"/>
      <c r="FIF1" s="227"/>
      <c r="FIG1" s="227"/>
      <c r="FIH1" s="227"/>
      <c r="FII1" s="227"/>
      <c r="FIJ1" s="227"/>
      <c r="FIK1" s="227"/>
      <c r="FIL1" s="227"/>
      <c r="FIM1" s="227"/>
      <c r="FIN1" s="227"/>
      <c r="FIO1" s="227"/>
      <c r="FIP1" s="227"/>
      <c r="FIQ1" s="227"/>
      <c r="FIR1" s="227"/>
      <c r="FIS1" s="227"/>
      <c r="FIT1" s="227"/>
      <c r="FIU1" s="227"/>
      <c r="FIV1" s="227"/>
      <c r="FIW1" s="227"/>
      <c r="FIX1" s="227"/>
      <c r="FIY1" s="227"/>
      <c r="FIZ1" s="227"/>
      <c r="FJA1" s="227"/>
      <c r="FJB1" s="227"/>
      <c r="FJC1" s="227"/>
      <c r="FJD1" s="227"/>
      <c r="FJE1" s="227"/>
      <c r="FJF1" s="227"/>
      <c r="FJG1" s="227"/>
      <c r="FJH1" s="227"/>
      <c r="FJI1" s="227"/>
      <c r="FJJ1" s="227"/>
      <c r="FJK1" s="227"/>
      <c r="FJL1" s="227"/>
      <c r="FJM1" s="227"/>
      <c r="FJN1" s="227"/>
      <c r="FJO1" s="227"/>
      <c r="FJP1" s="227"/>
      <c r="FJQ1" s="227"/>
      <c r="FJR1" s="227"/>
      <c r="FJS1" s="227"/>
      <c r="FJT1" s="227"/>
      <c r="FJU1" s="227"/>
      <c r="FJV1" s="227"/>
      <c r="FJW1" s="227"/>
      <c r="FJX1" s="227"/>
      <c r="FJY1" s="227"/>
      <c r="FJZ1" s="227"/>
      <c r="FKA1" s="227"/>
      <c r="FKB1" s="227"/>
      <c r="FKC1" s="227"/>
      <c r="FKD1" s="227"/>
      <c r="FKE1" s="227"/>
      <c r="FKF1" s="227"/>
      <c r="FKG1" s="227"/>
      <c r="FKH1" s="227"/>
      <c r="FKI1" s="227"/>
      <c r="FKJ1" s="227"/>
      <c r="FKK1" s="227"/>
      <c r="FKL1" s="227"/>
      <c r="FKM1" s="227"/>
      <c r="FKN1" s="227"/>
      <c r="FKO1" s="227"/>
      <c r="FKP1" s="227"/>
      <c r="FKQ1" s="227"/>
      <c r="FKR1" s="227"/>
      <c r="FKS1" s="227"/>
      <c r="FKT1" s="227"/>
      <c r="FKU1" s="227"/>
      <c r="FKV1" s="227"/>
      <c r="FKW1" s="227"/>
      <c r="FKX1" s="227"/>
      <c r="FKY1" s="227"/>
      <c r="FKZ1" s="227"/>
      <c r="FLA1" s="227"/>
      <c r="FLB1" s="227"/>
      <c r="FLC1" s="227"/>
      <c r="FLD1" s="227"/>
      <c r="FLE1" s="227"/>
      <c r="FLF1" s="227"/>
      <c r="FLG1" s="227"/>
      <c r="FLH1" s="227"/>
      <c r="FLI1" s="227"/>
      <c r="FLJ1" s="227"/>
      <c r="FLK1" s="227"/>
      <c r="FLL1" s="227"/>
      <c r="FLM1" s="227"/>
      <c r="FLN1" s="227"/>
      <c r="FLO1" s="227"/>
      <c r="FLP1" s="227"/>
      <c r="FLQ1" s="227"/>
      <c r="FLR1" s="227"/>
      <c r="FLS1" s="227"/>
      <c r="FLT1" s="227"/>
      <c r="FLU1" s="227"/>
      <c r="FLV1" s="227"/>
      <c r="FLW1" s="227"/>
      <c r="FLX1" s="227"/>
      <c r="FLY1" s="227"/>
      <c r="FLZ1" s="227"/>
      <c r="FMA1" s="227"/>
      <c r="FMB1" s="227"/>
      <c r="FMC1" s="227"/>
      <c r="FMD1" s="227"/>
      <c r="FME1" s="227"/>
      <c r="FMF1" s="227"/>
      <c r="FMG1" s="227"/>
      <c r="FMH1" s="227"/>
      <c r="FMI1" s="227"/>
      <c r="FMJ1" s="227"/>
      <c r="FMK1" s="227"/>
      <c r="FML1" s="227"/>
      <c r="FMM1" s="227"/>
      <c r="FMN1" s="227"/>
      <c r="FMO1" s="227"/>
      <c r="FMP1" s="227"/>
      <c r="FMQ1" s="227"/>
      <c r="FMR1" s="227"/>
      <c r="FMS1" s="227"/>
      <c r="FMT1" s="227"/>
      <c r="FMU1" s="227"/>
      <c r="FMV1" s="227"/>
      <c r="FMW1" s="227"/>
      <c r="FMX1" s="227"/>
      <c r="FMY1" s="227"/>
      <c r="FMZ1" s="227"/>
      <c r="FNA1" s="227"/>
      <c r="FNB1" s="227"/>
      <c r="FNC1" s="227"/>
      <c r="FND1" s="227"/>
      <c r="FNE1" s="227"/>
      <c r="FNF1" s="227"/>
      <c r="FNG1" s="227"/>
      <c r="FNH1" s="227"/>
      <c r="FNI1" s="227"/>
      <c r="FNJ1" s="227"/>
      <c r="FNK1" s="227"/>
      <c r="FNL1" s="227"/>
      <c r="FNM1" s="227"/>
      <c r="FNN1" s="227"/>
      <c r="FNO1" s="227"/>
      <c r="FNP1" s="227"/>
      <c r="FNQ1" s="227"/>
      <c r="FNR1" s="227"/>
      <c r="FNS1" s="227"/>
      <c r="FNT1" s="227"/>
      <c r="FNU1" s="227"/>
      <c r="FNV1" s="227"/>
      <c r="FNW1" s="227"/>
      <c r="FNX1" s="227"/>
      <c r="FNY1" s="227"/>
      <c r="FNZ1" s="227"/>
      <c r="FOA1" s="227"/>
      <c r="FOB1" s="227"/>
      <c r="FOC1" s="227"/>
      <c r="FOD1" s="227"/>
      <c r="FOE1" s="227"/>
      <c r="FOF1" s="227"/>
      <c r="FOG1" s="227"/>
      <c r="FOH1" s="227"/>
      <c r="FOI1" s="227"/>
      <c r="FOJ1" s="227"/>
      <c r="FOK1" s="227"/>
      <c r="FOL1" s="227"/>
      <c r="FOM1" s="227"/>
      <c r="FON1" s="227"/>
      <c r="FOO1" s="227"/>
      <c r="FOP1" s="227"/>
      <c r="FOQ1" s="227"/>
      <c r="FOR1" s="227"/>
      <c r="FOS1" s="227"/>
      <c r="FOT1" s="227"/>
      <c r="FOU1" s="227"/>
      <c r="FOV1" s="227"/>
      <c r="FOW1" s="227"/>
      <c r="FOX1" s="227"/>
      <c r="FOY1" s="227"/>
      <c r="FOZ1" s="227"/>
      <c r="FPA1" s="227"/>
      <c r="FPB1" s="227"/>
      <c r="FPC1" s="227"/>
      <c r="FPD1" s="227"/>
      <c r="FPE1" s="227"/>
      <c r="FPF1" s="227"/>
      <c r="FPG1" s="227"/>
      <c r="FPH1" s="227"/>
      <c r="FPI1" s="227"/>
      <c r="FPJ1" s="227"/>
      <c r="FPK1" s="227"/>
      <c r="FPL1" s="227"/>
      <c r="FPM1" s="227"/>
      <c r="FPN1" s="227"/>
      <c r="FPO1" s="227"/>
      <c r="FPP1" s="227"/>
      <c r="FPQ1" s="227"/>
      <c r="FPR1" s="227"/>
      <c r="FPS1" s="227"/>
      <c r="FPT1" s="227"/>
      <c r="FPU1" s="227"/>
      <c r="FPV1" s="227"/>
      <c r="FPW1" s="227"/>
      <c r="FPX1" s="227"/>
      <c r="FPY1" s="227"/>
      <c r="FPZ1" s="227"/>
      <c r="FQA1" s="227"/>
      <c r="FQB1" s="227"/>
      <c r="FQC1" s="227"/>
      <c r="FQD1" s="227"/>
      <c r="FQE1" s="227"/>
      <c r="FQF1" s="227"/>
      <c r="FQG1" s="227"/>
      <c r="FQH1" s="227"/>
      <c r="FQI1" s="227"/>
      <c r="FQJ1" s="227"/>
      <c r="FQK1" s="227"/>
      <c r="FQL1" s="227"/>
      <c r="FQM1" s="227"/>
      <c r="FQN1" s="227"/>
      <c r="FQO1" s="227"/>
      <c r="FQP1" s="227"/>
      <c r="FQQ1" s="227"/>
      <c r="FQR1" s="227"/>
      <c r="FQS1" s="227"/>
      <c r="FQT1" s="227"/>
      <c r="FQU1" s="227"/>
      <c r="FQV1" s="227"/>
      <c r="FQW1" s="227"/>
      <c r="FQX1" s="227"/>
      <c r="FQY1" s="227"/>
      <c r="FQZ1" s="227"/>
      <c r="FRA1" s="227"/>
      <c r="FRB1" s="227"/>
      <c r="FRC1" s="227"/>
      <c r="FRD1" s="227"/>
      <c r="FRE1" s="227"/>
      <c r="FRF1" s="227"/>
      <c r="FRG1" s="227"/>
      <c r="FRH1" s="227"/>
      <c r="FRI1" s="227"/>
      <c r="FRJ1" s="227"/>
      <c r="FRK1" s="227"/>
      <c r="FRL1" s="227"/>
      <c r="FRM1" s="227"/>
      <c r="FRN1" s="227"/>
      <c r="FRO1" s="227"/>
      <c r="FRP1" s="227"/>
      <c r="FRQ1" s="227"/>
      <c r="FRR1" s="227"/>
      <c r="FRS1" s="227"/>
      <c r="FRT1" s="227"/>
      <c r="FRU1" s="227"/>
      <c r="FRV1" s="227"/>
      <c r="FRW1" s="227"/>
      <c r="FRX1" s="227"/>
      <c r="FRY1" s="227"/>
      <c r="FRZ1" s="227"/>
      <c r="FSA1" s="227"/>
      <c r="FSB1" s="227"/>
      <c r="FSC1" s="227"/>
      <c r="FSD1" s="227"/>
      <c r="FSE1" s="227"/>
      <c r="FSF1" s="227"/>
      <c r="FSG1" s="227"/>
      <c r="FSH1" s="227"/>
      <c r="FSI1" s="227"/>
      <c r="FSJ1" s="227"/>
      <c r="FSK1" s="227"/>
      <c r="FSL1" s="227"/>
      <c r="FSM1" s="227"/>
      <c r="FSN1" s="227"/>
      <c r="FSO1" s="227"/>
      <c r="FSP1" s="227"/>
      <c r="FSQ1" s="227"/>
      <c r="FSR1" s="227"/>
      <c r="FSS1" s="227"/>
      <c r="FST1" s="227"/>
      <c r="FSU1" s="227"/>
      <c r="FSV1" s="227"/>
      <c r="FSW1" s="227"/>
      <c r="FSX1" s="227"/>
      <c r="FSY1" s="227"/>
      <c r="FSZ1" s="227"/>
      <c r="FTA1" s="227"/>
      <c r="FTB1" s="227"/>
      <c r="FTC1" s="227"/>
      <c r="FTD1" s="227"/>
      <c r="FTE1" s="227"/>
      <c r="FTF1" s="227"/>
      <c r="FTG1" s="227"/>
      <c r="FTH1" s="227"/>
      <c r="FTI1" s="227"/>
      <c r="FTJ1" s="227"/>
      <c r="FTK1" s="227"/>
      <c r="FTL1" s="227"/>
      <c r="FTM1" s="227"/>
      <c r="FTN1" s="227"/>
      <c r="FTO1" s="227"/>
      <c r="FTP1" s="227"/>
      <c r="FTQ1" s="227"/>
      <c r="FTR1" s="227"/>
      <c r="FTS1" s="227"/>
      <c r="FTT1" s="227"/>
      <c r="FTU1" s="227"/>
      <c r="FTV1" s="227"/>
      <c r="FTW1" s="227"/>
      <c r="FTX1" s="227"/>
      <c r="FTY1" s="227"/>
      <c r="FTZ1" s="227"/>
      <c r="FUA1" s="227"/>
      <c r="FUB1" s="227"/>
      <c r="FUC1" s="227"/>
      <c r="FUD1" s="227"/>
      <c r="FUE1" s="227"/>
      <c r="FUF1" s="227"/>
      <c r="FUG1" s="227"/>
      <c r="FUH1" s="227"/>
      <c r="FUI1" s="227"/>
      <c r="FUJ1" s="227"/>
      <c r="FUK1" s="227"/>
      <c r="FUL1" s="227"/>
      <c r="FUM1" s="227"/>
      <c r="FUN1" s="227"/>
      <c r="FUO1" s="227"/>
      <c r="FUP1" s="227"/>
      <c r="FUQ1" s="227"/>
      <c r="FUR1" s="227"/>
      <c r="FUS1" s="227"/>
      <c r="FUT1" s="227"/>
      <c r="FUU1" s="227"/>
      <c r="FUV1" s="227"/>
      <c r="FUW1" s="227"/>
      <c r="FUX1" s="227"/>
      <c r="FUY1" s="227"/>
      <c r="FUZ1" s="227"/>
      <c r="FVA1" s="227"/>
      <c r="FVB1" s="227"/>
      <c r="FVC1" s="227"/>
      <c r="FVD1" s="227"/>
      <c r="FVE1" s="227"/>
      <c r="FVF1" s="227"/>
      <c r="FVG1" s="227"/>
      <c r="FVH1" s="227"/>
      <c r="FVI1" s="227"/>
      <c r="FVJ1" s="227"/>
      <c r="FVK1" s="227"/>
      <c r="FVL1" s="227"/>
      <c r="FVM1" s="227"/>
      <c r="FVN1" s="227"/>
      <c r="FVO1" s="227"/>
      <c r="FVP1" s="227"/>
      <c r="FVQ1" s="227"/>
      <c r="FVR1" s="227"/>
      <c r="FVS1" s="227"/>
      <c r="FVT1" s="227"/>
      <c r="FVU1" s="227"/>
      <c r="FVV1" s="227"/>
      <c r="FVW1" s="227"/>
      <c r="FVX1" s="227"/>
      <c r="FVY1" s="227"/>
      <c r="FVZ1" s="227"/>
      <c r="FWA1" s="227"/>
      <c r="FWB1" s="227"/>
      <c r="FWC1" s="227"/>
      <c r="FWD1" s="227"/>
      <c r="FWE1" s="227"/>
      <c r="FWF1" s="227"/>
      <c r="FWG1" s="227"/>
      <c r="FWH1" s="227"/>
      <c r="FWI1" s="227"/>
      <c r="FWJ1" s="227"/>
      <c r="FWK1" s="227"/>
      <c r="FWL1" s="227"/>
      <c r="FWM1" s="227"/>
      <c r="FWN1" s="227"/>
      <c r="FWO1" s="227"/>
      <c r="FWP1" s="227"/>
      <c r="FWQ1" s="227"/>
      <c r="FWR1" s="227"/>
      <c r="FWS1" s="227"/>
      <c r="FWT1" s="227"/>
      <c r="FWU1" s="227"/>
      <c r="FWV1" s="227"/>
      <c r="FWW1" s="227"/>
      <c r="FWX1" s="227"/>
      <c r="FWY1" s="227"/>
      <c r="FWZ1" s="227"/>
      <c r="FXA1" s="227"/>
      <c r="FXB1" s="227"/>
      <c r="FXC1" s="227"/>
      <c r="FXD1" s="227"/>
      <c r="FXE1" s="227"/>
      <c r="FXF1" s="227"/>
      <c r="FXG1" s="227"/>
      <c r="FXH1" s="227"/>
      <c r="FXI1" s="227"/>
      <c r="FXJ1" s="227"/>
      <c r="FXK1" s="227"/>
      <c r="FXL1" s="227"/>
      <c r="FXM1" s="227"/>
      <c r="FXN1" s="227"/>
      <c r="FXO1" s="227"/>
      <c r="FXP1" s="227"/>
      <c r="FXQ1" s="227"/>
      <c r="FXR1" s="227"/>
      <c r="FXS1" s="227"/>
      <c r="FXT1" s="227"/>
      <c r="FXU1" s="227"/>
      <c r="FXV1" s="227"/>
      <c r="FXW1" s="227"/>
      <c r="FXX1" s="227"/>
      <c r="FXY1" s="227"/>
      <c r="FXZ1" s="227"/>
      <c r="FYA1" s="227"/>
      <c r="FYB1" s="227"/>
      <c r="FYC1" s="227"/>
      <c r="FYD1" s="227"/>
      <c r="FYE1" s="227"/>
      <c r="FYF1" s="227"/>
      <c r="FYG1" s="227"/>
      <c r="FYH1" s="227"/>
      <c r="FYI1" s="227"/>
      <c r="FYJ1" s="227"/>
      <c r="FYK1" s="227"/>
      <c r="FYL1" s="227"/>
      <c r="FYM1" s="227"/>
      <c r="FYN1" s="227"/>
      <c r="FYO1" s="227"/>
      <c r="FYP1" s="227"/>
      <c r="FYQ1" s="227"/>
      <c r="FYR1" s="227"/>
      <c r="FYS1" s="227"/>
      <c r="FYT1" s="227"/>
      <c r="FYU1" s="227"/>
      <c r="FYV1" s="227"/>
      <c r="FYW1" s="227"/>
      <c r="FYX1" s="227"/>
      <c r="FYY1" s="227"/>
      <c r="FYZ1" s="227"/>
      <c r="FZA1" s="227"/>
      <c r="FZB1" s="227"/>
      <c r="FZC1" s="227"/>
      <c r="FZD1" s="227"/>
      <c r="FZE1" s="227"/>
      <c r="FZF1" s="227"/>
      <c r="FZG1" s="227"/>
      <c r="FZH1" s="227"/>
      <c r="FZI1" s="227"/>
      <c r="FZJ1" s="227"/>
      <c r="FZK1" s="227"/>
      <c r="FZL1" s="227"/>
      <c r="FZM1" s="227"/>
      <c r="FZN1" s="227"/>
      <c r="FZO1" s="227"/>
      <c r="FZP1" s="227"/>
      <c r="FZQ1" s="227"/>
      <c r="FZR1" s="227"/>
      <c r="FZS1" s="227"/>
      <c r="FZT1" s="227"/>
      <c r="FZU1" s="227"/>
      <c r="FZV1" s="227"/>
      <c r="FZW1" s="227"/>
      <c r="FZX1" s="227"/>
      <c r="FZY1" s="227"/>
      <c r="FZZ1" s="227"/>
      <c r="GAA1" s="227"/>
      <c r="GAB1" s="227"/>
      <c r="GAC1" s="227"/>
      <c r="GAD1" s="227"/>
      <c r="GAE1" s="227"/>
      <c r="GAF1" s="227"/>
      <c r="GAG1" s="227"/>
      <c r="GAH1" s="227"/>
      <c r="GAI1" s="227"/>
      <c r="GAJ1" s="227"/>
      <c r="GAK1" s="227"/>
      <c r="GAL1" s="227"/>
      <c r="GAM1" s="227"/>
      <c r="GAN1" s="227"/>
      <c r="GAO1" s="227"/>
      <c r="GAP1" s="227"/>
      <c r="GAQ1" s="227"/>
      <c r="GAR1" s="227"/>
      <c r="GAS1" s="227"/>
      <c r="GAT1" s="227"/>
      <c r="GAU1" s="227"/>
      <c r="GAV1" s="227"/>
      <c r="GAW1" s="227"/>
      <c r="GAX1" s="227"/>
      <c r="GAY1" s="227"/>
      <c r="GAZ1" s="227"/>
      <c r="GBA1" s="227"/>
      <c r="GBB1" s="227"/>
      <c r="GBC1" s="227"/>
      <c r="GBD1" s="227"/>
      <c r="GBE1" s="227"/>
      <c r="GBF1" s="227"/>
      <c r="GBG1" s="227"/>
      <c r="GBH1" s="227"/>
      <c r="GBI1" s="227"/>
      <c r="GBJ1" s="227"/>
      <c r="GBK1" s="227"/>
      <c r="GBL1" s="227"/>
      <c r="GBM1" s="227"/>
      <c r="GBN1" s="227"/>
      <c r="GBO1" s="227"/>
      <c r="GBP1" s="227"/>
      <c r="GBQ1" s="227"/>
      <c r="GBR1" s="227"/>
      <c r="GBS1" s="227"/>
      <c r="GBT1" s="227"/>
      <c r="GBU1" s="227"/>
      <c r="GBV1" s="227"/>
      <c r="GBW1" s="227"/>
      <c r="GBX1" s="227"/>
      <c r="GBY1" s="227"/>
      <c r="GBZ1" s="227"/>
      <c r="GCA1" s="227"/>
      <c r="GCB1" s="227"/>
      <c r="GCC1" s="227"/>
      <c r="GCD1" s="227"/>
      <c r="GCE1" s="227"/>
      <c r="GCF1" s="227"/>
      <c r="GCG1" s="227"/>
      <c r="GCH1" s="227"/>
      <c r="GCI1" s="227"/>
      <c r="GCJ1" s="227"/>
      <c r="GCK1" s="227"/>
      <c r="GCL1" s="227"/>
      <c r="GCM1" s="227"/>
      <c r="GCN1" s="227"/>
      <c r="GCO1" s="227"/>
      <c r="GCP1" s="227"/>
      <c r="GCQ1" s="227"/>
      <c r="GCR1" s="227"/>
      <c r="GCS1" s="227"/>
      <c r="GCT1" s="227"/>
      <c r="GCU1" s="227"/>
      <c r="GCV1" s="227"/>
      <c r="GCW1" s="227"/>
      <c r="GCX1" s="227"/>
      <c r="GCY1" s="227"/>
      <c r="GCZ1" s="227"/>
      <c r="GDA1" s="227"/>
      <c r="GDB1" s="227"/>
      <c r="GDC1" s="227"/>
      <c r="GDD1" s="227"/>
      <c r="GDE1" s="227"/>
      <c r="GDF1" s="227"/>
      <c r="GDG1" s="227"/>
      <c r="GDH1" s="227"/>
      <c r="GDI1" s="227"/>
      <c r="GDJ1" s="227"/>
      <c r="GDK1" s="227"/>
      <c r="GDL1" s="227"/>
      <c r="GDM1" s="227"/>
      <c r="GDN1" s="227"/>
      <c r="GDO1" s="227"/>
      <c r="GDP1" s="227"/>
      <c r="GDQ1" s="227"/>
      <c r="GDR1" s="227"/>
      <c r="GDS1" s="227"/>
      <c r="GDT1" s="227"/>
      <c r="GDU1" s="227"/>
      <c r="GDV1" s="227"/>
      <c r="GDW1" s="227"/>
      <c r="GDX1" s="227"/>
      <c r="GDY1" s="227"/>
      <c r="GDZ1" s="227"/>
      <c r="GEA1" s="227"/>
      <c r="GEB1" s="227"/>
      <c r="GEC1" s="227"/>
      <c r="GED1" s="227"/>
      <c r="GEE1" s="227"/>
      <c r="GEF1" s="227"/>
      <c r="GEG1" s="227"/>
      <c r="GEH1" s="227"/>
      <c r="GEI1" s="227"/>
      <c r="GEJ1" s="227"/>
      <c r="GEK1" s="227"/>
      <c r="GEL1" s="227"/>
      <c r="GEM1" s="227"/>
      <c r="GEN1" s="227"/>
      <c r="GEO1" s="227"/>
      <c r="GEP1" s="227"/>
      <c r="GEQ1" s="227"/>
      <c r="GER1" s="227"/>
      <c r="GES1" s="227"/>
      <c r="GET1" s="227"/>
      <c r="GEU1" s="227"/>
      <c r="GEV1" s="227"/>
      <c r="GEW1" s="227"/>
      <c r="GEX1" s="227"/>
      <c r="GEY1" s="227"/>
      <c r="GEZ1" s="227"/>
      <c r="GFA1" s="227"/>
      <c r="GFB1" s="227"/>
      <c r="GFC1" s="227"/>
      <c r="GFD1" s="227"/>
      <c r="GFE1" s="227"/>
      <c r="GFF1" s="227"/>
      <c r="GFG1" s="227"/>
      <c r="GFH1" s="227"/>
      <c r="GFI1" s="227"/>
      <c r="GFJ1" s="227"/>
      <c r="GFK1" s="227"/>
      <c r="GFL1" s="227"/>
      <c r="GFM1" s="227"/>
      <c r="GFN1" s="227"/>
      <c r="GFO1" s="227"/>
      <c r="GFP1" s="227"/>
      <c r="GFQ1" s="227"/>
      <c r="GFR1" s="227"/>
      <c r="GFS1" s="227"/>
      <c r="GFT1" s="227"/>
      <c r="GFU1" s="227"/>
      <c r="GFV1" s="227"/>
      <c r="GFW1" s="227"/>
      <c r="GFX1" s="227"/>
      <c r="GFY1" s="227"/>
      <c r="GFZ1" s="227"/>
      <c r="GGA1" s="227"/>
      <c r="GGB1" s="227"/>
      <c r="GGC1" s="227"/>
      <c r="GGD1" s="227"/>
      <c r="GGE1" s="227"/>
      <c r="GGF1" s="227"/>
      <c r="GGG1" s="227"/>
      <c r="GGH1" s="227"/>
      <c r="GGI1" s="227"/>
      <c r="GGJ1" s="227"/>
      <c r="GGK1" s="227"/>
      <c r="GGL1" s="227"/>
      <c r="GGM1" s="227"/>
      <c r="GGN1" s="227"/>
      <c r="GGO1" s="227"/>
      <c r="GGP1" s="227"/>
      <c r="GGQ1" s="227"/>
      <c r="GGR1" s="227"/>
      <c r="GGS1" s="227"/>
      <c r="GGT1" s="227"/>
      <c r="GGU1" s="227"/>
      <c r="GGV1" s="227"/>
      <c r="GGW1" s="227"/>
      <c r="GGX1" s="227"/>
      <c r="GGY1" s="227"/>
      <c r="GGZ1" s="227"/>
      <c r="GHA1" s="227"/>
      <c r="GHB1" s="227"/>
      <c r="GHC1" s="227"/>
      <c r="GHD1" s="227"/>
      <c r="GHE1" s="227"/>
      <c r="GHF1" s="227"/>
      <c r="GHG1" s="227"/>
      <c r="GHH1" s="227"/>
      <c r="GHI1" s="227"/>
      <c r="GHJ1" s="227"/>
      <c r="GHK1" s="227"/>
      <c r="GHL1" s="227"/>
      <c r="GHM1" s="227"/>
      <c r="GHN1" s="227"/>
      <c r="GHO1" s="227"/>
      <c r="GHP1" s="227"/>
      <c r="GHQ1" s="227"/>
      <c r="GHR1" s="227"/>
      <c r="GHS1" s="227"/>
      <c r="GHT1" s="227"/>
      <c r="GHU1" s="227"/>
      <c r="GHV1" s="227"/>
      <c r="GHW1" s="227"/>
      <c r="GHX1" s="227"/>
      <c r="GHY1" s="227"/>
      <c r="GHZ1" s="227"/>
      <c r="GIA1" s="227"/>
      <c r="GIB1" s="227"/>
      <c r="GIC1" s="227"/>
      <c r="GID1" s="227"/>
      <c r="GIE1" s="227"/>
      <c r="GIF1" s="227"/>
      <c r="GIG1" s="227"/>
      <c r="GIH1" s="227"/>
      <c r="GII1" s="227"/>
      <c r="GIJ1" s="227"/>
      <c r="GIK1" s="227"/>
      <c r="GIL1" s="227"/>
      <c r="GIM1" s="227"/>
      <c r="GIN1" s="227"/>
      <c r="GIO1" s="227"/>
      <c r="GIP1" s="227"/>
      <c r="GIQ1" s="227"/>
      <c r="GIR1" s="227"/>
      <c r="GIS1" s="227"/>
      <c r="GIT1" s="227"/>
      <c r="GIU1" s="227"/>
      <c r="GIV1" s="227"/>
      <c r="GIW1" s="227"/>
      <c r="GIX1" s="227"/>
      <c r="GIY1" s="227"/>
      <c r="GIZ1" s="227"/>
      <c r="GJA1" s="227"/>
      <c r="GJB1" s="227"/>
      <c r="GJC1" s="227"/>
      <c r="GJD1" s="227"/>
      <c r="GJE1" s="227"/>
      <c r="GJF1" s="227"/>
      <c r="GJG1" s="227"/>
      <c r="GJH1" s="227"/>
      <c r="GJI1" s="227"/>
      <c r="GJJ1" s="227"/>
      <c r="GJK1" s="227"/>
      <c r="GJL1" s="227"/>
      <c r="GJM1" s="227"/>
      <c r="GJN1" s="227"/>
      <c r="GJO1" s="227"/>
      <c r="GJP1" s="227"/>
      <c r="GJQ1" s="227"/>
      <c r="GJR1" s="227"/>
      <c r="GJS1" s="227"/>
      <c r="GJT1" s="227"/>
      <c r="GJU1" s="227"/>
      <c r="GJV1" s="227"/>
      <c r="GJW1" s="227"/>
      <c r="GJX1" s="227"/>
      <c r="GJY1" s="227"/>
      <c r="GJZ1" s="227"/>
      <c r="GKA1" s="227"/>
      <c r="GKB1" s="227"/>
      <c r="GKC1" s="227"/>
      <c r="GKD1" s="227"/>
      <c r="GKE1" s="227"/>
      <c r="GKF1" s="227"/>
      <c r="GKG1" s="227"/>
      <c r="GKH1" s="227"/>
      <c r="GKI1" s="227"/>
      <c r="GKJ1" s="227"/>
      <c r="GKK1" s="227"/>
      <c r="GKL1" s="227"/>
      <c r="GKM1" s="227"/>
      <c r="GKN1" s="227"/>
      <c r="GKO1" s="227"/>
      <c r="GKP1" s="227"/>
      <c r="GKQ1" s="227"/>
      <c r="GKR1" s="227"/>
      <c r="GKS1" s="227"/>
      <c r="GKT1" s="227"/>
      <c r="GKU1" s="227"/>
      <c r="GKV1" s="227"/>
      <c r="GKW1" s="227"/>
      <c r="GKX1" s="227"/>
      <c r="GKY1" s="227"/>
      <c r="GKZ1" s="227"/>
      <c r="GLA1" s="227"/>
      <c r="GLB1" s="227"/>
      <c r="GLC1" s="227"/>
      <c r="GLD1" s="227"/>
      <c r="GLE1" s="227"/>
      <c r="GLF1" s="227"/>
      <c r="GLG1" s="227"/>
      <c r="GLH1" s="227"/>
      <c r="GLI1" s="227"/>
      <c r="GLJ1" s="227"/>
      <c r="GLK1" s="227"/>
      <c r="GLL1" s="227"/>
      <c r="GLM1" s="227"/>
      <c r="GLN1" s="227"/>
      <c r="GLO1" s="227"/>
      <c r="GLP1" s="227"/>
      <c r="GLQ1" s="227"/>
      <c r="GLR1" s="227"/>
      <c r="GLS1" s="227"/>
      <c r="GLT1" s="227"/>
      <c r="GLU1" s="227"/>
      <c r="GLV1" s="227"/>
      <c r="GLW1" s="227"/>
      <c r="GLX1" s="227"/>
      <c r="GLY1" s="227"/>
      <c r="GLZ1" s="227"/>
      <c r="GMA1" s="227"/>
      <c r="GMB1" s="227"/>
      <c r="GMC1" s="227"/>
      <c r="GMD1" s="227"/>
      <c r="GME1" s="227"/>
      <c r="GMF1" s="227"/>
      <c r="GMG1" s="227"/>
      <c r="GMH1" s="227"/>
      <c r="GMI1" s="227"/>
      <c r="GMJ1" s="227"/>
      <c r="GMK1" s="227"/>
      <c r="GML1" s="227"/>
      <c r="GMM1" s="227"/>
      <c r="GMN1" s="227"/>
      <c r="GMO1" s="227"/>
      <c r="GMP1" s="227"/>
      <c r="GMQ1" s="227"/>
      <c r="GMR1" s="227"/>
      <c r="GMS1" s="227"/>
      <c r="GMT1" s="227"/>
      <c r="GMU1" s="227"/>
      <c r="GMV1" s="227"/>
      <c r="GMW1" s="227"/>
      <c r="GMX1" s="227"/>
      <c r="GMY1" s="227"/>
      <c r="GMZ1" s="227"/>
      <c r="GNA1" s="227"/>
      <c r="GNB1" s="227"/>
      <c r="GNC1" s="227"/>
      <c r="GND1" s="227"/>
      <c r="GNE1" s="227"/>
      <c r="GNF1" s="227"/>
      <c r="GNG1" s="227"/>
      <c r="GNH1" s="227"/>
      <c r="GNI1" s="227"/>
      <c r="GNJ1" s="227"/>
      <c r="GNK1" s="227"/>
      <c r="GNL1" s="227"/>
      <c r="GNM1" s="227"/>
      <c r="GNN1" s="227"/>
      <c r="GNO1" s="227"/>
      <c r="GNP1" s="227"/>
      <c r="GNQ1" s="227"/>
      <c r="GNR1" s="227"/>
      <c r="GNS1" s="227"/>
      <c r="GNT1" s="227"/>
      <c r="GNU1" s="227"/>
      <c r="GNV1" s="227"/>
      <c r="GNW1" s="227"/>
      <c r="GNX1" s="227"/>
      <c r="GNY1" s="227"/>
      <c r="GNZ1" s="227"/>
      <c r="GOA1" s="227"/>
      <c r="GOB1" s="227"/>
      <c r="GOC1" s="227"/>
      <c r="GOD1" s="227"/>
      <c r="GOE1" s="227"/>
      <c r="GOF1" s="227"/>
      <c r="GOG1" s="227"/>
      <c r="GOH1" s="227"/>
      <c r="GOI1" s="227"/>
      <c r="GOJ1" s="227"/>
      <c r="GOK1" s="227"/>
      <c r="GOL1" s="227"/>
      <c r="GOM1" s="227"/>
      <c r="GON1" s="227"/>
      <c r="GOO1" s="227"/>
      <c r="GOP1" s="227"/>
      <c r="GOQ1" s="227"/>
      <c r="GOR1" s="227"/>
      <c r="GOS1" s="227"/>
      <c r="GOT1" s="227"/>
      <c r="GOU1" s="227"/>
      <c r="GOV1" s="227"/>
      <c r="GOW1" s="227"/>
      <c r="GOX1" s="227"/>
      <c r="GOY1" s="227"/>
      <c r="GOZ1" s="227"/>
      <c r="GPA1" s="227"/>
      <c r="GPB1" s="227"/>
      <c r="GPC1" s="227"/>
      <c r="GPD1" s="227"/>
      <c r="GPE1" s="227"/>
      <c r="GPF1" s="227"/>
      <c r="GPG1" s="227"/>
      <c r="GPH1" s="227"/>
      <c r="GPI1" s="227"/>
      <c r="GPJ1" s="227"/>
      <c r="GPK1" s="227"/>
      <c r="GPL1" s="227"/>
      <c r="GPM1" s="227"/>
      <c r="GPN1" s="227"/>
      <c r="GPO1" s="227"/>
      <c r="GPP1" s="227"/>
      <c r="GPQ1" s="227"/>
      <c r="GPR1" s="227"/>
      <c r="GPS1" s="227"/>
      <c r="GPT1" s="227"/>
      <c r="GPU1" s="227"/>
      <c r="GPV1" s="227"/>
      <c r="GPW1" s="227"/>
      <c r="GPX1" s="227"/>
      <c r="GPY1" s="227"/>
      <c r="GPZ1" s="227"/>
      <c r="GQA1" s="227"/>
      <c r="GQB1" s="227"/>
      <c r="GQC1" s="227"/>
      <c r="GQD1" s="227"/>
      <c r="GQE1" s="227"/>
      <c r="GQF1" s="227"/>
      <c r="GQG1" s="227"/>
      <c r="GQH1" s="227"/>
      <c r="GQI1" s="227"/>
      <c r="GQJ1" s="227"/>
      <c r="GQK1" s="227"/>
      <c r="GQL1" s="227"/>
      <c r="GQM1" s="227"/>
      <c r="GQN1" s="227"/>
      <c r="GQO1" s="227"/>
      <c r="GQP1" s="227"/>
      <c r="GQQ1" s="227"/>
      <c r="GQR1" s="227"/>
      <c r="GQS1" s="227"/>
      <c r="GQT1" s="227"/>
      <c r="GQU1" s="227"/>
      <c r="GQV1" s="227"/>
      <c r="GQW1" s="227"/>
      <c r="GQX1" s="227"/>
      <c r="GQY1" s="227"/>
      <c r="GQZ1" s="227"/>
      <c r="GRA1" s="227"/>
      <c r="GRB1" s="227"/>
      <c r="GRC1" s="227"/>
      <c r="GRD1" s="227"/>
      <c r="GRE1" s="227"/>
      <c r="GRF1" s="227"/>
      <c r="GRG1" s="227"/>
      <c r="GRH1" s="227"/>
      <c r="GRI1" s="227"/>
      <c r="GRJ1" s="227"/>
      <c r="GRK1" s="227"/>
      <c r="GRL1" s="227"/>
      <c r="GRM1" s="227"/>
      <c r="GRN1" s="227"/>
      <c r="GRO1" s="227"/>
      <c r="GRP1" s="227"/>
      <c r="GRQ1" s="227"/>
      <c r="GRR1" s="227"/>
      <c r="GRS1" s="227"/>
      <c r="GRT1" s="227"/>
      <c r="GRU1" s="227"/>
      <c r="GRV1" s="227"/>
      <c r="GRW1" s="227"/>
      <c r="GRX1" s="227"/>
      <c r="GRY1" s="227"/>
      <c r="GRZ1" s="227"/>
      <c r="GSA1" s="227"/>
      <c r="GSB1" s="227"/>
      <c r="GSC1" s="227"/>
      <c r="GSD1" s="227"/>
      <c r="GSE1" s="227"/>
      <c r="GSF1" s="227"/>
      <c r="GSG1" s="227"/>
      <c r="GSH1" s="227"/>
      <c r="GSI1" s="227"/>
      <c r="GSJ1" s="227"/>
      <c r="GSK1" s="227"/>
      <c r="GSL1" s="227"/>
      <c r="GSM1" s="227"/>
      <c r="GSN1" s="227"/>
      <c r="GSO1" s="227"/>
      <c r="GSP1" s="227"/>
      <c r="GSQ1" s="227"/>
      <c r="GSR1" s="227"/>
      <c r="GSS1" s="227"/>
      <c r="GST1" s="227"/>
      <c r="GSU1" s="227"/>
      <c r="GSV1" s="227"/>
      <c r="GSW1" s="227"/>
      <c r="GSX1" s="227"/>
      <c r="GSY1" s="227"/>
      <c r="GSZ1" s="227"/>
      <c r="GTA1" s="227"/>
      <c r="GTB1" s="227"/>
      <c r="GTC1" s="227"/>
      <c r="GTD1" s="227"/>
      <c r="GTE1" s="227"/>
      <c r="GTF1" s="227"/>
      <c r="GTG1" s="227"/>
      <c r="GTH1" s="227"/>
      <c r="GTI1" s="227"/>
      <c r="GTJ1" s="227"/>
      <c r="GTK1" s="227"/>
      <c r="GTL1" s="227"/>
      <c r="GTM1" s="227"/>
      <c r="GTN1" s="227"/>
      <c r="GTO1" s="227"/>
      <c r="GTP1" s="227"/>
      <c r="GTQ1" s="227"/>
      <c r="GTR1" s="227"/>
      <c r="GTS1" s="227"/>
      <c r="GTT1" s="227"/>
      <c r="GTU1" s="227"/>
      <c r="GTV1" s="227"/>
      <c r="GTW1" s="227"/>
      <c r="GTX1" s="227"/>
      <c r="GTY1" s="227"/>
      <c r="GTZ1" s="227"/>
      <c r="GUA1" s="227"/>
      <c r="GUB1" s="227"/>
      <c r="GUC1" s="227"/>
      <c r="GUD1" s="227"/>
      <c r="GUE1" s="227"/>
      <c r="GUF1" s="227"/>
      <c r="GUG1" s="227"/>
      <c r="GUH1" s="227"/>
      <c r="GUI1" s="227"/>
      <c r="GUJ1" s="227"/>
      <c r="GUK1" s="227"/>
      <c r="GUL1" s="227"/>
      <c r="GUM1" s="227"/>
      <c r="GUN1" s="227"/>
      <c r="GUO1" s="227"/>
      <c r="GUP1" s="227"/>
      <c r="GUQ1" s="227"/>
      <c r="GUR1" s="227"/>
      <c r="GUS1" s="227"/>
      <c r="GUT1" s="227"/>
      <c r="GUU1" s="227"/>
      <c r="GUV1" s="227"/>
      <c r="GUW1" s="227"/>
      <c r="GUX1" s="227"/>
      <c r="GUY1" s="227"/>
      <c r="GUZ1" s="227"/>
      <c r="GVA1" s="227"/>
      <c r="GVB1" s="227"/>
      <c r="GVC1" s="227"/>
      <c r="GVD1" s="227"/>
      <c r="GVE1" s="227"/>
      <c r="GVF1" s="227"/>
      <c r="GVG1" s="227"/>
      <c r="GVH1" s="227"/>
      <c r="GVI1" s="227"/>
      <c r="GVJ1" s="227"/>
      <c r="GVK1" s="227"/>
      <c r="GVL1" s="227"/>
      <c r="GVM1" s="227"/>
      <c r="GVN1" s="227"/>
      <c r="GVO1" s="227"/>
      <c r="GVP1" s="227"/>
      <c r="GVQ1" s="227"/>
      <c r="GVR1" s="227"/>
      <c r="GVS1" s="227"/>
      <c r="GVT1" s="227"/>
      <c r="GVU1" s="227"/>
      <c r="GVV1" s="227"/>
      <c r="GVW1" s="227"/>
      <c r="GVX1" s="227"/>
      <c r="GVY1" s="227"/>
      <c r="GVZ1" s="227"/>
      <c r="GWA1" s="227"/>
      <c r="GWB1" s="227"/>
      <c r="GWC1" s="227"/>
      <c r="GWD1" s="227"/>
      <c r="GWE1" s="227"/>
      <c r="GWF1" s="227"/>
      <c r="GWG1" s="227"/>
      <c r="GWH1" s="227"/>
      <c r="GWI1" s="227"/>
      <c r="GWJ1" s="227"/>
      <c r="GWK1" s="227"/>
      <c r="GWL1" s="227"/>
      <c r="GWM1" s="227"/>
      <c r="GWN1" s="227"/>
      <c r="GWO1" s="227"/>
      <c r="GWP1" s="227"/>
      <c r="GWQ1" s="227"/>
      <c r="GWR1" s="227"/>
      <c r="GWS1" s="227"/>
      <c r="GWT1" s="227"/>
      <c r="GWU1" s="227"/>
      <c r="GWV1" s="227"/>
      <c r="GWW1" s="227"/>
      <c r="GWX1" s="227"/>
      <c r="GWY1" s="227"/>
      <c r="GWZ1" s="227"/>
      <c r="GXA1" s="227"/>
      <c r="GXB1" s="227"/>
      <c r="GXC1" s="227"/>
      <c r="GXD1" s="227"/>
      <c r="GXE1" s="227"/>
      <c r="GXF1" s="227"/>
      <c r="GXG1" s="227"/>
      <c r="GXH1" s="227"/>
      <c r="GXI1" s="227"/>
      <c r="GXJ1" s="227"/>
      <c r="GXK1" s="227"/>
      <c r="GXL1" s="227"/>
      <c r="GXM1" s="227"/>
      <c r="GXN1" s="227"/>
      <c r="GXO1" s="227"/>
      <c r="GXP1" s="227"/>
      <c r="GXQ1" s="227"/>
      <c r="GXR1" s="227"/>
      <c r="GXS1" s="227"/>
      <c r="GXT1" s="227"/>
      <c r="GXU1" s="227"/>
      <c r="GXV1" s="227"/>
      <c r="GXW1" s="227"/>
      <c r="GXX1" s="227"/>
      <c r="GXY1" s="227"/>
      <c r="GXZ1" s="227"/>
      <c r="GYA1" s="227"/>
      <c r="GYB1" s="227"/>
      <c r="GYC1" s="227"/>
      <c r="GYD1" s="227"/>
      <c r="GYE1" s="227"/>
      <c r="GYF1" s="227"/>
      <c r="GYG1" s="227"/>
      <c r="GYH1" s="227"/>
      <c r="GYI1" s="227"/>
      <c r="GYJ1" s="227"/>
      <c r="GYK1" s="227"/>
      <c r="GYL1" s="227"/>
      <c r="GYM1" s="227"/>
      <c r="GYN1" s="227"/>
      <c r="GYO1" s="227"/>
      <c r="GYP1" s="227"/>
      <c r="GYQ1" s="227"/>
      <c r="GYR1" s="227"/>
      <c r="GYS1" s="227"/>
      <c r="GYT1" s="227"/>
      <c r="GYU1" s="227"/>
      <c r="GYV1" s="227"/>
      <c r="GYW1" s="227"/>
      <c r="GYX1" s="227"/>
      <c r="GYY1" s="227"/>
      <c r="GYZ1" s="227"/>
      <c r="GZA1" s="227"/>
      <c r="GZB1" s="227"/>
      <c r="GZC1" s="227"/>
      <c r="GZD1" s="227"/>
      <c r="GZE1" s="227"/>
      <c r="GZF1" s="227"/>
      <c r="GZG1" s="227"/>
      <c r="GZH1" s="227"/>
      <c r="GZI1" s="227"/>
      <c r="GZJ1" s="227"/>
      <c r="GZK1" s="227"/>
      <c r="GZL1" s="227"/>
      <c r="GZM1" s="227"/>
      <c r="GZN1" s="227"/>
      <c r="GZO1" s="227"/>
      <c r="GZP1" s="227"/>
      <c r="GZQ1" s="227"/>
      <c r="GZR1" s="227"/>
      <c r="GZS1" s="227"/>
      <c r="GZT1" s="227"/>
      <c r="GZU1" s="227"/>
      <c r="GZV1" s="227"/>
      <c r="GZW1" s="227"/>
      <c r="GZX1" s="227"/>
      <c r="GZY1" s="227"/>
      <c r="GZZ1" s="227"/>
      <c r="HAA1" s="227"/>
      <c r="HAB1" s="227"/>
      <c r="HAC1" s="227"/>
      <c r="HAD1" s="227"/>
      <c r="HAE1" s="227"/>
      <c r="HAF1" s="227"/>
      <c r="HAG1" s="227"/>
      <c r="HAH1" s="227"/>
      <c r="HAI1" s="227"/>
      <c r="HAJ1" s="227"/>
      <c r="HAK1" s="227"/>
      <c r="HAL1" s="227"/>
      <c r="HAM1" s="227"/>
      <c r="HAN1" s="227"/>
      <c r="HAO1" s="227"/>
      <c r="HAP1" s="227"/>
      <c r="HAQ1" s="227"/>
      <c r="HAR1" s="227"/>
      <c r="HAS1" s="227"/>
      <c r="HAT1" s="227"/>
      <c r="HAU1" s="227"/>
      <c r="HAV1" s="227"/>
      <c r="HAW1" s="227"/>
      <c r="HAX1" s="227"/>
      <c r="HAY1" s="227"/>
      <c r="HAZ1" s="227"/>
      <c r="HBA1" s="227"/>
      <c r="HBB1" s="227"/>
      <c r="HBC1" s="227"/>
      <c r="HBD1" s="227"/>
      <c r="HBE1" s="227"/>
      <c r="HBF1" s="227"/>
      <c r="HBG1" s="227"/>
      <c r="HBH1" s="227"/>
      <c r="HBI1" s="227"/>
      <c r="HBJ1" s="227"/>
      <c r="HBK1" s="227"/>
      <c r="HBL1" s="227"/>
      <c r="HBM1" s="227"/>
      <c r="HBN1" s="227"/>
      <c r="HBO1" s="227"/>
      <c r="HBP1" s="227"/>
      <c r="HBQ1" s="227"/>
      <c r="HBR1" s="227"/>
      <c r="HBS1" s="227"/>
      <c r="HBT1" s="227"/>
      <c r="HBU1" s="227"/>
      <c r="HBV1" s="227"/>
      <c r="HBW1" s="227"/>
      <c r="HBX1" s="227"/>
      <c r="HBY1" s="227"/>
      <c r="HBZ1" s="227"/>
      <c r="HCA1" s="227"/>
      <c r="HCB1" s="227"/>
      <c r="HCC1" s="227"/>
      <c r="HCD1" s="227"/>
      <c r="HCE1" s="227"/>
      <c r="HCF1" s="227"/>
      <c r="HCG1" s="227"/>
      <c r="HCH1" s="227"/>
      <c r="HCI1" s="227"/>
      <c r="HCJ1" s="227"/>
      <c r="HCK1" s="227"/>
      <c r="HCL1" s="227"/>
      <c r="HCM1" s="227"/>
      <c r="HCN1" s="227"/>
      <c r="HCO1" s="227"/>
      <c r="HCP1" s="227"/>
      <c r="HCQ1" s="227"/>
      <c r="HCR1" s="227"/>
      <c r="HCS1" s="227"/>
      <c r="HCT1" s="227"/>
      <c r="HCU1" s="227"/>
      <c r="HCV1" s="227"/>
      <c r="HCW1" s="227"/>
      <c r="HCX1" s="227"/>
      <c r="HCY1" s="227"/>
      <c r="HCZ1" s="227"/>
      <c r="HDA1" s="227"/>
      <c r="HDB1" s="227"/>
      <c r="HDC1" s="227"/>
      <c r="HDD1" s="227"/>
      <c r="HDE1" s="227"/>
      <c r="HDF1" s="227"/>
      <c r="HDG1" s="227"/>
      <c r="HDH1" s="227"/>
      <c r="HDI1" s="227"/>
      <c r="HDJ1" s="227"/>
      <c r="HDK1" s="227"/>
      <c r="HDL1" s="227"/>
      <c r="HDM1" s="227"/>
      <c r="HDN1" s="227"/>
      <c r="HDO1" s="227"/>
      <c r="HDP1" s="227"/>
      <c r="HDQ1" s="227"/>
      <c r="HDR1" s="227"/>
      <c r="HDS1" s="227"/>
      <c r="HDT1" s="227"/>
      <c r="HDU1" s="227"/>
      <c r="HDV1" s="227"/>
      <c r="HDW1" s="227"/>
      <c r="HDX1" s="227"/>
      <c r="HDY1" s="227"/>
      <c r="HDZ1" s="227"/>
      <c r="HEA1" s="227"/>
      <c r="HEB1" s="227"/>
      <c r="HEC1" s="227"/>
      <c r="HED1" s="227"/>
      <c r="HEE1" s="227"/>
      <c r="HEF1" s="227"/>
      <c r="HEG1" s="227"/>
      <c r="HEH1" s="227"/>
      <c r="HEI1" s="227"/>
      <c r="HEJ1" s="227"/>
      <c r="HEK1" s="227"/>
      <c r="HEL1" s="227"/>
      <c r="HEM1" s="227"/>
      <c r="HEN1" s="227"/>
      <c r="HEO1" s="227"/>
      <c r="HEP1" s="227"/>
      <c r="HEQ1" s="227"/>
      <c r="HER1" s="227"/>
      <c r="HES1" s="227"/>
      <c r="HET1" s="227"/>
      <c r="HEU1" s="227"/>
      <c r="HEV1" s="227"/>
      <c r="HEW1" s="227"/>
      <c r="HEX1" s="227"/>
      <c r="HEY1" s="227"/>
      <c r="HEZ1" s="227"/>
      <c r="HFA1" s="227"/>
      <c r="HFB1" s="227"/>
      <c r="HFC1" s="227"/>
      <c r="HFD1" s="227"/>
      <c r="HFE1" s="227"/>
      <c r="HFF1" s="227"/>
      <c r="HFG1" s="227"/>
      <c r="HFH1" s="227"/>
      <c r="HFI1" s="227"/>
      <c r="HFJ1" s="227"/>
      <c r="HFK1" s="227"/>
      <c r="HFL1" s="227"/>
      <c r="HFM1" s="227"/>
      <c r="HFN1" s="227"/>
      <c r="HFO1" s="227"/>
      <c r="HFP1" s="227"/>
      <c r="HFQ1" s="227"/>
      <c r="HFR1" s="227"/>
      <c r="HFS1" s="227"/>
      <c r="HFT1" s="227"/>
      <c r="HFU1" s="227"/>
      <c r="HFV1" s="227"/>
      <c r="HFW1" s="227"/>
      <c r="HFX1" s="227"/>
      <c r="HFY1" s="227"/>
      <c r="HFZ1" s="227"/>
      <c r="HGA1" s="227"/>
      <c r="HGB1" s="227"/>
      <c r="HGC1" s="227"/>
      <c r="HGD1" s="227"/>
      <c r="HGE1" s="227"/>
      <c r="HGF1" s="227"/>
      <c r="HGG1" s="227"/>
      <c r="HGH1" s="227"/>
      <c r="HGI1" s="227"/>
      <c r="HGJ1" s="227"/>
      <c r="HGK1" s="227"/>
      <c r="HGL1" s="227"/>
      <c r="HGM1" s="227"/>
      <c r="HGN1" s="227"/>
      <c r="HGO1" s="227"/>
      <c r="HGP1" s="227"/>
      <c r="HGQ1" s="227"/>
      <c r="HGR1" s="227"/>
      <c r="HGS1" s="227"/>
      <c r="HGT1" s="227"/>
      <c r="HGU1" s="227"/>
      <c r="HGV1" s="227"/>
      <c r="HGW1" s="227"/>
      <c r="HGX1" s="227"/>
      <c r="HGY1" s="227"/>
      <c r="HGZ1" s="227"/>
      <c r="HHA1" s="227"/>
      <c r="HHB1" s="227"/>
      <c r="HHC1" s="227"/>
      <c r="HHD1" s="227"/>
      <c r="HHE1" s="227"/>
      <c r="HHF1" s="227"/>
      <c r="HHG1" s="227"/>
      <c r="HHH1" s="227"/>
      <c r="HHI1" s="227"/>
      <c r="HHJ1" s="227"/>
      <c r="HHK1" s="227"/>
      <c r="HHL1" s="227"/>
      <c r="HHM1" s="227"/>
      <c r="HHN1" s="227"/>
      <c r="HHO1" s="227"/>
      <c r="HHP1" s="227"/>
      <c r="HHQ1" s="227"/>
      <c r="HHR1" s="227"/>
      <c r="HHS1" s="227"/>
      <c r="HHT1" s="227"/>
      <c r="HHU1" s="227"/>
      <c r="HHV1" s="227"/>
      <c r="HHW1" s="227"/>
      <c r="HHX1" s="227"/>
      <c r="HHY1" s="227"/>
      <c r="HHZ1" s="227"/>
      <c r="HIA1" s="227"/>
      <c r="HIB1" s="227"/>
      <c r="HIC1" s="227"/>
      <c r="HID1" s="227"/>
      <c r="HIE1" s="227"/>
      <c r="HIF1" s="227"/>
      <c r="HIG1" s="227"/>
      <c r="HIH1" s="227"/>
      <c r="HII1" s="227"/>
      <c r="HIJ1" s="227"/>
      <c r="HIK1" s="227"/>
      <c r="HIL1" s="227"/>
      <c r="HIM1" s="227"/>
      <c r="HIN1" s="227"/>
      <c r="HIO1" s="227"/>
      <c r="HIP1" s="227"/>
      <c r="HIQ1" s="227"/>
      <c r="HIR1" s="227"/>
      <c r="HIS1" s="227"/>
      <c r="HIT1" s="227"/>
      <c r="HIU1" s="227"/>
      <c r="HIV1" s="227"/>
      <c r="HIW1" s="227"/>
      <c r="HIX1" s="227"/>
      <c r="HIY1" s="227"/>
      <c r="HIZ1" s="227"/>
      <c r="HJA1" s="227"/>
      <c r="HJB1" s="227"/>
      <c r="HJC1" s="227"/>
      <c r="HJD1" s="227"/>
      <c r="HJE1" s="227"/>
      <c r="HJF1" s="227"/>
      <c r="HJG1" s="227"/>
      <c r="HJH1" s="227"/>
      <c r="HJI1" s="227"/>
      <c r="HJJ1" s="227"/>
      <c r="HJK1" s="227"/>
      <c r="HJL1" s="227"/>
      <c r="HJM1" s="227"/>
      <c r="HJN1" s="227"/>
      <c r="HJO1" s="227"/>
      <c r="HJP1" s="227"/>
      <c r="HJQ1" s="227"/>
      <c r="HJR1" s="227"/>
      <c r="HJS1" s="227"/>
      <c r="HJT1" s="227"/>
      <c r="HJU1" s="227"/>
      <c r="HJV1" s="227"/>
      <c r="HJW1" s="227"/>
      <c r="HJX1" s="227"/>
      <c r="HJY1" s="227"/>
      <c r="HJZ1" s="227"/>
      <c r="HKA1" s="227"/>
      <c r="HKB1" s="227"/>
      <c r="HKC1" s="227"/>
      <c r="HKD1" s="227"/>
      <c r="HKE1" s="227"/>
      <c r="HKF1" s="227"/>
      <c r="HKG1" s="227"/>
      <c r="HKH1" s="227"/>
      <c r="HKI1" s="227"/>
      <c r="HKJ1" s="227"/>
      <c r="HKK1" s="227"/>
      <c r="HKL1" s="227"/>
      <c r="HKM1" s="227"/>
      <c r="HKN1" s="227"/>
      <c r="HKO1" s="227"/>
      <c r="HKP1" s="227"/>
      <c r="HKQ1" s="227"/>
      <c r="HKR1" s="227"/>
      <c r="HKS1" s="227"/>
      <c r="HKT1" s="227"/>
      <c r="HKU1" s="227"/>
      <c r="HKV1" s="227"/>
      <c r="HKW1" s="227"/>
      <c r="HKX1" s="227"/>
      <c r="HKY1" s="227"/>
      <c r="HKZ1" s="227"/>
      <c r="HLA1" s="227"/>
      <c r="HLB1" s="227"/>
      <c r="HLC1" s="227"/>
      <c r="HLD1" s="227"/>
      <c r="HLE1" s="227"/>
      <c r="HLF1" s="227"/>
      <c r="HLG1" s="227"/>
      <c r="HLH1" s="227"/>
      <c r="HLI1" s="227"/>
      <c r="HLJ1" s="227"/>
      <c r="HLK1" s="227"/>
      <c r="HLL1" s="227"/>
      <c r="HLM1" s="227"/>
      <c r="HLN1" s="227"/>
      <c r="HLO1" s="227"/>
      <c r="HLP1" s="227"/>
      <c r="HLQ1" s="227"/>
      <c r="HLR1" s="227"/>
      <c r="HLS1" s="227"/>
      <c r="HLT1" s="227"/>
      <c r="HLU1" s="227"/>
      <c r="HLV1" s="227"/>
      <c r="HLW1" s="227"/>
      <c r="HLX1" s="227"/>
      <c r="HLY1" s="227"/>
      <c r="HLZ1" s="227"/>
      <c r="HMA1" s="227"/>
      <c r="HMB1" s="227"/>
      <c r="HMC1" s="227"/>
      <c r="HMD1" s="227"/>
      <c r="HME1" s="227"/>
      <c r="HMF1" s="227"/>
      <c r="HMG1" s="227"/>
      <c r="HMH1" s="227"/>
      <c r="HMI1" s="227"/>
      <c r="HMJ1" s="227"/>
      <c r="HMK1" s="227"/>
      <c r="HML1" s="227"/>
      <c r="HMM1" s="227"/>
      <c r="HMN1" s="227"/>
      <c r="HMO1" s="227"/>
      <c r="HMP1" s="227"/>
      <c r="HMQ1" s="227"/>
      <c r="HMR1" s="227"/>
      <c r="HMS1" s="227"/>
      <c r="HMT1" s="227"/>
      <c r="HMU1" s="227"/>
      <c r="HMV1" s="227"/>
      <c r="HMW1" s="227"/>
      <c r="HMX1" s="227"/>
      <c r="HMY1" s="227"/>
      <c r="HMZ1" s="227"/>
      <c r="HNA1" s="227"/>
      <c r="HNB1" s="227"/>
      <c r="HNC1" s="227"/>
      <c r="HND1" s="227"/>
      <c r="HNE1" s="227"/>
      <c r="HNF1" s="227"/>
      <c r="HNG1" s="227"/>
      <c r="HNH1" s="227"/>
      <c r="HNI1" s="227"/>
      <c r="HNJ1" s="227"/>
      <c r="HNK1" s="227"/>
      <c r="HNL1" s="227"/>
      <c r="HNM1" s="227"/>
      <c r="HNN1" s="227"/>
      <c r="HNO1" s="227"/>
      <c r="HNP1" s="227"/>
      <c r="HNQ1" s="227"/>
      <c r="HNR1" s="227"/>
      <c r="HNS1" s="227"/>
      <c r="HNT1" s="227"/>
      <c r="HNU1" s="227"/>
      <c r="HNV1" s="227"/>
      <c r="HNW1" s="227"/>
      <c r="HNX1" s="227"/>
      <c r="HNY1" s="227"/>
      <c r="HNZ1" s="227"/>
      <c r="HOA1" s="227"/>
      <c r="HOB1" s="227"/>
      <c r="HOC1" s="227"/>
      <c r="HOD1" s="227"/>
      <c r="HOE1" s="227"/>
      <c r="HOF1" s="227"/>
      <c r="HOG1" s="227"/>
      <c r="HOH1" s="227"/>
      <c r="HOI1" s="227"/>
      <c r="HOJ1" s="227"/>
      <c r="HOK1" s="227"/>
      <c r="HOL1" s="227"/>
      <c r="HOM1" s="227"/>
      <c r="HON1" s="227"/>
      <c r="HOO1" s="227"/>
      <c r="HOP1" s="227"/>
      <c r="HOQ1" s="227"/>
      <c r="HOR1" s="227"/>
      <c r="HOS1" s="227"/>
      <c r="HOT1" s="227"/>
      <c r="HOU1" s="227"/>
      <c r="HOV1" s="227"/>
      <c r="HOW1" s="227"/>
      <c r="HOX1" s="227"/>
      <c r="HOY1" s="227"/>
      <c r="HOZ1" s="227"/>
      <c r="HPA1" s="227"/>
      <c r="HPB1" s="227"/>
      <c r="HPC1" s="227"/>
      <c r="HPD1" s="227"/>
      <c r="HPE1" s="227"/>
      <c r="HPF1" s="227"/>
      <c r="HPG1" s="227"/>
      <c r="HPH1" s="227"/>
      <c r="HPI1" s="227"/>
      <c r="HPJ1" s="227"/>
      <c r="HPK1" s="227"/>
      <c r="HPL1" s="227"/>
      <c r="HPM1" s="227"/>
      <c r="HPN1" s="227"/>
      <c r="HPO1" s="227"/>
      <c r="HPP1" s="227"/>
      <c r="HPQ1" s="227"/>
      <c r="HPR1" s="227"/>
      <c r="HPS1" s="227"/>
      <c r="HPT1" s="227"/>
      <c r="HPU1" s="227"/>
      <c r="HPV1" s="227"/>
      <c r="HPW1" s="227"/>
      <c r="HPX1" s="227"/>
      <c r="HPY1" s="227"/>
      <c r="HPZ1" s="227"/>
      <c r="HQA1" s="227"/>
      <c r="HQB1" s="227"/>
      <c r="HQC1" s="227"/>
      <c r="HQD1" s="227"/>
      <c r="HQE1" s="227"/>
      <c r="HQF1" s="227"/>
      <c r="HQG1" s="227"/>
      <c r="HQH1" s="227"/>
      <c r="HQI1" s="227"/>
      <c r="HQJ1" s="227"/>
      <c r="HQK1" s="227"/>
      <c r="HQL1" s="227"/>
      <c r="HQM1" s="227"/>
      <c r="HQN1" s="227"/>
      <c r="HQO1" s="227"/>
      <c r="HQP1" s="227"/>
      <c r="HQQ1" s="227"/>
      <c r="HQR1" s="227"/>
      <c r="HQS1" s="227"/>
      <c r="HQT1" s="227"/>
      <c r="HQU1" s="227"/>
      <c r="HQV1" s="227"/>
      <c r="HQW1" s="227"/>
      <c r="HQX1" s="227"/>
      <c r="HQY1" s="227"/>
      <c r="HQZ1" s="227"/>
      <c r="HRA1" s="227"/>
      <c r="HRB1" s="227"/>
      <c r="HRC1" s="227"/>
      <c r="HRD1" s="227"/>
      <c r="HRE1" s="227"/>
      <c r="HRF1" s="227"/>
      <c r="HRG1" s="227"/>
      <c r="HRH1" s="227"/>
      <c r="HRI1" s="227"/>
      <c r="HRJ1" s="227"/>
      <c r="HRK1" s="227"/>
      <c r="HRL1" s="227"/>
      <c r="HRM1" s="227"/>
      <c r="HRN1" s="227"/>
      <c r="HRO1" s="227"/>
      <c r="HRP1" s="227"/>
      <c r="HRQ1" s="227"/>
      <c r="HRR1" s="227"/>
      <c r="HRS1" s="227"/>
      <c r="HRT1" s="227"/>
      <c r="HRU1" s="227"/>
      <c r="HRV1" s="227"/>
      <c r="HRW1" s="227"/>
      <c r="HRX1" s="227"/>
      <c r="HRY1" s="227"/>
      <c r="HRZ1" s="227"/>
      <c r="HSA1" s="227"/>
      <c r="HSB1" s="227"/>
      <c r="HSC1" s="227"/>
      <c r="HSD1" s="227"/>
      <c r="HSE1" s="227"/>
      <c r="HSF1" s="227"/>
      <c r="HSG1" s="227"/>
      <c r="HSH1" s="227"/>
      <c r="HSI1" s="227"/>
      <c r="HSJ1" s="227"/>
      <c r="HSK1" s="227"/>
      <c r="HSL1" s="227"/>
      <c r="HSM1" s="227"/>
      <c r="HSN1" s="227"/>
      <c r="HSO1" s="227"/>
      <c r="HSP1" s="227"/>
      <c r="HSQ1" s="227"/>
      <c r="HSR1" s="227"/>
      <c r="HSS1" s="227"/>
      <c r="HST1" s="227"/>
      <c r="HSU1" s="227"/>
      <c r="HSV1" s="227"/>
      <c r="HSW1" s="227"/>
      <c r="HSX1" s="227"/>
      <c r="HSY1" s="227"/>
      <c r="HSZ1" s="227"/>
      <c r="HTA1" s="227"/>
      <c r="HTB1" s="227"/>
      <c r="HTC1" s="227"/>
      <c r="HTD1" s="227"/>
      <c r="HTE1" s="227"/>
      <c r="HTF1" s="227"/>
      <c r="HTG1" s="227"/>
      <c r="HTH1" s="227"/>
      <c r="HTI1" s="227"/>
      <c r="HTJ1" s="227"/>
      <c r="HTK1" s="227"/>
      <c r="HTL1" s="227"/>
      <c r="HTM1" s="227"/>
      <c r="HTN1" s="227"/>
      <c r="HTO1" s="227"/>
      <c r="HTP1" s="227"/>
      <c r="HTQ1" s="227"/>
      <c r="HTR1" s="227"/>
      <c r="HTS1" s="227"/>
      <c r="HTT1" s="227"/>
      <c r="HTU1" s="227"/>
      <c r="HTV1" s="227"/>
      <c r="HTW1" s="227"/>
      <c r="HTX1" s="227"/>
      <c r="HTY1" s="227"/>
      <c r="HTZ1" s="227"/>
      <c r="HUA1" s="227"/>
      <c r="HUB1" s="227"/>
      <c r="HUC1" s="227"/>
      <c r="HUD1" s="227"/>
      <c r="HUE1" s="227"/>
      <c r="HUF1" s="227"/>
      <c r="HUG1" s="227"/>
      <c r="HUH1" s="227"/>
      <c r="HUI1" s="227"/>
      <c r="HUJ1" s="227"/>
      <c r="HUK1" s="227"/>
      <c r="HUL1" s="227"/>
      <c r="HUM1" s="227"/>
      <c r="HUN1" s="227"/>
      <c r="HUO1" s="227"/>
      <c r="HUP1" s="227"/>
      <c r="HUQ1" s="227"/>
      <c r="HUR1" s="227"/>
      <c r="HUS1" s="227"/>
      <c r="HUT1" s="227"/>
      <c r="HUU1" s="227"/>
      <c r="HUV1" s="227"/>
      <c r="HUW1" s="227"/>
      <c r="HUX1" s="227"/>
      <c r="HUY1" s="227"/>
      <c r="HUZ1" s="227"/>
      <c r="HVA1" s="227"/>
      <c r="HVB1" s="227"/>
      <c r="HVC1" s="227"/>
      <c r="HVD1" s="227"/>
      <c r="HVE1" s="227"/>
      <c r="HVF1" s="227"/>
      <c r="HVG1" s="227"/>
      <c r="HVH1" s="227"/>
      <c r="HVI1" s="227"/>
      <c r="HVJ1" s="227"/>
      <c r="HVK1" s="227"/>
      <c r="HVL1" s="227"/>
      <c r="HVM1" s="227"/>
      <c r="HVN1" s="227"/>
      <c r="HVO1" s="227"/>
      <c r="HVP1" s="227"/>
      <c r="HVQ1" s="227"/>
      <c r="HVR1" s="227"/>
      <c r="HVS1" s="227"/>
      <c r="HVT1" s="227"/>
      <c r="HVU1" s="227"/>
      <c r="HVV1" s="227"/>
      <c r="HVW1" s="227"/>
      <c r="HVX1" s="227"/>
      <c r="HVY1" s="227"/>
      <c r="HVZ1" s="227"/>
      <c r="HWA1" s="227"/>
      <c r="HWB1" s="227"/>
      <c r="HWC1" s="227"/>
      <c r="HWD1" s="227"/>
      <c r="HWE1" s="227"/>
      <c r="HWF1" s="227"/>
      <c r="HWG1" s="227"/>
      <c r="HWH1" s="227"/>
      <c r="HWI1" s="227"/>
      <c r="HWJ1" s="227"/>
      <c r="HWK1" s="227"/>
      <c r="HWL1" s="227"/>
      <c r="HWM1" s="227"/>
      <c r="HWN1" s="227"/>
      <c r="HWO1" s="227"/>
      <c r="HWP1" s="227"/>
      <c r="HWQ1" s="227"/>
      <c r="HWR1" s="227"/>
      <c r="HWS1" s="227"/>
      <c r="HWT1" s="227"/>
      <c r="HWU1" s="227"/>
      <c r="HWV1" s="227"/>
      <c r="HWW1" s="227"/>
      <c r="HWX1" s="227"/>
      <c r="HWY1" s="227"/>
      <c r="HWZ1" s="227"/>
      <c r="HXA1" s="227"/>
      <c r="HXB1" s="227"/>
      <c r="HXC1" s="227"/>
      <c r="HXD1" s="227"/>
      <c r="HXE1" s="227"/>
      <c r="HXF1" s="227"/>
      <c r="HXG1" s="227"/>
      <c r="HXH1" s="227"/>
      <c r="HXI1" s="227"/>
      <c r="HXJ1" s="227"/>
      <c r="HXK1" s="227"/>
      <c r="HXL1" s="227"/>
      <c r="HXM1" s="227"/>
      <c r="HXN1" s="227"/>
      <c r="HXO1" s="227"/>
      <c r="HXP1" s="227"/>
      <c r="HXQ1" s="227"/>
      <c r="HXR1" s="227"/>
      <c r="HXS1" s="227"/>
      <c r="HXT1" s="227"/>
      <c r="HXU1" s="227"/>
      <c r="HXV1" s="227"/>
      <c r="HXW1" s="227"/>
      <c r="HXX1" s="227"/>
      <c r="HXY1" s="227"/>
      <c r="HXZ1" s="227"/>
      <c r="HYA1" s="227"/>
      <c r="HYB1" s="227"/>
      <c r="HYC1" s="227"/>
      <c r="HYD1" s="227"/>
      <c r="HYE1" s="227"/>
      <c r="HYF1" s="227"/>
      <c r="HYG1" s="227"/>
      <c r="HYH1" s="227"/>
      <c r="HYI1" s="227"/>
      <c r="HYJ1" s="227"/>
      <c r="HYK1" s="227"/>
      <c r="HYL1" s="227"/>
      <c r="HYM1" s="227"/>
      <c r="HYN1" s="227"/>
      <c r="HYO1" s="227"/>
      <c r="HYP1" s="227"/>
      <c r="HYQ1" s="227"/>
      <c r="HYR1" s="227"/>
      <c r="HYS1" s="227"/>
      <c r="HYT1" s="227"/>
      <c r="HYU1" s="227"/>
      <c r="HYV1" s="227"/>
      <c r="HYW1" s="227"/>
      <c r="HYX1" s="227"/>
      <c r="HYY1" s="227"/>
      <c r="HYZ1" s="227"/>
      <c r="HZA1" s="227"/>
      <c r="HZB1" s="227"/>
      <c r="HZC1" s="227"/>
      <c r="HZD1" s="227"/>
      <c r="HZE1" s="227"/>
      <c r="HZF1" s="227"/>
      <c r="HZG1" s="227"/>
      <c r="HZH1" s="227"/>
      <c r="HZI1" s="227"/>
      <c r="HZJ1" s="227"/>
      <c r="HZK1" s="227"/>
      <c r="HZL1" s="227"/>
      <c r="HZM1" s="227"/>
      <c r="HZN1" s="227"/>
      <c r="HZO1" s="227"/>
      <c r="HZP1" s="227"/>
      <c r="HZQ1" s="227"/>
      <c r="HZR1" s="227"/>
      <c r="HZS1" s="227"/>
      <c r="HZT1" s="227"/>
      <c r="HZU1" s="227"/>
      <c r="HZV1" s="227"/>
      <c r="HZW1" s="227"/>
      <c r="HZX1" s="227"/>
      <c r="HZY1" s="227"/>
      <c r="HZZ1" s="227"/>
      <c r="IAA1" s="227"/>
      <c r="IAB1" s="227"/>
      <c r="IAC1" s="227"/>
      <c r="IAD1" s="227"/>
      <c r="IAE1" s="227"/>
      <c r="IAF1" s="227"/>
      <c r="IAG1" s="227"/>
      <c r="IAH1" s="227"/>
      <c r="IAI1" s="227"/>
      <c r="IAJ1" s="227"/>
      <c r="IAK1" s="227"/>
      <c r="IAL1" s="227"/>
      <c r="IAM1" s="227"/>
      <c r="IAN1" s="227"/>
      <c r="IAO1" s="227"/>
      <c r="IAP1" s="227"/>
      <c r="IAQ1" s="227"/>
      <c r="IAR1" s="227"/>
      <c r="IAS1" s="227"/>
      <c r="IAT1" s="227"/>
      <c r="IAU1" s="227"/>
      <c r="IAV1" s="227"/>
      <c r="IAW1" s="227"/>
      <c r="IAX1" s="227"/>
      <c r="IAY1" s="227"/>
      <c r="IAZ1" s="227"/>
      <c r="IBA1" s="227"/>
      <c r="IBB1" s="227"/>
      <c r="IBC1" s="227"/>
      <c r="IBD1" s="227"/>
      <c r="IBE1" s="227"/>
      <c r="IBF1" s="227"/>
      <c r="IBG1" s="227"/>
      <c r="IBH1" s="227"/>
      <c r="IBI1" s="227"/>
      <c r="IBJ1" s="227"/>
      <c r="IBK1" s="227"/>
      <c r="IBL1" s="227"/>
      <c r="IBM1" s="227"/>
      <c r="IBN1" s="227"/>
      <c r="IBO1" s="227"/>
      <c r="IBP1" s="227"/>
      <c r="IBQ1" s="227"/>
      <c r="IBR1" s="227"/>
      <c r="IBS1" s="227"/>
      <c r="IBT1" s="227"/>
      <c r="IBU1" s="227"/>
      <c r="IBV1" s="227"/>
      <c r="IBW1" s="227"/>
      <c r="IBX1" s="227"/>
      <c r="IBY1" s="227"/>
      <c r="IBZ1" s="227"/>
      <c r="ICA1" s="227"/>
      <c r="ICB1" s="227"/>
      <c r="ICC1" s="227"/>
      <c r="ICD1" s="227"/>
      <c r="ICE1" s="227"/>
      <c r="ICF1" s="227"/>
      <c r="ICG1" s="227"/>
      <c r="ICH1" s="227"/>
      <c r="ICI1" s="227"/>
      <c r="ICJ1" s="227"/>
      <c r="ICK1" s="227"/>
      <c r="ICL1" s="227"/>
      <c r="ICM1" s="227"/>
      <c r="ICN1" s="227"/>
      <c r="ICO1" s="227"/>
      <c r="ICP1" s="227"/>
      <c r="ICQ1" s="227"/>
      <c r="ICR1" s="227"/>
      <c r="ICS1" s="227"/>
      <c r="ICT1" s="227"/>
      <c r="ICU1" s="227"/>
      <c r="ICV1" s="227"/>
      <c r="ICW1" s="227"/>
      <c r="ICX1" s="227"/>
      <c r="ICY1" s="227"/>
      <c r="ICZ1" s="227"/>
      <c r="IDA1" s="227"/>
      <c r="IDB1" s="227"/>
      <c r="IDC1" s="227"/>
      <c r="IDD1" s="227"/>
      <c r="IDE1" s="227"/>
      <c r="IDF1" s="227"/>
      <c r="IDG1" s="227"/>
      <c r="IDH1" s="227"/>
      <c r="IDI1" s="227"/>
      <c r="IDJ1" s="227"/>
      <c r="IDK1" s="227"/>
      <c r="IDL1" s="227"/>
      <c r="IDM1" s="227"/>
      <c r="IDN1" s="227"/>
      <c r="IDO1" s="227"/>
      <c r="IDP1" s="227"/>
      <c r="IDQ1" s="227"/>
      <c r="IDR1" s="227"/>
      <c r="IDS1" s="227"/>
      <c r="IDT1" s="227"/>
      <c r="IDU1" s="227"/>
      <c r="IDV1" s="227"/>
      <c r="IDW1" s="227"/>
      <c r="IDX1" s="227"/>
      <c r="IDY1" s="227"/>
      <c r="IDZ1" s="227"/>
      <c r="IEA1" s="227"/>
      <c r="IEB1" s="227"/>
      <c r="IEC1" s="227"/>
      <c r="IED1" s="227"/>
      <c r="IEE1" s="227"/>
      <c r="IEF1" s="227"/>
      <c r="IEG1" s="227"/>
      <c r="IEH1" s="227"/>
      <c r="IEI1" s="227"/>
      <c r="IEJ1" s="227"/>
      <c r="IEK1" s="227"/>
      <c r="IEL1" s="227"/>
      <c r="IEM1" s="227"/>
      <c r="IEN1" s="227"/>
      <c r="IEO1" s="227"/>
      <c r="IEP1" s="227"/>
      <c r="IEQ1" s="227"/>
      <c r="IER1" s="227"/>
      <c r="IES1" s="227"/>
      <c r="IET1" s="227"/>
      <c r="IEU1" s="227"/>
      <c r="IEV1" s="227"/>
      <c r="IEW1" s="227"/>
      <c r="IEX1" s="227"/>
      <c r="IEY1" s="227"/>
      <c r="IEZ1" s="227"/>
      <c r="IFA1" s="227"/>
      <c r="IFB1" s="227"/>
      <c r="IFC1" s="227"/>
      <c r="IFD1" s="227"/>
      <c r="IFE1" s="227"/>
      <c r="IFF1" s="227"/>
      <c r="IFG1" s="227"/>
      <c r="IFH1" s="227"/>
      <c r="IFI1" s="227"/>
      <c r="IFJ1" s="227"/>
      <c r="IFK1" s="227"/>
      <c r="IFL1" s="227"/>
      <c r="IFM1" s="227"/>
      <c r="IFN1" s="227"/>
      <c r="IFO1" s="227"/>
      <c r="IFP1" s="227"/>
      <c r="IFQ1" s="227"/>
      <c r="IFR1" s="227"/>
      <c r="IFS1" s="227"/>
      <c r="IFT1" s="227"/>
      <c r="IFU1" s="227"/>
      <c r="IFV1" s="227"/>
      <c r="IFW1" s="227"/>
      <c r="IFX1" s="227"/>
      <c r="IFY1" s="227"/>
      <c r="IFZ1" s="227"/>
      <c r="IGA1" s="227"/>
      <c r="IGB1" s="227"/>
      <c r="IGC1" s="227"/>
      <c r="IGD1" s="227"/>
      <c r="IGE1" s="227"/>
      <c r="IGF1" s="227"/>
      <c r="IGG1" s="227"/>
      <c r="IGH1" s="227"/>
      <c r="IGI1" s="227"/>
      <c r="IGJ1" s="227"/>
      <c r="IGK1" s="227"/>
      <c r="IGL1" s="227"/>
      <c r="IGM1" s="227"/>
      <c r="IGN1" s="227"/>
      <c r="IGO1" s="227"/>
      <c r="IGP1" s="227"/>
      <c r="IGQ1" s="227"/>
      <c r="IGR1" s="227"/>
      <c r="IGS1" s="227"/>
      <c r="IGT1" s="227"/>
      <c r="IGU1" s="227"/>
      <c r="IGV1" s="227"/>
      <c r="IGW1" s="227"/>
      <c r="IGX1" s="227"/>
      <c r="IGY1" s="227"/>
      <c r="IGZ1" s="227"/>
      <c r="IHA1" s="227"/>
      <c r="IHB1" s="227"/>
      <c r="IHC1" s="227"/>
      <c r="IHD1" s="227"/>
      <c r="IHE1" s="227"/>
      <c r="IHF1" s="227"/>
      <c r="IHG1" s="227"/>
      <c r="IHH1" s="227"/>
      <c r="IHI1" s="227"/>
      <c r="IHJ1" s="227"/>
      <c r="IHK1" s="227"/>
      <c r="IHL1" s="227"/>
      <c r="IHM1" s="227"/>
      <c r="IHN1" s="227"/>
      <c r="IHO1" s="227"/>
      <c r="IHP1" s="227"/>
      <c r="IHQ1" s="227"/>
      <c r="IHR1" s="227"/>
      <c r="IHS1" s="227"/>
      <c r="IHT1" s="227"/>
      <c r="IHU1" s="227"/>
      <c r="IHV1" s="227"/>
      <c r="IHW1" s="227"/>
      <c r="IHX1" s="227"/>
      <c r="IHY1" s="227"/>
      <c r="IHZ1" s="227"/>
      <c r="IIA1" s="227"/>
      <c r="IIB1" s="227"/>
      <c r="IIC1" s="227"/>
      <c r="IID1" s="227"/>
      <c r="IIE1" s="227"/>
      <c r="IIF1" s="227"/>
      <c r="IIG1" s="227"/>
      <c r="IIH1" s="227"/>
      <c r="III1" s="227"/>
      <c r="IIJ1" s="227"/>
      <c r="IIK1" s="227"/>
      <c r="IIL1" s="227"/>
      <c r="IIM1" s="227"/>
      <c r="IIN1" s="227"/>
      <c r="IIO1" s="227"/>
      <c r="IIP1" s="227"/>
      <c r="IIQ1" s="227"/>
      <c r="IIR1" s="227"/>
      <c r="IIS1" s="227"/>
      <c r="IIT1" s="227"/>
      <c r="IIU1" s="227"/>
      <c r="IIV1" s="227"/>
      <c r="IIW1" s="227"/>
      <c r="IIX1" s="227"/>
      <c r="IIY1" s="227"/>
      <c r="IIZ1" s="227"/>
      <c r="IJA1" s="227"/>
      <c r="IJB1" s="227"/>
      <c r="IJC1" s="227"/>
      <c r="IJD1" s="227"/>
      <c r="IJE1" s="227"/>
      <c r="IJF1" s="227"/>
      <c r="IJG1" s="227"/>
      <c r="IJH1" s="227"/>
      <c r="IJI1" s="227"/>
      <c r="IJJ1" s="227"/>
      <c r="IJK1" s="227"/>
      <c r="IJL1" s="227"/>
      <c r="IJM1" s="227"/>
      <c r="IJN1" s="227"/>
      <c r="IJO1" s="227"/>
      <c r="IJP1" s="227"/>
      <c r="IJQ1" s="227"/>
      <c r="IJR1" s="227"/>
      <c r="IJS1" s="227"/>
      <c r="IJT1" s="227"/>
      <c r="IJU1" s="227"/>
      <c r="IJV1" s="227"/>
      <c r="IJW1" s="227"/>
      <c r="IJX1" s="227"/>
      <c r="IJY1" s="227"/>
      <c r="IJZ1" s="227"/>
      <c r="IKA1" s="227"/>
      <c r="IKB1" s="227"/>
      <c r="IKC1" s="227"/>
      <c r="IKD1" s="227"/>
      <c r="IKE1" s="227"/>
      <c r="IKF1" s="227"/>
      <c r="IKG1" s="227"/>
      <c r="IKH1" s="227"/>
      <c r="IKI1" s="227"/>
      <c r="IKJ1" s="227"/>
      <c r="IKK1" s="227"/>
      <c r="IKL1" s="227"/>
      <c r="IKM1" s="227"/>
      <c r="IKN1" s="227"/>
      <c r="IKO1" s="227"/>
      <c r="IKP1" s="227"/>
      <c r="IKQ1" s="227"/>
      <c r="IKR1" s="227"/>
      <c r="IKS1" s="227"/>
      <c r="IKT1" s="227"/>
      <c r="IKU1" s="227"/>
      <c r="IKV1" s="227"/>
      <c r="IKW1" s="227"/>
      <c r="IKX1" s="227"/>
      <c r="IKY1" s="227"/>
      <c r="IKZ1" s="227"/>
      <c r="ILA1" s="227"/>
      <c r="ILB1" s="227"/>
      <c r="ILC1" s="227"/>
      <c r="ILD1" s="227"/>
      <c r="ILE1" s="227"/>
      <c r="ILF1" s="227"/>
      <c r="ILG1" s="227"/>
      <c r="ILH1" s="227"/>
      <c r="ILI1" s="227"/>
      <c r="ILJ1" s="227"/>
      <c r="ILK1" s="227"/>
      <c r="ILL1" s="227"/>
      <c r="ILM1" s="227"/>
      <c r="ILN1" s="227"/>
      <c r="ILO1" s="227"/>
      <c r="ILP1" s="227"/>
      <c r="ILQ1" s="227"/>
      <c r="ILR1" s="227"/>
      <c r="ILS1" s="227"/>
      <c r="ILT1" s="227"/>
      <c r="ILU1" s="227"/>
      <c r="ILV1" s="227"/>
      <c r="ILW1" s="227"/>
      <c r="ILX1" s="227"/>
      <c r="ILY1" s="227"/>
      <c r="ILZ1" s="227"/>
      <c r="IMA1" s="227"/>
      <c r="IMB1" s="227"/>
      <c r="IMC1" s="227"/>
      <c r="IMD1" s="227"/>
      <c r="IME1" s="227"/>
      <c r="IMF1" s="227"/>
      <c r="IMG1" s="227"/>
      <c r="IMH1" s="227"/>
      <c r="IMI1" s="227"/>
      <c r="IMJ1" s="227"/>
      <c r="IMK1" s="227"/>
      <c r="IML1" s="227"/>
      <c r="IMM1" s="227"/>
      <c r="IMN1" s="227"/>
      <c r="IMO1" s="227"/>
      <c r="IMP1" s="227"/>
      <c r="IMQ1" s="227"/>
      <c r="IMR1" s="227"/>
      <c r="IMS1" s="227"/>
      <c r="IMT1" s="227"/>
      <c r="IMU1" s="227"/>
      <c r="IMV1" s="227"/>
      <c r="IMW1" s="227"/>
      <c r="IMX1" s="227"/>
      <c r="IMY1" s="227"/>
      <c r="IMZ1" s="227"/>
      <c r="INA1" s="227"/>
      <c r="INB1" s="227"/>
      <c r="INC1" s="227"/>
      <c r="IND1" s="227"/>
      <c r="INE1" s="227"/>
      <c r="INF1" s="227"/>
      <c r="ING1" s="227"/>
      <c r="INH1" s="227"/>
      <c r="INI1" s="227"/>
      <c r="INJ1" s="227"/>
      <c r="INK1" s="227"/>
      <c r="INL1" s="227"/>
      <c r="INM1" s="227"/>
      <c r="INN1" s="227"/>
      <c r="INO1" s="227"/>
      <c r="INP1" s="227"/>
      <c r="INQ1" s="227"/>
      <c r="INR1" s="227"/>
      <c r="INS1" s="227"/>
      <c r="INT1" s="227"/>
      <c r="INU1" s="227"/>
      <c r="INV1" s="227"/>
      <c r="INW1" s="227"/>
      <c r="INX1" s="227"/>
      <c r="INY1" s="227"/>
      <c r="INZ1" s="227"/>
      <c r="IOA1" s="227"/>
      <c r="IOB1" s="227"/>
      <c r="IOC1" s="227"/>
      <c r="IOD1" s="227"/>
      <c r="IOE1" s="227"/>
      <c r="IOF1" s="227"/>
      <c r="IOG1" s="227"/>
      <c r="IOH1" s="227"/>
      <c r="IOI1" s="227"/>
      <c r="IOJ1" s="227"/>
      <c r="IOK1" s="227"/>
      <c r="IOL1" s="227"/>
      <c r="IOM1" s="227"/>
      <c r="ION1" s="227"/>
      <c r="IOO1" s="227"/>
      <c r="IOP1" s="227"/>
      <c r="IOQ1" s="227"/>
      <c r="IOR1" s="227"/>
      <c r="IOS1" s="227"/>
      <c r="IOT1" s="227"/>
      <c r="IOU1" s="227"/>
      <c r="IOV1" s="227"/>
      <c r="IOW1" s="227"/>
      <c r="IOX1" s="227"/>
      <c r="IOY1" s="227"/>
      <c r="IOZ1" s="227"/>
      <c r="IPA1" s="227"/>
      <c r="IPB1" s="227"/>
      <c r="IPC1" s="227"/>
      <c r="IPD1" s="227"/>
      <c r="IPE1" s="227"/>
      <c r="IPF1" s="227"/>
      <c r="IPG1" s="227"/>
      <c r="IPH1" s="227"/>
      <c r="IPI1" s="227"/>
      <c r="IPJ1" s="227"/>
      <c r="IPK1" s="227"/>
      <c r="IPL1" s="227"/>
      <c r="IPM1" s="227"/>
      <c r="IPN1" s="227"/>
      <c r="IPO1" s="227"/>
      <c r="IPP1" s="227"/>
      <c r="IPQ1" s="227"/>
      <c r="IPR1" s="227"/>
      <c r="IPS1" s="227"/>
      <c r="IPT1" s="227"/>
      <c r="IPU1" s="227"/>
      <c r="IPV1" s="227"/>
      <c r="IPW1" s="227"/>
      <c r="IPX1" s="227"/>
      <c r="IPY1" s="227"/>
      <c r="IPZ1" s="227"/>
      <c r="IQA1" s="227"/>
      <c r="IQB1" s="227"/>
      <c r="IQC1" s="227"/>
      <c r="IQD1" s="227"/>
      <c r="IQE1" s="227"/>
      <c r="IQF1" s="227"/>
      <c r="IQG1" s="227"/>
      <c r="IQH1" s="227"/>
      <c r="IQI1" s="227"/>
      <c r="IQJ1" s="227"/>
      <c r="IQK1" s="227"/>
      <c r="IQL1" s="227"/>
      <c r="IQM1" s="227"/>
      <c r="IQN1" s="227"/>
      <c r="IQO1" s="227"/>
      <c r="IQP1" s="227"/>
      <c r="IQQ1" s="227"/>
      <c r="IQR1" s="227"/>
      <c r="IQS1" s="227"/>
      <c r="IQT1" s="227"/>
      <c r="IQU1" s="227"/>
      <c r="IQV1" s="227"/>
      <c r="IQW1" s="227"/>
      <c r="IQX1" s="227"/>
      <c r="IQY1" s="227"/>
      <c r="IQZ1" s="227"/>
      <c r="IRA1" s="227"/>
      <c r="IRB1" s="227"/>
      <c r="IRC1" s="227"/>
      <c r="IRD1" s="227"/>
      <c r="IRE1" s="227"/>
      <c r="IRF1" s="227"/>
      <c r="IRG1" s="227"/>
      <c r="IRH1" s="227"/>
      <c r="IRI1" s="227"/>
      <c r="IRJ1" s="227"/>
      <c r="IRK1" s="227"/>
      <c r="IRL1" s="227"/>
      <c r="IRM1" s="227"/>
      <c r="IRN1" s="227"/>
      <c r="IRO1" s="227"/>
      <c r="IRP1" s="227"/>
      <c r="IRQ1" s="227"/>
      <c r="IRR1" s="227"/>
      <c r="IRS1" s="227"/>
      <c r="IRT1" s="227"/>
      <c r="IRU1" s="227"/>
      <c r="IRV1" s="227"/>
      <c r="IRW1" s="227"/>
      <c r="IRX1" s="227"/>
      <c r="IRY1" s="227"/>
      <c r="IRZ1" s="227"/>
      <c r="ISA1" s="227"/>
      <c r="ISB1" s="227"/>
      <c r="ISC1" s="227"/>
      <c r="ISD1" s="227"/>
      <c r="ISE1" s="227"/>
      <c r="ISF1" s="227"/>
      <c r="ISG1" s="227"/>
      <c r="ISH1" s="227"/>
      <c r="ISI1" s="227"/>
      <c r="ISJ1" s="227"/>
      <c r="ISK1" s="227"/>
      <c r="ISL1" s="227"/>
      <c r="ISM1" s="227"/>
      <c r="ISN1" s="227"/>
      <c r="ISO1" s="227"/>
      <c r="ISP1" s="227"/>
      <c r="ISQ1" s="227"/>
      <c r="ISR1" s="227"/>
      <c r="ISS1" s="227"/>
      <c r="IST1" s="227"/>
      <c r="ISU1" s="227"/>
      <c r="ISV1" s="227"/>
      <c r="ISW1" s="227"/>
      <c r="ISX1" s="227"/>
      <c r="ISY1" s="227"/>
      <c r="ISZ1" s="227"/>
      <c r="ITA1" s="227"/>
      <c r="ITB1" s="227"/>
      <c r="ITC1" s="227"/>
      <c r="ITD1" s="227"/>
      <c r="ITE1" s="227"/>
      <c r="ITF1" s="227"/>
      <c r="ITG1" s="227"/>
      <c r="ITH1" s="227"/>
      <c r="ITI1" s="227"/>
      <c r="ITJ1" s="227"/>
      <c r="ITK1" s="227"/>
      <c r="ITL1" s="227"/>
      <c r="ITM1" s="227"/>
      <c r="ITN1" s="227"/>
      <c r="ITO1" s="227"/>
      <c r="ITP1" s="227"/>
      <c r="ITQ1" s="227"/>
      <c r="ITR1" s="227"/>
      <c r="ITS1" s="227"/>
      <c r="ITT1" s="227"/>
      <c r="ITU1" s="227"/>
      <c r="ITV1" s="227"/>
      <c r="ITW1" s="227"/>
      <c r="ITX1" s="227"/>
      <c r="ITY1" s="227"/>
      <c r="ITZ1" s="227"/>
      <c r="IUA1" s="227"/>
      <c r="IUB1" s="227"/>
      <c r="IUC1" s="227"/>
      <c r="IUD1" s="227"/>
      <c r="IUE1" s="227"/>
      <c r="IUF1" s="227"/>
      <c r="IUG1" s="227"/>
      <c r="IUH1" s="227"/>
      <c r="IUI1" s="227"/>
      <c r="IUJ1" s="227"/>
      <c r="IUK1" s="227"/>
      <c r="IUL1" s="227"/>
      <c r="IUM1" s="227"/>
      <c r="IUN1" s="227"/>
      <c r="IUO1" s="227"/>
      <c r="IUP1" s="227"/>
      <c r="IUQ1" s="227"/>
      <c r="IUR1" s="227"/>
      <c r="IUS1" s="227"/>
      <c r="IUT1" s="227"/>
      <c r="IUU1" s="227"/>
      <c r="IUV1" s="227"/>
      <c r="IUW1" s="227"/>
      <c r="IUX1" s="227"/>
      <c r="IUY1" s="227"/>
      <c r="IUZ1" s="227"/>
      <c r="IVA1" s="227"/>
      <c r="IVB1" s="227"/>
      <c r="IVC1" s="227"/>
      <c r="IVD1" s="227"/>
      <c r="IVE1" s="227"/>
      <c r="IVF1" s="227"/>
      <c r="IVG1" s="227"/>
      <c r="IVH1" s="227"/>
      <c r="IVI1" s="227"/>
      <c r="IVJ1" s="227"/>
      <c r="IVK1" s="227"/>
      <c r="IVL1" s="227"/>
      <c r="IVM1" s="227"/>
      <c r="IVN1" s="227"/>
      <c r="IVO1" s="227"/>
      <c r="IVP1" s="227"/>
      <c r="IVQ1" s="227"/>
      <c r="IVR1" s="227"/>
      <c r="IVS1" s="227"/>
      <c r="IVT1" s="227"/>
      <c r="IVU1" s="227"/>
      <c r="IVV1" s="227"/>
      <c r="IVW1" s="227"/>
      <c r="IVX1" s="227"/>
      <c r="IVY1" s="227"/>
      <c r="IVZ1" s="227"/>
      <c r="IWA1" s="227"/>
      <c r="IWB1" s="227"/>
      <c r="IWC1" s="227"/>
      <c r="IWD1" s="227"/>
      <c r="IWE1" s="227"/>
      <c r="IWF1" s="227"/>
      <c r="IWG1" s="227"/>
      <c r="IWH1" s="227"/>
      <c r="IWI1" s="227"/>
      <c r="IWJ1" s="227"/>
      <c r="IWK1" s="227"/>
      <c r="IWL1" s="227"/>
      <c r="IWM1" s="227"/>
      <c r="IWN1" s="227"/>
      <c r="IWO1" s="227"/>
      <c r="IWP1" s="227"/>
      <c r="IWQ1" s="227"/>
      <c r="IWR1" s="227"/>
      <c r="IWS1" s="227"/>
      <c r="IWT1" s="227"/>
      <c r="IWU1" s="227"/>
      <c r="IWV1" s="227"/>
      <c r="IWW1" s="227"/>
      <c r="IWX1" s="227"/>
      <c r="IWY1" s="227"/>
      <c r="IWZ1" s="227"/>
      <c r="IXA1" s="227"/>
      <c r="IXB1" s="227"/>
      <c r="IXC1" s="227"/>
      <c r="IXD1" s="227"/>
      <c r="IXE1" s="227"/>
      <c r="IXF1" s="227"/>
      <c r="IXG1" s="227"/>
      <c r="IXH1" s="227"/>
      <c r="IXI1" s="227"/>
      <c r="IXJ1" s="227"/>
      <c r="IXK1" s="227"/>
      <c r="IXL1" s="227"/>
      <c r="IXM1" s="227"/>
      <c r="IXN1" s="227"/>
      <c r="IXO1" s="227"/>
      <c r="IXP1" s="227"/>
      <c r="IXQ1" s="227"/>
      <c r="IXR1" s="227"/>
      <c r="IXS1" s="227"/>
      <c r="IXT1" s="227"/>
      <c r="IXU1" s="227"/>
      <c r="IXV1" s="227"/>
      <c r="IXW1" s="227"/>
      <c r="IXX1" s="227"/>
      <c r="IXY1" s="227"/>
      <c r="IXZ1" s="227"/>
      <c r="IYA1" s="227"/>
      <c r="IYB1" s="227"/>
      <c r="IYC1" s="227"/>
      <c r="IYD1" s="227"/>
      <c r="IYE1" s="227"/>
      <c r="IYF1" s="227"/>
      <c r="IYG1" s="227"/>
      <c r="IYH1" s="227"/>
      <c r="IYI1" s="227"/>
      <c r="IYJ1" s="227"/>
      <c r="IYK1" s="227"/>
      <c r="IYL1" s="227"/>
      <c r="IYM1" s="227"/>
      <c r="IYN1" s="227"/>
      <c r="IYO1" s="227"/>
      <c r="IYP1" s="227"/>
      <c r="IYQ1" s="227"/>
      <c r="IYR1" s="227"/>
      <c r="IYS1" s="227"/>
      <c r="IYT1" s="227"/>
      <c r="IYU1" s="227"/>
      <c r="IYV1" s="227"/>
      <c r="IYW1" s="227"/>
      <c r="IYX1" s="227"/>
      <c r="IYY1" s="227"/>
      <c r="IYZ1" s="227"/>
      <c r="IZA1" s="227"/>
      <c r="IZB1" s="227"/>
      <c r="IZC1" s="227"/>
      <c r="IZD1" s="227"/>
      <c r="IZE1" s="227"/>
      <c r="IZF1" s="227"/>
      <c r="IZG1" s="227"/>
      <c r="IZH1" s="227"/>
      <c r="IZI1" s="227"/>
      <c r="IZJ1" s="227"/>
      <c r="IZK1" s="227"/>
      <c r="IZL1" s="227"/>
      <c r="IZM1" s="227"/>
      <c r="IZN1" s="227"/>
      <c r="IZO1" s="227"/>
      <c r="IZP1" s="227"/>
      <c r="IZQ1" s="227"/>
      <c r="IZR1" s="227"/>
      <c r="IZS1" s="227"/>
      <c r="IZT1" s="227"/>
      <c r="IZU1" s="227"/>
      <c r="IZV1" s="227"/>
      <c r="IZW1" s="227"/>
      <c r="IZX1" s="227"/>
      <c r="IZY1" s="227"/>
      <c r="IZZ1" s="227"/>
      <c r="JAA1" s="227"/>
      <c r="JAB1" s="227"/>
      <c r="JAC1" s="227"/>
      <c r="JAD1" s="227"/>
      <c r="JAE1" s="227"/>
      <c r="JAF1" s="227"/>
      <c r="JAG1" s="227"/>
      <c r="JAH1" s="227"/>
      <c r="JAI1" s="227"/>
      <c r="JAJ1" s="227"/>
      <c r="JAK1" s="227"/>
      <c r="JAL1" s="227"/>
      <c r="JAM1" s="227"/>
      <c r="JAN1" s="227"/>
      <c r="JAO1" s="227"/>
      <c r="JAP1" s="227"/>
      <c r="JAQ1" s="227"/>
      <c r="JAR1" s="227"/>
      <c r="JAS1" s="227"/>
      <c r="JAT1" s="227"/>
      <c r="JAU1" s="227"/>
      <c r="JAV1" s="227"/>
      <c r="JAW1" s="227"/>
      <c r="JAX1" s="227"/>
      <c r="JAY1" s="227"/>
      <c r="JAZ1" s="227"/>
      <c r="JBA1" s="227"/>
      <c r="JBB1" s="227"/>
      <c r="JBC1" s="227"/>
      <c r="JBD1" s="227"/>
      <c r="JBE1" s="227"/>
      <c r="JBF1" s="227"/>
      <c r="JBG1" s="227"/>
      <c r="JBH1" s="227"/>
      <c r="JBI1" s="227"/>
      <c r="JBJ1" s="227"/>
      <c r="JBK1" s="227"/>
      <c r="JBL1" s="227"/>
      <c r="JBM1" s="227"/>
      <c r="JBN1" s="227"/>
      <c r="JBO1" s="227"/>
      <c r="JBP1" s="227"/>
      <c r="JBQ1" s="227"/>
      <c r="JBR1" s="227"/>
      <c r="JBS1" s="227"/>
      <c r="JBT1" s="227"/>
      <c r="JBU1" s="227"/>
      <c r="JBV1" s="227"/>
      <c r="JBW1" s="227"/>
      <c r="JBX1" s="227"/>
      <c r="JBY1" s="227"/>
      <c r="JBZ1" s="227"/>
      <c r="JCA1" s="227"/>
      <c r="JCB1" s="227"/>
      <c r="JCC1" s="227"/>
      <c r="JCD1" s="227"/>
      <c r="JCE1" s="227"/>
      <c r="JCF1" s="227"/>
      <c r="JCG1" s="227"/>
      <c r="JCH1" s="227"/>
      <c r="JCI1" s="227"/>
      <c r="JCJ1" s="227"/>
      <c r="JCK1" s="227"/>
      <c r="JCL1" s="227"/>
      <c r="JCM1" s="227"/>
      <c r="JCN1" s="227"/>
      <c r="JCO1" s="227"/>
      <c r="JCP1" s="227"/>
      <c r="JCQ1" s="227"/>
      <c r="JCR1" s="227"/>
      <c r="JCS1" s="227"/>
      <c r="JCT1" s="227"/>
      <c r="JCU1" s="227"/>
      <c r="JCV1" s="227"/>
      <c r="JCW1" s="227"/>
      <c r="JCX1" s="227"/>
      <c r="JCY1" s="227"/>
      <c r="JCZ1" s="227"/>
      <c r="JDA1" s="227"/>
      <c r="JDB1" s="227"/>
      <c r="JDC1" s="227"/>
      <c r="JDD1" s="227"/>
      <c r="JDE1" s="227"/>
      <c r="JDF1" s="227"/>
      <c r="JDG1" s="227"/>
      <c r="JDH1" s="227"/>
      <c r="JDI1" s="227"/>
      <c r="JDJ1" s="227"/>
      <c r="JDK1" s="227"/>
      <c r="JDL1" s="227"/>
      <c r="JDM1" s="227"/>
      <c r="JDN1" s="227"/>
      <c r="JDO1" s="227"/>
      <c r="JDP1" s="227"/>
      <c r="JDQ1" s="227"/>
      <c r="JDR1" s="227"/>
      <c r="JDS1" s="227"/>
      <c r="JDT1" s="227"/>
      <c r="JDU1" s="227"/>
      <c r="JDV1" s="227"/>
      <c r="JDW1" s="227"/>
      <c r="JDX1" s="227"/>
      <c r="JDY1" s="227"/>
      <c r="JDZ1" s="227"/>
      <c r="JEA1" s="227"/>
      <c r="JEB1" s="227"/>
      <c r="JEC1" s="227"/>
      <c r="JED1" s="227"/>
      <c r="JEE1" s="227"/>
      <c r="JEF1" s="227"/>
      <c r="JEG1" s="227"/>
      <c r="JEH1" s="227"/>
      <c r="JEI1" s="227"/>
      <c r="JEJ1" s="227"/>
      <c r="JEK1" s="227"/>
      <c r="JEL1" s="227"/>
      <c r="JEM1" s="227"/>
      <c r="JEN1" s="227"/>
      <c r="JEO1" s="227"/>
      <c r="JEP1" s="227"/>
      <c r="JEQ1" s="227"/>
      <c r="JER1" s="227"/>
      <c r="JES1" s="227"/>
      <c r="JET1" s="227"/>
      <c r="JEU1" s="227"/>
      <c r="JEV1" s="227"/>
      <c r="JEW1" s="227"/>
      <c r="JEX1" s="227"/>
      <c r="JEY1" s="227"/>
      <c r="JEZ1" s="227"/>
      <c r="JFA1" s="227"/>
      <c r="JFB1" s="227"/>
      <c r="JFC1" s="227"/>
      <c r="JFD1" s="227"/>
      <c r="JFE1" s="227"/>
      <c r="JFF1" s="227"/>
      <c r="JFG1" s="227"/>
      <c r="JFH1" s="227"/>
      <c r="JFI1" s="227"/>
      <c r="JFJ1" s="227"/>
      <c r="JFK1" s="227"/>
      <c r="JFL1" s="227"/>
      <c r="JFM1" s="227"/>
      <c r="JFN1" s="227"/>
      <c r="JFO1" s="227"/>
      <c r="JFP1" s="227"/>
      <c r="JFQ1" s="227"/>
      <c r="JFR1" s="227"/>
      <c r="JFS1" s="227"/>
      <c r="JFT1" s="227"/>
      <c r="JFU1" s="227"/>
      <c r="JFV1" s="227"/>
      <c r="JFW1" s="227"/>
      <c r="JFX1" s="227"/>
      <c r="JFY1" s="227"/>
      <c r="JFZ1" s="227"/>
      <c r="JGA1" s="227"/>
      <c r="JGB1" s="227"/>
      <c r="JGC1" s="227"/>
      <c r="JGD1" s="227"/>
      <c r="JGE1" s="227"/>
      <c r="JGF1" s="227"/>
      <c r="JGG1" s="227"/>
      <c r="JGH1" s="227"/>
      <c r="JGI1" s="227"/>
      <c r="JGJ1" s="227"/>
      <c r="JGK1" s="227"/>
      <c r="JGL1" s="227"/>
      <c r="JGM1" s="227"/>
      <c r="JGN1" s="227"/>
      <c r="JGO1" s="227"/>
      <c r="JGP1" s="227"/>
      <c r="JGQ1" s="227"/>
      <c r="JGR1" s="227"/>
      <c r="JGS1" s="227"/>
      <c r="JGT1" s="227"/>
      <c r="JGU1" s="227"/>
      <c r="JGV1" s="227"/>
      <c r="JGW1" s="227"/>
      <c r="JGX1" s="227"/>
      <c r="JGY1" s="227"/>
      <c r="JGZ1" s="227"/>
      <c r="JHA1" s="227"/>
      <c r="JHB1" s="227"/>
      <c r="JHC1" s="227"/>
      <c r="JHD1" s="227"/>
      <c r="JHE1" s="227"/>
      <c r="JHF1" s="227"/>
      <c r="JHG1" s="227"/>
      <c r="JHH1" s="227"/>
      <c r="JHI1" s="227"/>
      <c r="JHJ1" s="227"/>
      <c r="JHK1" s="227"/>
      <c r="JHL1" s="227"/>
      <c r="JHM1" s="227"/>
      <c r="JHN1" s="227"/>
      <c r="JHO1" s="227"/>
      <c r="JHP1" s="227"/>
      <c r="JHQ1" s="227"/>
      <c r="JHR1" s="227"/>
      <c r="JHS1" s="227"/>
      <c r="JHT1" s="227"/>
      <c r="JHU1" s="227"/>
      <c r="JHV1" s="227"/>
      <c r="JHW1" s="227"/>
      <c r="JHX1" s="227"/>
      <c r="JHY1" s="227"/>
      <c r="JHZ1" s="227"/>
      <c r="JIA1" s="227"/>
      <c r="JIB1" s="227"/>
      <c r="JIC1" s="227"/>
      <c r="JID1" s="227"/>
      <c r="JIE1" s="227"/>
      <c r="JIF1" s="227"/>
      <c r="JIG1" s="227"/>
      <c r="JIH1" s="227"/>
      <c r="JII1" s="227"/>
      <c r="JIJ1" s="227"/>
      <c r="JIK1" s="227"/>
      <c r="JIL1" s="227"/>
      <c r="JIM1" s="227"/>
      <c r="JIN1" s="227"/>
      <c r="JIO1" s="227"/>
      <c r="JIP1" s="227"/>
      <c r="JIQ1" s="227"/>
      <c r="JIR1" s="227"/>
      <c r="JIS1" s="227"/>
      <c r="JIT1" s="227"/>
      <c r="JIU1" s="227"/>
      <c r="JIV1" s="227"/>
      <c r="JIW1" s="227"/>
      <c r="JIX1" s="227"/>
      <c r="JIY1" s="227"/>
      <c r="JIZ1" s="227"/>
      <c r="JJA1" s="227"/>
      <c r="JJB1" s="227"/>
      <c r="JJC1" s="227"/>
      <c r="JJD1" s="227"/>
      <c r="JJE1" s="227"/>
      <c r="JJF1" s="227"/>
      <c r="JJG1" s="227"/>
      <c r="JJH1" s="227"/>
      <c r="JJI1" s="227"/>
      <c r="JJJ1" s="227"/>
      <c r="JJK1" s="227"/>
      <c r="JJL1" s="227"/>
      <c r="JJM1" s="227"/>
      <c r="JJN1" s="227"/>
      <c r="JJO1" s="227"/>
      <c r="JJP1" s="227"/>
      <c r="JJQ1" s="227"/>
      <c r="JJR1" s="227"/>
      <c r="JJS1" s="227"/>
      <c r="JJT1" s="227"/>
      <c r="JJU1" s="227"/>
      <c r="JJV1" s="227"/>
      <c r="JJW1" s="227"/>
      <c r="JJX1" s="227"/>
      <c r="JJY1" s="227"/>
      <c r="JJZ1" s="227"/>
      <c r="JKA1" s="227"/>
      <c r="JKB1" s="227"/>
      <c r="JKC1" s="227"/>
      <c r="JKD1" s="227"/>
      <c r="JKE1" s="227"/>
      <c r="JKF1" s="227"/>
      <c r="JKG1" s="227"/>
      <c r="JKH1" s="227"/>
      <c r="JKI1" s="227"/>
      <c r="JKJ1" s="227"/>
      <c r="JKK1" s="227"/>
      <c r="JKL1" s="227"/>
      <c r="JKM1" s="227"/>
      <c r="JKN1" s="227"/>
      <c r="JKO1" s="227"/>
      <c r="JKP1" s="227"/>
      <c r="JKQ1" s="227"/>
      <c r="JKR1" s="227"/>
      <c r="JKS1" s="227"/>
      <c r="JKT1" s="227"/>
      <c r="JKU1" s="227"/>
      <c r="JKV1" s="227"/>
      <c r="JKW1" s="227"/>
      <c r="JKX1" s="227"/>
      <c r="JKY1" s="227"/>
      <c r="JKZ1" s="227"/>
      <c r="JLA1" s="227"/>
      <c r="JLB1" s="227"/>
      <c r="JLC1" s="227"/>
      <c r="JLD1" s="227"/>
      <c r="JLE1" s="227"/>
      <c r="JLF1" s="227"/>
      <c r="JLG1" s="227"/>
      <c r="JLH1" s="227"/>
      <c r="JLI1" s="227"/>
      <c r="JLJ1" s="227"/>
      <c r="JLK1" s="227"/>
      <c r="JLL1" s="227"/>
      <c r="JLM1" s="227"/>
      <c r="JLN1" s="227"/>
      <c r="JLO1" s="227"/>
      <c r="JLP1" s="227"/>
      <c r="JLQ1" s="227"/>
      <c r="JLR1" s="227"/>
      <c r="JLS1" s="227"/>
      <c r="JLT1" s="227"/>
      <c r="JLU1" s="227"/>
      <c r="JLV1" s="227"/>
      <c r="JLW1" s="227"/>
      <c r="JLX1" s="227"/>
      <c r="JLY1" s="227"/>
      <c r="JLZ1" s="227"/>
      <c r="JMA1" s="227"/>
      <c r="JMB1" s="227"/>
      <c r="JMC1" s="227"/>
      <c r="JMD1" s="227"/>
      <c r="JME1" s="227"/>
      <c r="JMF1" s="227"/>
      <c r="JMG1" s="227"/>
      <c r="JMH1" s="227"/>
      <c r="JMI1" s="227"/>
      <c r="JMJ1" s="227"/>
      <c r="JMK1" s="227"/>
      <c r="JML1" s="227"/>
      <c r="JMM1" s="227"/>
      <c r="JMN1" s="227"/>
      <c r="JMO1" s="227"/>
      <c r="JMP1" s="227"/>
      <c r="JMQ1" s="227"/>
      <c r="JMR1" s="227"/>
      <c r="JMS1" s="227"/>
      <c r="JMT1" s="227"/>
      <c r="JMU1" s="227"/>
      <c r="JMV1" s="227"/>
      <c r="JMW1" s="227"/>
      <c r="JMX1" s="227"/>
      <c r="JMY1" s="227"/>
      <c r="JMZ1" s="227"/>
      <c r="JNA1" s="227"/>
      <c r="JNB1" s="227"/>
      <c r="JNC1" s="227"/>
      <c r="JND1" s="227"/>
      <c r="JNE1" s="227"/>
      <c r="JNF1" s="227"/>
      <c r="JNG1" s="227"/>
      <c r="JNH1" s="227"/>
      <c r="JNI1" s="227"/>
      <c r="JNJ1" s="227"/>
      <c r="JNK1" s="227"/>
      <c r="JNL1" s="227"/>
      <c r="JNM1" s="227"/>
      <c r="JNN1" s="227"/>
      <c r="JNO1" s="227"/>
      <c r="JNP1" s="227"/>
      <c r="JNQ1" s="227"/>
      <c r="JNR1" s="227"/>
      <c r="JNS1" s="227"/>
      <c r="JNT1" s="227"/>
      <c r="JNU1" s="227"/>
      <c r="JNV1" s="227"/>
      <c r="JNW1" s="227"/>
      <c r="JNX1" s="227"/>
      <c r="JNY1" s="227"/>
      <c r="JNZ1" s="227"/>
      <c r="JOA1" s="227"/>
      <c r="JOB1" s="227"/>
      <c r="JOC1" s="227"/>
      <c r="JOD1" s="227"/>
      <c r="JOE1" s="227"/>
      <c r="JOF1" s="227"/>
      <c r="JOG1" s="227"/>
      <c r="JOH1" s="227"/>
      <c r="JOI1" s="227"/>
      <c r="JOJ1" s="227"/>
      <c r="JOK1" s="227"/>
      <c r="JOL1" s="227"/>
      <c r="JOM1" s="227"/>
      <c r="JON1" s="227"/>
      <c r="JOO1" s="227"/>
      <c r="JOP1" s="227"/>
      <c r="JOQ1" s="227"/>
      <c r="JOR1" s="227"/>
      <c r="JOS1" s="227"/>
      <c r="JOT1" s="227"/>
      <c r="JOU1" s="227"/>
      <c r="JOV1" s="227"/>
      <c r="JOW1" s="227"/>
      <c r="JOX1" s="227"/>
      <c r="JOY1" s="227"/>
      <c r="JOZ1" s="227"/>
      <c r="JPA1" s="227"/>
      <c r="JPB1" s="227"/>
      <c r="JPC1" s="227"/>
      <c r="JPD1" s="227"/>
      <c r="JPE1" s="227"/>
      <c r="JPF1" s="227"/>
      <c r="JPG1" s="227"/>
      <c r="JPH1" s="227"/>
      <c r="JPI1" s="227"/>
      <c r="JPJ1" s="227"/>
      <c r="JPK1" s="227"/>
      <c r="JPL1" s="227"/>
      <c r="JPM1" s="227"/>
      <c r="JPN1" s="227"/>
      <c r="JPO1" s="227"/>
      <c r="JPP1" s="227"/>
      <c r="JPQ1" s="227"/>
      <c r="JPR1" s="227"/>
      <c r="JPS1" s="227"/>
      <c r="JPT1" s="227"/>
      <c r="JPU1" s="227"/>
      <c r="JPV1" s="227"/>
      <c r="JPW1" s="227"/>
      <c r="JPX1" s="227"/>
      <c r="JPY1" s="227"/>
      <c r="JPZ1" s="227"/>
      <c r="JQA1" s="227"/>
      <c r="JQB1" s="227"/>
      <c r="JQC1" s="227"/>
      <c r="JQD1" s="227"/>
      <c r="JQE1" s="227"/>
      <c r="JQF1" s="227"/>
      <c r="JQG1" s="227"/>
      <c r="JQH1" s="227"/>
      <c r="JQI1" s="227"/>
      <c r="JQJ1" s="227"/>
      <c r="JQK1" s="227"/>
      <c r="JQL1" s="227"/>
      <c r="JQM1" s="227"/>
      <c r="JQN1" s="227"/>
      <c r="JQO1" s="227"/>
      <c r="JQP1" s="227"/>
      <c r="JQQ1" s="227"/>
      <c r="JQR1" s="227"/>
      <c r="JQS1" s="227"/>
      <c r="JQT1" s="227"/>
      <c r="JQU1" s="227"/>
      <c r="JQV1" s="227"/>
      <c r="JQW1" s="227"/>
      <c r="JQX1" s="227"/>
      <c r="JQY1" s="227"/>
      <c r="JQZ1" s="227"/>
      <c r="JRA1" s="227"/>
      <c r="JRB1" s="227"/>
      <c r="JRC1" s="227"/>
      <c r="JRD1" s="227"/>
      <c r="JRE1" s="227"/>
      <c r="JRF1" s="227"/>
      <c r="JRG1" s="227"/>
      <c r="JRH1" s="227"/>
      <c r="JRI1" s="227"/>
      <c r="JRJ1" s="227"/>
      <c r="JRK1" s="227"/>
      <c r="JRL1" s="227"/>
      <c r="JRM1" s="227"/>
      <c r="JRN1" s="227"/>
      <c r="JRO1" s="227"/>
      <c r="JRP1" s="227"/>
      <c r="JRQ1" s="227"/>
      <c r="JRR1" s="227"/>
      <c r="JRS1" s="227"/>
      <c r="JRT1" s="227"/>
      <c r="JRU1" s="227"/>
      <c r="JRV1" s="227"/>
      <c r="JRW1" s="227"/>
      <c r="JRX1" s="227"/>
      <c r="JRY1" s="227"/>
      <c r="JRZ1" s="227"/>
      <c r="JSA1" s="227"/>
      <c r="JSB1" s="227"/>
      <c r="JSC1" s="227"/>
      <c r="JSD1" s="227"/>
      <c r="JSE1" s="227"/>
      <c r="JSF1" s="227"/>
      <c r="JSG1" s="227"/>
      <c r="JSH1" s="227"/>
      <c r="JSI1" s="227"/>
      <c r="JSJ1" s="227"/>
      <c r="JSK1" s="227"/>
      <c r="JSL1" s="227"/>
      <c r="JSM1" s="227"/>
      <c r="JSN1" s="227"/>
      <c r="JSO1" s="227"/>
      <c r="JSP1" s="227"/>
      <c r="JSQ1" s="227"/>
      <c r="JSR1" s="227"/>
      <c r="JSS1" s="227"/>
      <c r="JST1" s="227"/>
      <c r="JSU1" s="227"/>
      <c r="JSV1" s="227"/>
      <c r="JSW1" s="227"/>
      <c r="JSX1" s="227"/>
      <c r="JSY1" s="227"/>
      <c r="JSZ1" s="227"/>
      <c r="JTA1" s="227"/>
      <c r="JTB1" s="227"/>
      <c r="JTC1" s="227"/>
      <c r="JTD1" s="227"/>
      <c r="JTE1" s="227"/>
      <c r="JTF1" s="227"/>
      <c r="JTG1" s="227"/>
      <c r="JTH1" s="227"/>
      <c r="JTI1" s="227"/>
      <c r="JTJ1" s="227"/>
      <c r="JTK1" s="227"/>
      <c r="JTL1" s="227"/>
      <c r="JTM1" s="227"/>
      <c r="JTN1" s="227"/>
      <c r="JTO1" s="227"/>
      <c r="JTP1" s="227"/>
      <c r="JTQ1" s="227"/>
      <c r="JTR1" s="227"/>
      <c r="JTS1" s="227"/>
      <c r="JTT1" s="227"/>
      <c r="JTU1" s="227"/>
      <c r="JTV1" s="227"/>
      <c r="JTW1" s="227"/>
      <c r="JTX1" s="227"/>
      <c r="JTY1" s="227"/>
      <c r="JTZ1" s="227"/>
      <c r="JUA1" s="227"/>
      <c r="JUB1" s="227"/>
      <c r="JUC1" s="227"/>
      <c r="JUD1" s="227"/>
      <c r="JUE1" s="227"/>
      <c r="JUF1" s="227"/>
      <c r="JUG1" s="227"/>
      <c r="JUH1" s="227"/>
      <c r="JUI1" s="227"/>
      <c r="JUJ1" s="227"/>
      <c r="JUK1" s="227"/>
      <c r="JUL1" s="227"/>
      <c r="JUM1" s="227"/>
      <c r="JUN1" s="227"/>
      <c r="JUO1" s="227"/>
      <c r="JUP1" s="227"/>
      <c r="JUQ1" s="227"/>
      <c r="JUR1" s="227"/>
      <c r="JUS1" s="227"/>
      <c r="JUT1" s="227"/>
      <c r="JUU1" s="227"/>
      <c r="JUV1" s="227"/>
      <c r="JUW1" s="227"/>
      <c r="JUX1" s="227"/>
      <c r="JUY1" s="227"/>
      <c r="JUZ1" s="227"/>
      <c r="JVA1" s="227"/>
      <c r="JVB1" s="227"/>
      <c r="JVC1" s="227"/>
      <c r="JVD1" s="227"/>
      <c r="JVE1" s="227"/>
      <c r="JVF1" s="227"/>
      <c r="JVG1" s="227"/>
      <c r="JVH1" s="227"/>
      <c r="JVI1" s="227"/>
      <c r="JVJ1" s="227"/>
      <c r="JVK1" s="227"/>
      <c r="JVL1" s="227"/>
      <c r="JVM1" s="227"/>
      <c r="JVN1" s="227"/>
      <c r="JVO1" s="227"/>
      <c r="JVP1" s="227"/>
      <c r="JVQ1" s="227"/>
      <c r="JVR1" s="227"/>
      <c r="JVS1" s="227"/>
      <c r="JVT1" s="227"/>
      <c r="JVU1" s="227"/>
      <c r="JVV1" s="227"/>
      <c r="JVW1" s="227"/>
      <c r="JVX1" s="227"/>
      <c r="JVY1" s="227"/>
      <c r="JVZ1" s="227"/>
      <c r="JWA1" s="227"/>
      <c r="JWB1" s="227"/>
      <c r="JWC1" s="227"/>
      <c r="JWD1" s="227"/>
      <c r="JWE1" s="227"/>
      <c r="JWF1" s="227"/>
      <c r="JWG1" s="227"/>
      <c r="JWH1" s="227"/>
      <c r="JWI1" s="227"/>
      <c r="JWJ1" s="227"/>
      <c r="JWK1" s="227"/>
      <c r="JWL1" s="227"/>
      <c r="JWM1" s="227"/>
      <c r="JWN1" s="227"/>
      <c r="JWO1" s="227"/>
      <c r="JWP1" s="227"/>
      <c r="JWQ1" s="227"/>
      <c r="JWR1" s="227"/>
      <c r="JWS1" s="227"/>
      <c r="JWT1" s="227"/>
      <c r="JWU1" s="227"/>
      <c r="JWV1" s="227"/>
      <c r="JWW1" s="227"/>
      <c r="JWX1" s="227"/>
      <c r="JWY1" s="227"/>
      <c r="JWZ1" s="227"/>
      <c r="JXA1" s="227"/>
      <c r="JXB1" s="227"/>
      <c r="JXC1" s="227"/>
      <c r="JXD1" s="227"/>
      <c r="JXE1" s="227"/>
      <c r="JXF1" s="227"/>
      <c r="JXG1" s="227"/>
      <c r="JXH1" s="227"/>
      <c r="JXI1" s="227"/>
      <c r="JXJ1" s="227"/>
      <c r="JXK1" s="227"/>
      <c r="JXL1" s="227"/>
      <c r="JXM1" s="227"/>
      <c r="JXN1" s="227"/>
      <c r="JXO1" s="227"/>
      <c r="JXP1" s="227"/>
      <c r="JXQ1" s="227"/>
      <c r="JXR1" s="227"/>
      <c r="JXS1" s="227"/>
      <c r="JXT1" s="227"/>
      <c r="JXU1" s="227"/>
      <c r="JXV1" s="227"/>
      <c r="JXW1" s="227"/>
      <c r="JXX1" s="227"/>
      <c r="JXY1" s="227"/>
      <c r="JXZ1" s="227"/>
      <c r="JYA1" s="227"/>
      <c r="JYB1" s="227"/>
      <c r="JYC1" s="227"/>
      <c r="JYD1" s="227"/>
      <c r="JYE1" s="227"/>
      <c r="JYF1" s="227"/>
      <c r="JYG1" s="227"/>
      <c r="JYH1" s="227"/>
      <c r="JYI1" s="227"/>
      <c r="JYJ1" s="227"/>
      <c r="JYK1" s="227"/>
      <c r="JYL1" s="227"/>
      <c r="JYM1" s="227"/>
      <c r="JYN1" s="227"/>
      <c r="JYO1" s="227"/>
      <c r="JYP1" s="227"/>
      <c r="JYQ1" s="227"/>
      <c r="JYR1" s="227"/>
      <c r="JYS1" s="227"/>
      <c r="JYT1" s="227"/>
      <c r="JYU1" s="227"/>
      <c r="JYV1" s="227"/>
      <c r="JYW1" s="227"/>
      <c r="JYX1" s="227"/>
      <c r="JYY1" s="227"/>
      <c r="JYZ1" s="227"/>
      <c r="JZA1" s="227"/>
      <c r="JZB1" s="227"/>
      <c r="JZC1" s="227"/>
      <c r="JZD1" s="227"/>
      <c r="JZE1" s="227"/>
      <c r="JZF1" s="227"/>
      <c r="JZG1" s="227"/>
      <c r="JZH1" s="227"/>
      <c r="JZI1" s="227"/>
      <c r="JZJ1" s="227"/>
      <c r="JZK1" s="227"/>
      <c r="JZL1" s="227"/>
      <c r="JZM1" s="227"/>
      <c r="JZN1" s="227"/>
      <c r="JZO1" s="227"/>
      <c r="JZP1" s="227"/>
      <c r="JZQ1" s="227"/>
      <c r="JZR1" s="227"/>
      <c r="JZS1" s="227"/>
      <c r="JZT1" s="227"/>
      <c r="JZU1" s="227"/>
      <c r="JZV1" s="227"/>
      <c r="JZW1" s="227"/>
      <c r="JZX1" s="227"/>
      <c r="JZY1" s="227"/>
      <c r="JZZ1" s="227"/>
      <c r="KAA1" s="227"/>
      <c r="KAB1" s="227"/>
      <c r="KAC1" s="227"/>
      <c r="KAD1" s="227"/>
      <c r="KAE1" s="227"/>
      <c r="KAF1" s="227"/>
      <c r="KAG1" s="227"/>
      <c r="KAH1" s="227"/>
      <c r="KAI1" s="227"/>
      <c r="KAJ1" s="227"/>
      <c r="KAK1" s="227"/>
      <c r="KAL1" s="227"/>
      <c r="KAM1" s="227"/>
      <c r="KAN1" s="227"/>
      <c r="KAO1" s="227"/>
      <c r="KAP1" s="227"/>
      <c r="KAQ1" s="227"/>
      <c r="KAR1" s="227"/>
      <c r="KAS1" s="227"/>
      <c r="KAT1" s="227"/>
      <c r="KAU1" s="227"/>
      <c r="KAV1" s="227"/>
      <c r="KAW1" s="227"/>
      <c r="KAX1" s="227"/>
      <c r="KAY1" s="227"/>
      <c r="KAZ1" s="227"/>
      <c r="KBA1" s="227"/>
      <c r="KBB1" s="227"/>
      <c r="KBC1" s="227"/>
      <c r="KBD1" s="227"/>
      <c r="KBE1" s="227"/>
      <c r="KBF1" s="227"/>
      <c r="KBG1" s="227"/>
      <c r="KBH1" s="227"/>
      <c r="KBI1" s="227"/>
      <c r="KBJ1" s="227"/>
      <c r="KBK1" s="227"/>
      <c r="KBL1" s="227"/>
      <c r="KBM1" s="227"/>
      <c r="KBN1" s="227"/>
      <c r="KBO1" s="227"/>
      <c r="KBP1" s="227"/>
      <c r="KBQ1" s="227"/>
      <c r="KBR1" s="227"/>
      <c r="KBS1" s="227"/>
      <c r="KBT1" s="227"/>
      <c r="KBU1" s="227"/>
      <c r="KBV1" s="227"/>
      <c r="KBW1" s="227"/>
      <c r="KBX1" s="227"/>
      <c r="KBY1" s="227"/>
      <c r="KBZ1" s="227"/>
      <c r="KCA1" s="227"/>
      <c r="KCB1" s="227"/>
      <c r="KCC1" s="227"/>
      <c r="KCD1" s="227"/>
      <c r="KCE1" s="227"/>
      <c r="KCF1" s="227"/>
      <c r="KCG1" s="227"/>
      <c r="KCH1" s="227"/>
      <c r="KCI1" s="227"/>
      <c r="KCJ1" s="227"/>
      <c r="KCK1" s="227"/>
      <c r="KCL1" s="227"/>
      <c r="KCM1" s="227"/>
      <c r="KCN1" s="227"/>
      <c r="KCO1" s="227"/>
      <c r="KCP1" s="227"/>
      <c r="KCQ1" s="227"/>
      <c r="KCR1" s="227"/>
      <c r="KCS1" s="227"/>
      <c r="KCT1" s="227"/>
      <c r="KCU1" s="227"/>
      <c r="KCV1" s="227"/>
      <c r="KCW1" s="227"/>
      <c r="KCX1" s="227"/>
      <c r="KCY1" s="227"/>
      <c r="KCZ1" s="227"/>
      <c r="KDA1" s="227"/>
      <c r="KDB1" s="227"/>
      <c r="KDC1" s="227"/>
      <c r="KDD1" s="227"/>
      <c r="KDE1" s="227"/>
      <c r="KDF1" s="227"/>
      <c r="KDG1" s="227"/>
      <c r="KDH1" s="227"/>
      <c r="KDI1" s="227"/>
      <c r="KDJ1" s="227"/>
      <c r="KDK1" s="227"/>
      <c r="KDL1" s="227"/>
      <c r="KDM1" s="227"/>
      <c r="KDN1" s="227"/>
      <c r="KDO1" s="227"/>
      <c r="KDP1" s="227"/>
      <c r="KDQ1" s="227"/>
      <c r="KDR1" s="227"/>
      <c r="KDS1" s="227"/>
      <c r="KDT1" s="227"/>
      <c r="KDU1" s="227"/>
      <c r="KDV1" s="227"/>
      <c r="KDW1" s="227"/>
      <c r="KDX1" s="227"/>
      <c r="KDY1" s="227"/>
      <c r="KDZ1" s="227"/>
      <c r="KEA1" s="227"/>
      <c r="KEB1" s="227"/>
      <c r="KEC1" s="227"/>
      <c r="KED1" s="227"/>
      <c r="KEE1" s="227"/>
      <c r="KEF1" s="227"/>
      <c r="KEG1" s="227"/>
      <c r="KEH1" s="227"/>
      <c r="KEI1" s="227"/>
      <c r="KEJ1" s="227"/>
      <c r="KEK1" s="227"/>
      <c r="KEL1" s="227"/>
      <c r="KEM1" s="227"/>
      <c r="KEN1" s="227"/>
      <c r="KEO1" s="227"/>
      <c r="KEP1" s="227"/>
      <c r="KEQ1" s="227"/>
      <c r="KER1" s="227"/>
      <c r="KES1" s="227"/>
      <c r="KET1" s="227"/>
      <c r="KEU1" s="227"/>
      <c r="KEV1" s="227"/>
      <c r="KEW1" s="227"/>
      <c r="KEX1" s="227"/>
      <c r="KEY1" s="227"/>
      <c r="KEZ1" s="227"/>
      <c r="KFA1" s="227"/>
      <c r="KFB1" s="227"/>
      <c r="KFC1" s="227"/>
      <c r="KFD1" s="227"/>
      <c r="KFE1" s="227"/>
      <c r="KFF1" s="227"/>
      <c r="KFG1" s="227"/>
      <c r="KFH1" s="227"/>
      <c r="KFI1" s="227"/>
      <c r="KFJ1" s="227"/>
      <c r="KFK1" s="227"/>
      <c r="KFL1" s="227"/>
      <c r="KFM1" s="227"/>
      <c r="KFN1" s="227"/>
      <c r="KFO1" s="227"/>
      <c r="KFP1" s="227"/>
      <c r="KFQ1" s="227"/>
      <c r="KFR1" s="227"/>
      <c r="KFS1" s="227"/>
      <c r="KFT1" s="227"/>
      <c r="KFU1" s="227"/>
      <c r="KFV1" s="227"/>
      <c r="KFW1" s="227"/>
      <c r="KFX1" s="227"/>
      <c r="KFY1" s="227"/>
      <c r="KFZ1" s="227"/>
      <c r="KGA1" s="227"/>
      <c r="KGB1" s="227"/>
      <c r="KGC1" s="227"/>
      <c r="KGD1" s="227"/>
      <c r="KGE1" s="227"/>
      <c r="KGF1" s="227"/>
      <c r="KGG1" s="227"/>
      <c r="KGH1" s="227"/>
      <c r="KGI1" s="227"/>
      <c r="KGJ1" s="227"/>
      <c r="KGK1" s="227"/>
      <c r="KGL1" s="227"/>
      <c r="KGM1" s="227"/>
      <c r="KGN1" s="227"/>
      <c r="KGO1" s="227"/>
      <c r="KGP1" s="227"/>
      <c r="KGQ1" s="227"/>
      <c r="KGR1" s="227"/>
      <c r="KGS1" s="227"/>
      <c r="KGT1" s="227"/>
      <c r="KGU1" s="227"/>
      <c r="KGV1" s="227"/>
      <c r="KGW1" s="227"/>
      <c r="KGX1" s="227"/>
      <c r="KGY1" s="227"/>
      <c r="KGZ1" s="227"/>
      <c r="KHA1" s="227"/>
      <c r="KHB1" s="227"/>
      <c r="KHC1" s="227"/>
      <c r="KHD1" s="227"/>
      <c r="KHE1" s="227"/>
      <c r="KHF1" s="227"/>
      <c r="KHG1" s="227"/>
      <c r="KHH1" s="227"/>
      <c r="KHI1" s="227"/>
      <c r="KHJ1" s="227"/>
      <c r="KHK1" s="227"/>
      <c r="KHL1" s="227"/>
      <c r="KHM1" s="227"/>
      <c r="KHN1" s="227"/>
      <c r="KHO1" s="227"/>
      <c r="KHP1" s="227"/>
      <c r="KHQ1" s="227"/>
      <c r="KHR1" s="227"/>
      <c r="KHS1" s="227"/>
      <c r="KHT1" s="227"/>
      <c r="KHU1" s="227"/>
      <c r="KHV1" s="227"/>
      <c r="KHW1" s="227"/>
      <c r="KHX1" s="227"/>
      <c r="KHY1" s="227"/>
      <c r="KHZ1" s="227"/>
      <c r="KIA1" s="227"/>
      <c r="KIB1" s="227"/>
      <c r="KIC1" s="227"/>
      <c r="KID1" s="227"/>
      <c r="KIE1" s="227"/>
      <c r="KIF1" s="227"/>
      <c r="KIG1" s="227"/>
      <c r="KIH1" s="227"/>
      <c r="KII1" s="227"/>
      <c r="KIJ1" s="227"/>
      <c r="KIK1" s="227"/>
      <c r="KIL1" s="227"/>
      <c r="KIM1" s="227"/>
      <c r="KIN1" s="227"/>
      <c r="KIO1" s="227"/>
      <c r="KIP1" s="227"/>
      <c r="KIQ1" s="227"/>
      <c r="KIR1" s="227"/>
      <c r="KIS1" s="227"/>
      <c r="KIT1" s="227"/>
      <c r="KIU1" s="227"/>
      <c r="KIV1" s="227"/>
      <c r="KIW1" s="227"/>
      <c r="KIX1" s="227"/>
      <c r="KIY1" s="227"/>
      <c r="KIZ1" s="227"/>
      <c r="KJA1" s="227"/>
      <c r="KJB1" s="227"/>
      <c r="KJC1" s="227"/>
      <c r="KJD1" s="227"/>
      <c r="KJE1" s="227"/>
      <c r="KJF1" s="227"/>
      <c r="KJG1" s="227"/>
      <c r="KJH1" s="227"/>
      <c r="KJI1" s="227"/>
      <c r="KJJ1" s="227"/>
      <c r="KJK1" s="227"/>
      <c r="KJL1" s="227"/>
      <c r="KJM1" s="227"/>
      <c r="KJN1" s="227"/>
      <c r="KJO1" s="227"/>
      <c r="KJP1" s="227"/>
      <c r="KJQ1" s="227"/>
      <c r="KJR1" s="227"/>
      <c r="KJS1" s="227"/>
      <c r="KJT1" s="227"/>
      <c r="KJU1" s="227"/>
      <c r="KJV1" s="227"/>
      <c r="KJW1" s="227"/>
      <c r="KJX1" s="227"/>
      <c r="KJY1" s="227"/>
      <c r="KJZ1" s="227"/>
      <c r="KKA1" s="227"/>
      <c r="KKB1" s="227"/>
      <c r="KKC1" s="227"/>
      <c r="KKD1" s="227"/>
      <c r="KKE1" s="227"/>
      <c r="KKF1" s="227"/>
      <c r="KKG1" s="227"/>
      <c r="KKH1" s="227"/>
      <c r="KKI1" s="227"/>
      <c r="KKJ1" s="227"/>
      <c r="KKK1" s="227"/>
      <c r="KKL1" s="227"/>
      <c r="KKM1" s="227"/>
      <c r="KKN1" s="227"/>
      <c r="KKO1" s="227"/>
      <c r="KKP1" s="227"/>
      <c r="KKQ1" s="227"/>
      <c r="KKR1" s="227"/>
      <c r="KKS1" s="227"/>
      <c r="KKT1" s="227"/>
      <c r="KKU1" s="227"/>
      <c r="KKV1" s="227"/>
      <c r="KKW1" s="227"/>
      <c r="KKX1" s="227"/>
      <c r="KKY1" s="227"/>
      <c r="KKZ1" s="227"/>
      <c r="KLA1" s="227"/>
      <c r="KLB1" s="227"/>
      <c r="KLC1" s="227"/>
      <c r="KLD1" s="227"/>
      <c r="KLE1" s="227"/>
      <c r="KLF1" s="227"/>
      <c r="KLG1" s="227"/>
      <c r="KLH1" s="227"/>
      <c r="KLI1" s="227"/>
      <c r="KLJ1" s="227"/>
      <c r="KLK1" s="227"/>
      <c r="KLL1" s="227"/>
      <c r="KLM1" s="227"/>
      <c r="KLN1" s="227"/>
      <c r="KLO1" s="227"/>
      <c r="KLP1" s="227"/>
      <c r="KLQ1" s="227"/>
      <c r="KLR1" s="227"/>
      <c r="KLS1" s="227"/>
      <c r="KLT1" s="227"/>
      <c r="KLU1" s="227"/>
      <c r="KLV1" s="227"/>
      <c r="KLW1" s="227"/>
      <c r="KLX1" s="227"/>
      <c r="KLY1" s="227"/>
      <c r="KLZ1" s="227"/>
      <c r="KMA1" s="227"/>
      <c r="KMB1" s="227"/>
      <c r="KMC1" s="227"/>
      <c r="KMD1" s="227"/>
      <c r="KME1" s="227"/>
      <c r="KMF1" s="227"/>
      <c r="KMG1" s="227"/>
      <c r="KMH1" s="227"/>
      <c r="KMI1" s="227"/>
      <c r="KMJ1" s="227"/>
      <c r="KMK1" s="227"/>
      <c r="KML1" s="227"/>
      <c r="KMM1" s="227"/>
      <c r="KMN1" s="227"/>
      <c r="KMO1" s="227"/>
      <c r="KMP1" s="227"/>
      <c r="KMQ1" s="227"/>
      <c r="KMR1" s="227"/>
      <c r="KMS1" s="227"/>
      <c r="KMT1" s="227"/>
      <c r="KMU1" s="227"/>
      <c r="KMV1" s="227"/>
      <c r="KMW1" s="227"/>
      <c r="KMX1" s="227"/>
      <c r="KMY1" s="227"/>
      <c r="KMZ1" s="227"/>
      <c r="KNA1" s="227"/>
      <c r="KNB1" s="227"/>
      <c r="KNC1" s="227"/>
      <c r="KND1" s="227"/>
      <c r="KNE1" s="227"/>
      <c r="KNF1" s="227"/>
      <c r="KNG1" s="227"/>
      <c r="KNH1" s="227"/>
      <c r="KNI1" s="227"/>
      <c r="KNJ1" s="227"/>
      <c r="KNK1" s="227"/>
      <c r="KNL1" s="227"/>
      <c r="KNM1" s="227"/>
      <c r="KNN1" s="227"/>
      <c r="KNO1" s="227"/>
      <c r="KNP1" s="227"/>
      <c r="KNQ1" s="227"/>
      <c r="KNR1" s="227"/>
      <c r="KNS1" s="227"/>
      <c r="KNT1" s="227"/>
      <c r="KNU1" s="227"/>
      <c r="KNV1" s="227"/>
      <c r="KNW1" s="227"/>
      <c r="KNX1" s="227"/>
      <c r="KNY1" s="227"/>
      <c r="KNZ1" s="227"/>
      <c r="KOA1" s="227"/>
      <c r="KOB1" s="227"/>
      <c r="KOC1" s="227"/>
      <c r="KOD1" s="227"/>
      <c r="KOE1" s="227"/>
      <c r="KOF1" s="227"/>
      <c r="KOG1" s="227"/>
      <c r="KOH1" s="227"/>
      <c r="KOI1" s="227"/>
      <c r="KOJ1" s="227"/>
      <c r="KOK1" s="227"/>
      <c r="KOL1" s="227"/>
      <c r="KOM1" s="227"/>
      <c r="KON1" s="227"/>
      <c r="KOO1" s="227"/>
      <c r="KOP1" s="227"/>
      <c r="KOQ1" s="227"/>
      <c r="KOR1" s="227"/>
      <c r="KOS1" s="227"/>
      <c r="KOT1" s="227"/>
      <c r="KOU1" s="227"/>
      <c r="KOV1" s="227"/>
      <c r="KOW1" s="227"/>
      <c r="KOX1" s="227"/>
      <c r="KOY1" s="227"/>
      <c r="KOZ1" s="227"/>
      <c r="KPA1" s="227"/>
      <c r="KPB1" s="227"/>
      <c r="KPC1" s="227"/>
      <c r="KPD1" s="227"/>
      <c r="KPE1" s="227"/>
      <c r="KPF1" s="227"/>
      <c r="KPG1" s="227"/>
      <c r="KPH1" s="227"/>
      <c r="KPI1" s="227"/>
      <c r="KPJ1" s="227"/>
      <c r="KPK1" s="227"/>
      <c r="KPL1" s="227"/>
      <c r="KPM1" s="227"/>
      <c r="KPN1" s="227"/>
      <c r="KPO1" s="227"/>
      <c r="KPP1" s="227"/>
      <c r="KPQ1" s="227"/>
      <c r="KPR1" s="227"/>
      <c r="KPS1" s="227"/>
      <c r="KPT1" s="227"/>
      <c r="KPU1" s="227"/>
      <c r="KPV1" s="227"/>
      <c r="KPW1" s="227"/>
      <c r="KPX1" s="227"/>
      <c r="KPY1" s="227"/>
      <c r="KPZ1" s="227"/>
      <c r="KQA1" s="227"/>
      <c r="KQB1" s="227"/>
      <c r="KQC1" s="227"/>
      <c r="KQD1" s="227"/>
      <c r="KQE1" s="227"/>
      <c r="KQF1" s="227"/>
      <c r="KQG1" s="227"/>
      <c r="KQH1" s="227"/>
      <c r="KQI1" s="227"/>
      <c r="KQJ1" s="227"/>
      <c r="KQK1" s="227"/>
      <c r="KQL1" s="227"/>
      <c r="KQM1" s="227"/>
      <c r="KQN1" s="227"/>
      <c r="KQO1" s="227"/>
      <c r="KQP1" s="227"/>
      <c r="KQQ1" s="227"/>
      <c r="KQR1" s="227"/>
      <c r="KQS1" s="227"/>
      <c r="KQT1" s="227"/>
      <c r="KQU1" s="227"/>
      <c r="KQV1" s="227"/>
      <c r="KQW1" s="227"/>
      <c r="KQX1" s="227"/>
      <c r="KQY1" s="227"/>
      <c r="KQZ1" s="227"/>
      <c r="KRA1" s="227"/>
      <c r="KRB1" s="227"/>
      <c r="KRC1" s="227"/>
      <c r="KRD1" s="227"/>
      <c r="KRE1" s="227"/>
      <c r="KRF1" s="227"/>
      <c r="KRG1" s="227"/>
      <c r="KRH1" s="227"/>
      <c r="KRI1" s="227"/>
      <c r="KRJ1" s="227"/>
      <c r="KRK1" s="227"/>
      <c r="KRL1" s="227"/>
      <c r="KRM1" s="227"/>
      <c r="KRN1" s="227"/>
      <c r="KRO1" s="227"/>
      <c r="KRP1" s="227"/>
      <c r="KRQ1" s="227"/>
      <c r="KRR1" s="227"/>
      <c r="KRS1" s="227"/>
      <c r="KRT1" s="227"/>
      <c r="KRU1" s="227"/>
      <c r="KRV1" s="227"/>
      <c r="KRW1" s="227"/>
      <c r="KRX1" s="227"/>
      <c r="KRY1" s="227"/>
      <c r="KRZ1" s="227"/>
      <c r="KSA1" s="227"/>
      <c r="KSB1" s="227"/>
      <c r="KSC1" s="227"/>
      <c r="KSD1" s="227"/>
      <c r="KSE1" s="227"/>
      <c r="KSF1" s="227"/>
      <c r="KSG1" s="227"/>
      <c r="KSH1" s="227"/>
      <c r="KSI1" s="227"/>
      <c r="KSJ1" s="227"/>
      <c r="KSK1" s="227"/>
      <c r="KSL1" s="227"/>
      <c r="KSM1" s="227"/>
      <c r="KSN1" s="227"/>
      <c r="KSO1" s="227"/>
      <c r="KSP1" s="227"/>
      <c r="KSQ1" s="227"/>
      <c r="KSR1" s="227"/>
      <c r="KSS1" s="227"/>
      <c r="KST1" s="227"/>
      <c r="KSU1" s="227"/>
      <c r="KSV1" s="227"/>
      <c r="KSW1" s="227"/>
      <c r="KSX1" s="227"/>
      <c r="KSY1" s="227"/>
      <c r="KSZ1" s="227"/>
      <c r="KTA1" s="227"/>
      <c r="KTB1" s="227"/>
      <c r="KTC1" s="227"/>
      <c r="KTD1" s="227"/>
      <c r="KTE1" s="227"/>
      <c r="KTF1" s="227"/>
      <c r="KTG1" s="227"/>
      <c r="KTH1" s="227"/>
      <c r="KTI1" s="227"/>
      <c r="KTJ1" s="227"/>
      <c r="KTK1" s="227"/>
      <c r="KTL1" s="227"/>
      <c r="KTM1" s="227"/>
      <c r="KTN1" s="227"/>
      <c r="KTO1" s="227"/>
      <c r="KTP1" s="227"/>
      <c r="KTQ1" s="227"/>
      <c r="KTR1" s="227"/>
      <c r="KTS1" s="227"/>
      <c r="KTT1" s="227"/>
      <c r="KTU1" s="227"/>
      <c r="KTV1" s="227"/>
      <c r="KTW1" s="227"/>
      <c r="KTX1" s="227"/>
      <c r="KTY1" s="227"/>
      <c r="KTZ1" s="227"/>
      <c r="KUA1" s="227"/>
      <c r="KUB1" s="227"/>
      <c r="KUC1" s="227"/>
      <c r="KUD1" s="227"/>
      <c r="KUE1" s="227"/>
      <c r="KUF1" s="227"/>
      <c r="KUG1" s="227"/>
      <c r="KUH1" s="227"/>
      <c r="KUI1" s="227"/>
      <c r="KUJ1" s="227"/>
      <c r="KUK1" s="227"/>
      <c r="KUL1" s="227"/>
      <c r="KUM1" s="227"/>
      <c r="KUN1" s="227"/>
      <c r="KUO1" s="227"/>
      <c r="KUP1" s="227"/>
      <c r="KUQ1" s="227"/>
      <c r="KUR1" s="227"/>
      <c r="KUS1" s="227"/>
      <c r="KUT1" s="227"/>
      <c r="KUU1" s="227"/>
      <c r="KUV1" s="227"/>
      <c r="KUW1" s="227"/>
      <c r="KUX1" s="227"/>
      <c r="KUY1" s="227"/>
      <c r="KUZ1" s="227"/>
      <c r="KVA1" s="227"/>
      <c r="KVB1" s="227"/>
      <c r="KVC1" s="227"/>
      <c r="KVD1" s="227"/>
      <c r="KVE1" s="227"/>
      <c r="KVF1" s="227"/>
      <c r="KVG1" s="227"/>
      <c r="KVH1" s="227"/>
      <c r="KVI1" s="227"/>
      <c r="KVJ1" s="227"/>
      <c r="KVK1" s="227"/>
      <c r="KVL1" s="227"/>
      <c r="KVM1" s="227"/>
      <c r="KVN1" s="227"/>
      <c r="KVO1" s="227"/>
      <c r="KVP1" s="227"/>
      <c r="KVQ1" s="227"/>
      <c r="KVR1" s="227"/>
      <c r="KVS1" s="227"/>
      <c r="KVT1" s="227"/>
      <c r="KVU1" s="227"/>
      <c r="KVV1" s="227"/>
      <c r="KVW1" s="227"/>
      <c r="KVX1" s="227"/>
      <c r="KVY1" s="227"/>
      <c r="KVZ1" s="227"/>
      <c r="KWA1" s="227"/>
      <c r="KWB1" s="227"/>
      <c r="KWC1" s="227"/>
      <c r="KWD1" s="227"/>
      <c r="KWE1" s="227"/>
      <c r="KWF1" s="227"/>
      <c r="KWG1" s="227"/>
      <c r="KWH1" s="227"/>
      <c r="KWI1" s="227"/>
      <c r="KWJ1" s="227"/>
      <c r="KWK1" s="227"/>
      <c r="KWL1" s="227"/>
      <c r="KWM1" s="227"/>
      <c r="KWN1" s="227"/>
      <c r="KWO1" s="227"/>
      <c r="KWP1" s="227"/>
      <c r="KWQ1" s="227"/>
      <c r="KWR1" s="227"/>
      <c r="KWS1" s="227"/>
      <c r="KWT1" s="227"/>
      <c r="KWU1" s="227"/>
      <c r="KWV1" s="227"/>
      <c r="KWW1" s="227"/>
      <c r="KWX1" s="227"/>
      <c r="KWY1" s="227"/>
      <c r="KWZ1" s="227"/>
      <c r="KXA1" s="227"/>
      <c r="KXB1" s="227"/>
      <c r="KXC1" s="227"/>
      <c r="KXD1" s="227"/>
      <c r="KXE1" s="227"/>
      <c r="KXF1" s="227"/>
      <c r="KXG1" s="227"/>
      <c r="KXH1" s="227"/>
      <c r="KXI1" s="227"/>
      <c r="KXJ1" s="227"/>
      <c r="KXK1" s="227"/>
      <c r="KXL1" s="227"/>
      <c r="KXM1" s="227"/>
      <c r="KXN1" s="227"/>
      <c r="KXO1" s="227"/>
      <c r="KXP1" s="227"/>
      <c r="KXQ1" s="227"/>
      <c r="KXR1" s="227"/>
      <c r="KXS1" s="227"/>
      <c r="KXT1" s="227"/>
      <c r="KXU1" s="227"/>
      <c r="KXV1" s="227"/>
      <c r="KXW1" s="227"/>
      <c r="KXX1" s="227"/>
      <c r="KXY1" s="227"/>
      <c r="KXZ1" s="227"/>
      <c r="KYA1" s="227"/>
      <c r="KYB1" s="227"/>
      <c r="KYC1" s="227"/>
      <c r="KYD1" s="227"/>
      <c r="KYE1" s="227"/>
      <c r="KYF1" s="227"/>
      <c r="KYG1" s="227"/>
      <c r="KYH1" s="227"/>
      <c r="KYI1" s="227"/>
      <c r="KYJ1" s="227"/>
      <c r="KYK1" s="227"/>
      <c r="KYL1" s="227"/>
      <c r="KYM1" s="227"/>
      <c r="KYN1" s="227"/>
      <c r="KYO1" s="227"/>
      <c r="KYP1" s="227"/>
      <c r="KYQ1" s="227"/>
      <c r="KYR1" s="227"/>
      <c r="KYS1" s="227"/>
      <c r="KYT1" s="227"/>
      <c r="KYU1" s="227"/>
      <c r="KYV1" s="227"/>
      <c r="KYW1" s="227"/>
      <c r="KYX1" s="227"/>
      <c r="KYY1" s="227"/>
      <c r="KYZ1" s="227"/>
      <c r="KZA1" s="227"/>
      <c r="KZB1" s="227"/>
      <c r="KZC1" s="227"/>
      <c r="KZD1" s="227"/>
      <c r="KZE1" s="227"/>
      <c r="KZF1" s="227"/>
      <c r="KZG1" s="227"/>
      <c r="KZH1" s="227"/>
      <c r="KZI1" s="227"/>
      <c r="KZJ1" s="227"/>
      <c r="KZK1" s="227"/>
      <c r="KZL1" s="227"/>
      <c r="KZM1" s="227"/>
      <c r="KZN1" s="227"/>
      <c r="KZO1" s="227"/>
      <c r="KZP1" s="227"/>
      <c r="KZQ1" s="227"/>
      <c r="KZR1" s="227"/>
      <c r="KZS1" s="227"/>
      <c r="KZT1" s="227"/>
      <c r="KZU1" s="227"/>
      <c r="KZV1" s="227"/>
      <c r="KZW1" s="227"/>
      <c r="KZX1" s="227"/>
      <c r="KZY1" s="227"/>
      <c r="KZZ1" s="227"/>
      <c r="LAA1" s="227"/>
      <c r="LAB1" s="227"/>
      <c r="LAC1" s="227"/>
      <c r="LAD1" s="227"/>
      <c r="LAE1" s="227"/>
      <c r="LAF1" s="227"/>
      <c r="LAG1" s="227"/>
      <c r="LAH1" s="227"/>
      <c r="LAI1" s="227"/>
      <c r="LAJ1" s="227"/>
      <c r="LAK1" s="227"/>
      <c r="LAL1" s="227"/>
      <c r="LAM1" s="227"/>
      <c r="LAN1" s="227"/>
      <c r="LAO1" s="227"/>
      <c r="LAP1" s="227"/>
      <c r="LAQ1" s="227"/>
      <c r="LAR1" s="227"/>
      <c r="LAS1" s="227"/>
      <c r="LAT1" s="227"/>
      <c r="LAU1" s="227"/>
      <c r="LAV1" s="227"/>
      <c r="LAW1" s="227"/>
      <c r="LAX1" s="227"/>
      <c r="LAY1" s="227"/>
      <c r="LAZ1" s="227"/>
      <c r="LBA1" s="227"/>
      <c r="LBB1" s="227"/>
      <c r="LBC1" s="227"/>
      <c r="LBD1" s="227"/>
      <c r="LBE1" s="227"/>
      <c r="LBF1" s="227"/>
      <c r="LBG1" s="227"/>
      <c r="LBH1" s="227"/>
      <c r="LBI1" s="227"/>
      <c r="LBJ1" s="227"/>
      <c r="LBK1" s="227"/>
      <c r="LBL1" s="227"/>
      <c r="LBM1" s="227"/>
      <c r="LBN1" s="227"/>
      <c r="LBO1" s="227"/>
      <c r="LBP1" s="227"/>
      <c r="LBQ1" s="227"/>
      <c r="LBR1" s="227"/>
      <c r="LBS1" s="227"/>
      <c r="LBT1" s="227"/>
      <c r="LBU1" s="227"/>
      <c r="LBV1" s="227"/>
      <c r="LBW1" s="227"/>
      <c r="LBX1" s="227"/>
      <c r="LBY1" s="227"/>
      <c r="LBZ1" s="227"/>
      <c r="LCA1" s="227"/>
      <c r="LCB1" s="227"/>
      <c r="LCC1" s="227"/>
      <c r="LCD1" s="227"/>
      <c r="LCE1" s="227"/>
      <c r="LCF1" s="227"/>
      <c r="LCG1" s="227"/>
      <c r="LCH1" s="227"/>
      <c r="LCI1" s="227"/>
      <c r="LCJ1" s="227"/>
      <c r="LCK1" s="227"/>
      <c r="LCL1" s="227"/>
      <c r="LCM1" s="227"/>
      <c r="LCN1" s="227"/>
      <c r="LCO1" s="227"/>
      <c r="LCP1" s="227"/>
      <c r="LCQ1" s="227"/>
      <c r="LCR1" s="227"/>
      <c r="LCS1" s="227"/>
      <c r="LCT1" s="227"/>
      <c r="LCU1" s="227"/>
      <c r="LCV1" s="227"/>
      <c r="LCW1" s="227"/>
      <c r="LCX1" s="227"/>
      <c r="LCY1" s="227"/>
      <c r="LCZ1" s="227"/>
      <c r="LDA1" s="227"/>
      <c r="LDB1" s="227"/>
      <c r="LDC1" s="227"/>
      <c r="LDD1" s="227"/>
      <c r="LDE1" s="227"/>
      <c r="LDF1" s="227"/>
      <c r="LDG1" s="227"/>
      <c r="LDH1" s="227"/>
      <c r="LDI1" s="227"/>
      <c r="LDJ1" s="227"/>
      <c r="LDK1" s="227"/>
      <c r="LDL1" s="227"/>
      <c r="LDM1" s="227"/>
      <c r="LDN1" s="227"/>
      <c r="LDO1" s="227"/>
      <c r="LDP1" s="227"/>
      <c r="LDQ1" s="227"/>
      <c r="LDR1" s="227"/>
      <c r="LDS1" s="227"/>
      <c r="LDT1" s="227"/>
      <c r="LDU1" s="227"/>
      <c r="LDV1" s="227"/>
      <c r="LDW1" s="227"/>
      <c r="LDX1" s="227"/>
      <c r="LDY1" s="227"/>
      <c r="LDZ1" s="227"/>
      <c r="LEA1" s="227"/>
      <c r="LEB1" s="227"/>
      <c r="LEC1" s="227"/>
      <c r="LED1" s="227"/>
      <c r="LEE1" s="227"/>
      <c r="LEF1" s="227"/>
      <c r="LEG1" s="227"/>
      <c r="LEH1" s="227"/>
      <c r="LEI1" s="227"/>
      <c r="LEJ1" s="227"/>
      <c r="LEK1" s="227"/>
      <c r="LEL1" s="227"/>
      <c r="LEM1" s="227"/>
      <c r="LEN1" s="227"/>
      <c r="LEO1" s="227"/>
      <c r="LEP1" s="227"/>
      <c r="LEQ1" s="227"/>
      <c r="LER1" s="227"/>
      <c r="LES1" s="227"/>
      <c r="LET1" s="227"/>
      <c r="LEU1" s="227"/>
      <c r="LEV1" s="227"/>
      <c r="LEW1" s="227"/>
      <c r="LEX1" s="227"/>
      <c r="LEY1" s="227"/>
      <c r="LEZ1" s="227"/>
      <c r="LFA1" s="227"/>
      <c r="LFB1" s="227"/>
      <c r="LFC1" s="227"/>
      <c r="LFD1" s="227"/>
      <c r="LFE1" s="227"/>
      <c r="LFF1" s="227"/>
      <c r="LFG1" s="227"/>
      <c r="LFH1" s="227"/>
      <c r="LFI1" s="227"/>
      <c r="LFJ1" s="227"/>
      <c r="LFK1" s="227"/>
      <c r="LFL1" s="227"/>
      <c r="LFM1" s="227"/>
      <c r="LFN1" s="227"/>
      <c r="LFO1" s="227"/>
      <c r="LFP1" s="227"/>
      <c r="LFQ1" s="227"/>
      <c r="LFR1" s="227"/>
      <c r="LFS1" s="227"/>
      <c r="LFT1" s="227"/>
      <c r="LFU1" s="227"/>
      <c r="LFV1" s="227"/>
      <c r="LFW1" s="227"/>
      <c r="LFX1" s="227"/>
      <c r="LFY1" s="227"/>
      <c r="LFZ1" s="227"/>
      <c r="LGA1" s="227"/>
      <c r="LGB1" s="227"/>
      <c r="LGC1" s="227"/>
      <c r="LGD1" s="227"/>
      <c r="LGE1" s="227"/>
      <c r="LGF1" s="227"/>
      <c r="LGG1" s="227"/>
      <c r="LGH1" s="227"/>
      <c r="LGI1" s="227"/>
      <c r="LGJ1" s="227"/>
      <c r="LGK1" s="227"/>
      <c r="LGL1" s="227"/>
      <c r="LGM1" s="227"/>
      <c r="LGN1" s="227"/>
      <c r="LGO1" s="227"/>
      <c r="LGP1" s="227"/>
      <c r="LGQ1" s="227"/>
      <c r="LGR1" s="227"/>
      <c r="LGS1" s="227"/>
      <c r="LGT1" s="227"/>
      <c r="LGU1" s="227"/>
      <c r="LGV1" s="227"/>
      <c r="LGW1" s="227"/>
      <c r="LGX1" s="227"/>
      <c r="LGY1" s="227"/>
      <c r="LGZ1" s="227"/>
      <c r="LHA1" s="227"/>
      <c r="LHB1" s="227"/>
      <c r="LHC1" s="227"/>
      <c r="LHD1" s="227"/>
      <c r="LHE1" s="227"/>
      <c r="LHF1" s="227"/>
      <c r="LHG1" s="227"/>
      <c r="LHH1" s="227"/>
      <c r="LHI1" s="227"/>
      <c r="LHJ1" s="227"/>
      <c r="LHK1" s="227"/>
      <c r="LHL1" s="227"/>
      <c r="LHM1" s="227"/>
      <c r="LHN1" s="227"/>
      <c r="LHO1" s="227"/>
      <c r="LHP1" s="227"/>
      <c r="LHQ1" s="227"/>
      <c r="LHR1" s="227"/>
      <c r="LHS1" s="227"/>
      <c r="LHT1" s="227"/>
      <c r="LHU1" s="227"/>
      <c r="LHV1" s="227"/>
      <c r="LHW1" s="227"/>
      <c r="LHX1" s="227"/>
      <c r="LHY1" s="227"/>
      <c r="LHZ1" s="227"/>
      <c r="LIA1" s="227"/>
      <c r="LIB1" s="227"/>
      <c r="LIC1" s="227"/>
      <c r="LID1" s="227"/>
      <c r="LIE1" s="227"/>
      <c r="LIF1" s="227"/>
      <c r="LIG1" s="227"/>
      <c r="LIH1" s="227"/>
      <c r="LII1" s="227"/>
      <c r="LIJ1" s="227"/>
      <c r="LIK1" s="227"/>
      <c r="LIL1" s="227"/>
      <c r="LIM1" s="227"/>
      <c r="LIN1" s="227"/>
      <c r="LIO1" s="227"/>
      <c r="LIP1" s="227"/>
      <c r="LIQ1" s="227"/>
      <c r="LIR1" s="227"/>
      <c r="LIS1" s="227"/>
      <c r="LIT1" s="227"/>
      <c r="LIU1" s="227"/>
      <c r="LIV1" s="227"/>
      <c r="LIW1" s="227"/>
      <c r="LIX1" s="227"/>
      <c r="LIY1" s="227"/>
      <c r="LIZ1" s="227"/>
      <c r="LJA1" s="227"/>
      <c r="LJB1" s="227"/>
      <c r="LJC1" s="227"/>
      <c r="LJD1" s="227"/>
      <c r="LJE1" s="227"/>
      <c r="LJF1" s="227"/>
      <c r="LJG1" s="227"/>
      <c r="LJH1" s="227"/>
      <c r="LJI1" s="227"/>
      <c r="LJJ1" s="227"/>
      <c r="LJK1" s="227"/>
      <c r="LJL1" s="227"/>
      <c r="LJM1" s="227"/>
      <c r="LJN1" s="227"/>
      <c r="LJO1" s="227"/>
      <c r="LJP1" s="227"/>
      <c r="LJQ1" s="227"/>
      <c r="LJR1" s="227"/>
      <c r="LJS1" s="227"/>
      <c r="LJT1" s="227"/>
      <c r="LJU1" s="227"/>
      <c r="LJV1" s="227"/>
      <c r="LJW1" s="227"/>
      <c r="LJX1" s="227"/>
      <c r="LJY1" s="227"/>
      <c r="LJZ1" s="227"/>
      <c r="LKA1" s="227"/>
      <c r="LKB1" s="227"/>
      <c r="LKC1" s="227"/>
      <c r="LKD1" s="227"/>
      <c r="LKE1" s="227"/>
      <c r="LKF1" s="227"/>
      <c r="LKG1" s="227"/>
      <c r="LKH1" s="227"/>
      <c r="LKI1" s="227"/>
      <c r="LKJ1" s="227"/>
      <c r="LKK1" s="227"/>
      <c r="LKL1" s="227"/>
      <c r="LKM1" s="227"/>
      <c r="LKN1" s="227"/>
      <c r="LKO1" s="227"/>
      <c r="LKP1" s="227"/>
      <c r="LKQ1" s="227"/>
      <c r="LKR1" s="227"/>
      <c r="LKS1" s="227"/>
      <c r="LKT1" s="227"/>
      <c r="LKU1" s="227"/>
      <c r="LKV1" s="227"/>
      <c r="LKW1" s="227"/>
      <c r="LKX1" s="227"/>
      <c r="LKY1" s="227"/>
      <c r="LKZ1" s="227"/>
      <c r="LLA1" s="227"/>
      <c r="LLB1" s="227"/>
      <c r="LLC1" s="227"/>
      <c r="LLD1" s="227"/>
      <c r="LLE1" s="227"/>
      <c r="LLF1" s="227"/>
      <c r="LLG1" s="227"/>
      <c r="LLH1" s="227"/>
      <c r="LLI1" s="227"/>
      <c r="LLJ1" s="227"/>
      <c r="LLK1" s="227"/>
      <c r="LLL1" s="227"/>
      <c r="LLM1" s="227"/>
      <c r="LLN1" s="227"/>
      <c r="LLO1" s="227"/>
      <c r="LLP1" s="227"/>
      <c r="LLQ1" s="227"/>
      <c r="LLR1" s="227"/>
      <c r="LLS1" s="227"/>
      <c r="LLT1" s="227"/>
      <c r="LLU1" s="227"/>
      <c r="LLV1" s="227"/>
      <c r="LLW1" s="227"/>
      <c r="LLX1" s="227"/>
      <c r="LLY1" s="227"/>
      <c r="LLZ1" s="227"/>
      <c r="LMA1" s="227"/>
      <c r="LMB1" s="227"/>
      <c r="LMC1" s="227"/>
      <c r="LMD1" s="227"/>
      <c r="LME1" s="227"/>
      <c r="LMF1" s="227"/>
      <c r="LMG1" s="227"/>
      <c r="LMH1" s="227"/>
      <c r="LMI1" s="227"/>
      <c r="LMJ1" s="227"/>
      <c r="LMK1" s="227"/>
      <c r="LML1" s="227"/>
      <c r="LMM1" s="227"/>
      <c r="LMN1" s="227"/>
      <c r="LMO1" s="227"/>
      <c r="LMP1" s="227"/>
      <c r="LMQ1" s="227"/>
      <c r="LMR1" s="227"/>
      <c r="LMS1" s="227"/>
      <c r="LMT1" s="227"/>
      <c r="LMU1" s="227"/>
      <c r="LMV1" s="227"/>
      <c r="LMW1" s="227"/>
      <c r="LMX1" s="227"/>
      <c r="LMY1" s="227"/>
      <c r="LMZ1" s="227"/>
      <c r="LNA1" s="227"/>
      <c r="LNB1" s="227"/>
      <c r="LNC1" s="227"/>
      <c r="LND1" s="227"/>
      <c r="LNE1" s="227"/>
      <c r="LNF1" s="227"/>
      <c r="LNG1" s="227"/>
      <c r="LNH1" s="227"/>
      <c r="LNI1" s="227"/>
      <c r="LNJ1" s="227"/>
      <c r="LNK1" s="227"/>
      <c r="LNL1" s="227"/>
      <c r="LNM1" s="227"/>
      <c r="LNN1" s="227"/>
      <c r="LNO1" s="227"/>
      <c r="LNP1" s="227"/>
      <c r="LNQ1" s="227"/>
      <c r="LNR1" s="227"/>
      <c r="LNS1" s="227"/>
      <c r="LNT1" s="227"/>
      <c r="LNU1" s="227"/>
      <c r="LNV1" s="227"/>
      <c r="LNW1" s="227"/>
      <c r="LNX1" s="227"/>
      <c r="LNY1" s="227"/>
      <c r="LNZ1" s="227"/>
      <c r="LOA1" s="227"/>
      <c r="LOB1" s="227"/>
      <c r="LOC1" s="227"/>
      <c r="LOD1" s="227"/>
      <c r="LOE1" s="227"/>
      <c r="LOF1" s="227"/>
      <c r="LOG1" s="227"/>
      <c r="LOH1" s="227"/>
      <c r="LOI1" s="227"/>
      <c r="LOJ1" s="227"/>
      <c r="LOK1" s="227"/>
      <c r="LOL1" s="227"/>
      <c r="LOM1" s="227"/>
      <c r="LON1" s="227"/>
      <c r="LOO1" s="227"/>
      <c r="LOP1" s="227"/>
      <c r="LOQ1" s="227"/>
      <c r="LOR1" s="227"/>
      <c r="LOS1" s="227"/>
      <c r="LOT1" s="227"/>
      <c r="LOU1" s="227"/>
      <c r="LOV1" s="227"/>
      <c r="LOW1" s="227"/>
      <c r="LOX1" s="227"/>
      <c r="LOY1" s="227"/>
      <c r="LOZ1" s="227"/>
      <c r="LPA1" s="227"/>
      <c r="LPB1" s="227"/>
      <c r="LPC1" s="227"/>
      <c r="LPD1" s="227"/>
      <c r="LPE1" s="227"/>
      <c r="LPF1" s="227"/>
      <c r="LPG1" s="227"/>
      <c r="LPH1" s="227"/>
      <c r="LPI1" s="227"/>
      <c r="LPJ1" s="227"/>
      <c r="LPK1" s="227"/>
      <c r="LPL1" s="227"/>
      <c r="LPM1" s="227"/>
      <c r="LPN1" s="227"/>
      <c r="LPO1" s="227"/>
      <c r="LPP1" s="227"/>
      <c r="LPQ1" s="227"/>
      <c r="LPR1" s="227"/>
      <c r="LPS1" s="227"/>
      <c r="LPT1" s="227"/>
      <c r="LPU1" s="227"/>
      <c r="LPV1" s="227"/>
      <c r="LPW1" s="227"/>
      <c r="LPX1" s="227"/>
      <c r="LPY1" s="227"/>
      <c r="LPZ1" s="227"/>
      <c r="LQA1" s="227"/>
      <c r="LQB1" s="227"/>
      <c r="LQC1" s="227"/>
      <c r="LQD1" s="227"/>
      <c r="LQE1" s="227"/>
      <c r="LQF1" s="227"/>
      <c r="LQG1" s="227"/>
      <c r="LQH1" s="227"/>
      <c r="LQI1" s="227"/>
      <c r="LQJ1" s="227"/>
      <c r="LQK1" s="227"/>
      <c r="LQL1" s="227"/>
      <c r="LQM1" s="227"/>
      <c r="LQN1" s="227"/>
      <c r="LQO1" s="227"/>
      <c r="LQP1" s="227"/>
      <c r="LQQ1" s="227"/>
      <c r="LQR1" s="227"/>
      <c r="LQS1" s="227"/>
      <c r="LQT1" s="227"/>
      <c r="LQU1" s="227"/>
      <c r="LQV1" s="227"/>
      <c r="LQW1" s="227"/>
      <c r="LQX1" s="227"/>
      <c r="LQY1" s="227"/>
      <c r="LQZ1" s="227"/>
      <c r="LRA1" s="227"/>
      <c r="LRB1" s="227"/>
      <c r="LRC1" s="227"/>
      <c r="LRD1" s="227"/>
      <c r="LRE1" s="227"/>
      <c r="LRF1" s="227"/>
      <c r="LRG1" s="227"/>
      <c r="LRH1" s="227"/>
      <c r="LRI1" s="227"/>
      <c r="LRJ1" s="227"/>
      <c r="LRK1" s="227"/>
      <c r="LRL1" s="227"/>
      <c r="LRM1" s="227"/>
      <c r="LRN1" s="227"/>
      <c r="LRO1" s="227"/>
      <c r="LRP1" s="227"/>
      <c r="LRQ1" s="227"/>
      <c r="LRR1" s="227"/>
      <c r="LRS1" s="227"/>
      <c r="LRT1" s="227"/>
      <c r="LRU1" s="227"/>
      <c r="LRV1" s="227"/>
      <c r="LRW1" s="227"/>
      <c r="LRX1" s="227"/>
      <c r="LRY1" s="227"/>
      <c r="LRZ1" s="227"/>
      <c r="LSA1" s="227"/>
      <c r="LSB1" s="227"/>
      <c r="LSC1" s="227"/>
      <c r="LSD1" s="227"/>
      <c r="LSE1" s="227"/>
      <c r="LSF1" s="227"/>
      <c r="LSG1" s="227"/>
      <c r="LSH1" s="227"/>
      <c r="LSI1" s="227"/>
      <c r="LSJ1" s="227"/>
      <c r="LSK1" s="227"/>
      <c r="LSL1" s="227"/>
      <c r="LSM1" s="227"/>
      <c r="LSN1" s="227"/>
      <c r="LSO1" s="227"/>
      <c r="LSP1" s="227"/>
      <c r="LSQ1" s="227"/>
      <c r="LSR1" s="227"/>
      <c r="LSS1" s="227"/>
      <c r="LST1" s="227"/>
      <c r="LSU1" s="227"/>
      <c r="LSV1" s="227"/>
      <c r="LSW1" s="227"/>
      <c r="LSX1" s="227"/>
      <c r="LSY1" s="227"/>
      <c r="LSZ1" s="227"/>
      <c r="LTA1" s="227"/>
      <c r="LTB1" s="227"/>
      <c r="LTC1" s="227"/>
      <c r="LTD1" s="227"/>
      <c r="LTE1" s="227"/>
      <c r="LTF1" s="227"/>
      <c r="LTG1" s="227"/>
      <c r="LTH1" s="227"/>
      <c r="LTI1" s="227"/>
      <c r="LTJ1" s="227"/>
      <c r="LTK1" s="227"/>
      <c r="LTL1" s="227"/>
      <c r="LTM1" s="227"/>
      <c r="LTN1" s="227"/>
      <c r="LTO1" s="227"/>
      <c r="LTP1" s="227"/>
      <c r="LTQ1" s="227"/>
      <c r="LTR1" s="227"/>
      <c r="LTS1" s="227"/>
      <c r="LTT1" s="227"/>
      <c r="LTU1" s="227"/>
      <c r="LTV1" s="227"/>
      <c r="LTW1" s="227"/>
      <c r="LTX1" s="227"/>
      <c r="LTY1" s="227"/>
      <c r="LTZ1" s="227"/>
      <c r="LUA1" s="227"/>
      <c r="LUB1" s="227"/>
      <c r="LUC1" s="227"/>
      <c r="LUD1" s="227"/>
      <c r="LUE1" s="227"/>
      <c r="LUF1" s="227"/>
      <c r="LUG1" s="227"/>
      <c r="LUH1" s="227"/>
      <c r="LUI1" s="227"/>
      <c r="LUJ1" s="227"/>
      <c r="LUK1" s="227"/>
      <c r="LUL1" s="227"/>
      <c r="LUM1" s="227"/>
      <c r="LUN1" s="227"/>
      <c r="LUO1" s="227"/>
      <c r="LUP1" s="227"/>
      <c r="LUQ1" s="227"/>
      <c r="LUR1" s="227"/>
      <c r="LUS1" s="227"/>
      <c r="LUT1" s="227"/>
      <c r="LUU1" s="227"/>
      <c r="LUV1" s="227"/>
      <c r="LUW1" s="227"/>
      <c r="LUX1" s="227"/>
      <c r="LUY1" s="227"/>
      <c r="LUZ1" s="227"/>
      <c r="LVA1" s="227"/>
      <c r="LVB1" s="227"/>
      <c r="LVC1" s="227"/>
      <c r="LVD1" s="227"/>
      <c r="LVE1" s="227"/>
      <c r="LVF1" s="227"/>
      <c r="LVG1" s="227"/>
      <c r="LVH1" s="227"/>
      <c r="LVI1" s="227"/>
      <c r="LVJ1" s="227"/>
      <c r="LVK1" s="227"/>
      <c r="LVL1" s="227"/>
      <c r="LVM1" s="227"/>
      <c r="LVN1" s="227"/>
      <c r="LVO1" s="227"/>
      <c r="LVP1" s="227"/>
      <c r="LVQ1" s="227"/>
      <c r="LVR1" s="227"/>
      <c r="LVS1" s="227"/>
      <c r="LVT1" s="227"/>
      <c r="LVU1" s="227"/>
      <c r="LVV1" s="227"/>
      <c r="LVW1" s="227"/>
      <c r="LVX1" s="227"/>
      <c r="LVY1" s="227"/>
      <c r="LVZ1" s="227"/>
      <c r="LWA1" s="227"/>
      <c r="LWB1" s="227"/>
      <c r="LWC1" s="227"/>
      <c r="LWD1" s="227"/>
      <c r="LWE1" s="227"/>
      <c r="LWF1" s="227"/>
      <c r="LWG1" s="227"/>
      <c r="LWH1" s="227"/>
      <c r="LWI1" s="227"/>
      <c r="LWJ1" s="227"/>
      <c r="LWK1" s="227"/>
      <c r="LWL1" s="227"/>
      <c r="LWM1" s="227"/>
      <c r="LWN1" s="227"/>
      <c r="LWO1" s="227"/>
      <c r="LWP1" s="227"/>
      <c r="LWQ1" s="227"/>
      <c r="LWR1" s="227"/>
      <c r="LWS1" s="227"/>
      <c r="LWT1" s="227"/>
      <c r="LWU1" s="227"/>
      <c r="LWV1" s="227"/>
      <c r="LWW1" s="227"/>
      <c r="LWX1" s="227"/>
      <c r="LWY1" s="227"/>
      <c r="LWZ1" s="227"/>
      <c r="LXA1" s="227"/>
      <c r="LXB1" s="227"/>
      <c r="LXC1" s="227"/>
      <c r="LXD1" s="227"/>
      <c r="LXE1" s="227"/>
      <c r="LXF1" s="227"/>
      <c r="LXG1" s="227"/>
      <c r="LXH1" s="227"/>
      <c r="LXI1" s="227"/>
      <c r="LXJ1" s="227"/>
      <c r="LXK1" s="227"/>
      <c r="LXL1" s="227"/>
      <c r="LXM1" s="227"/>
      <c r="LXN1" s="227"/>
      <c r="LXO1" s="227"/>
      <c r="LXP1" s="227"/>
      <c r="LXQ1" s="227"/>
      <c r="LXR1" s="227"/>
      <c r="LXS1" s="227"/>
      <c r="LXT1" s="227"/>
      <c r="LXU1" s="227"/>
      <c r="LXV1" s="227"/>
      <c r="LXW1" s="227"/>
      <c r="LXX1" s="227"/>
      <c r="LXY1" s="227"/>
      <c r="LXZ1" s="227"/>
      <c r="LYA1" s="227"/>
      <c r="LYB1" s="227"/>
      <c r="LYC1" s="227"/>
      <c r="LYD1" s="227"/>
      <c r="LYE1" s="227"/>
      <c r="LYF1" s="227"/>
      <c r="LYG1" s="227"/>
      <c r="LYH1" s="227"/>
      <c r="LYI1" s="227"/>
      <c r="LYJ1" s="227"/>
      <c r="LYK1" s="227"/>
      <c r="LYL1" s="227"/>
      <c r="LYM1" s="227"/>
      <c r="LYN1" s="227"/>
      <c r="LYO1" s="227"/>
      <c r="LYP1" s="227"/>
      <c r="LYQ1" s="227"/>
      <c r="LYR1" s="227"/>
      <c r="LYS1" s="227"/>
      <c r="LYT1" s="227"/>
      <c r="LYU1" s="227"/>
      <c r="LYV1" s="227"/>
      <c r="LYW1" s="227"/>
      <c r="LYX1" s="227"/>
      <c r="LYY1" s="227"/>
      <c r="LYZ1" s="227"/>
      <c r="LZA1" s="227"/>
      <c r="LZB1" s="227"/>
      <c r="LZC1" s="227"/>
      <c r="LZD1" s="227"/>
      <c r="LZE1" s="227"/>
      <c r="LZF1" s="227"/>
      <c r="LZG1" s="227"/>
      <c r="LZH1" s="227"/>
      <c r="LZI1" s="227"/>
      <c r="LZJ1" s="227"/>
      <c r="LZK1" s="227"/>
      <c r="LZL1" s="227"/>
      <c r="LZM1" s="227"/>
      <c r="LZN1" s="227"/>
      <c r="LZO1" s="227"/>
      <c r="LZP1" s="227"/>
      <c r="LZQ1" s="227"/>
      <c r="LZR1" s="227"/>
      <c r="LZS1" s="227"/>
      <c r="LZT1" s="227"/>
      <c r="LZU1" s="227"/>
      <c r="LZV1" s="227"/>
      <c r="LZW1" s="227"/>
      <c r="LZX1" s="227"/>
      <c r="LZY1" s="227"/>
      <c r="LZZ1" s="227"/>
      <c r="MAA1" s="227"/>
      <c r="MAB1" s="227"/>
      <c r="MAC1" s="227"/>
      <c r="MAD1" s="227"/>
      <c r="MAE1" s="227"/>
      <c r="MAF1" s="227"/>
      <c r="MAG1" s="227"/>
      <c r="MAH1" s="227"/>
      <c r="MAI1" s="227"/>
      <c r="MAJ1" s="227"/>
      <c r="MAK1" s="227"/>
      <c r="MAL1" s="227"/>
      <c r="MAM1" s="227"/>
      <c r="MAN1" s="227"/>
      <c r="MAO1" s="227"/>
      <c r="MAP1" s="227"/>
      <c r="MAQ1" s="227"/>
      <c r="MAR1" s="227"/>
      <c r="MAS1" s="227"/>
      <c r="MAT1" s="227"/>
      <c r="MAU1" s="227"/>
      <c r="MAV1" s="227"/>
      <c r="MAW1" s="227"/>
      <c r="MAX1" s="227"/>
      <c r="MAY1" s="227"/>
      <c r="MAZ1" s="227"/>
      <c r="MBA1" s="227"/>
      <c r="MBB1" s="227"/>
      <c r="MBC1" s="227"/>
      <c r="MBD1" s="227"/>
      <c r="MBE1" s="227"/>
      <c r="MBF1" s="227"/>
      <c r="MBG1" s="227"/>
      <c r="MBH1" s="227"/>
      <c r="MBI1" s="227"/>
      <c r="MBJ1" s="227"/>
      <c r="MBK1" s="227"/>
      <c r="MBL1" s="227"/>
      <c r="MBM1" s="227"/>
      <c r="MBN1" s="227"/>
      <c r="MBO1" s="227"/>
      <c r="MBP1" s="227"/>
      <c r="MBQ1" s="227"/>
      <c r="MBR1" s="227"/>
      <c r="MBS1" s="227"/>
      <c r="MBT1" s="227"/>
      <c r="MBU1" s="227"/>
      <c r="MBV1" s="227"/>
      <c r="MBW1" s="227"/>
      <c r="MBX1" s="227"/>
      <c r="MBY1" s="227"/>
      <c r="MBZ1" s="227"/>
      <c r="MCA1" s="227"/>
      <c r="MCB1" s="227"/>
      <c r="MCC1" s="227"/>
      <c r="MCD1" s="227"/>
      <c r="MCE1" s="227"/>
      <c r="MCF1" s="227"/>
      <c r="MCG1" s="227"/>
      <c r="MCH1" s="227"/>
      <c r="MCI1" s="227"/>
      <c r="MCJ1" s="227"/>
      <c r="MCK1" s="227"/>
      <c r="MCL1" s="227"/>
      <c r="MCM1" s="227"/>
      <c r="MCN1" s="227"/>
      <c r="MCO1" s="227"/>
      <c r="MCP1" s="227"/>
      <c r="MCQ1" s="227"/>
      <c r="MCR1" s="227"/>
      <c r="MCS1" s="227"/>
      <c r="MCT1" s="227"/>
      <c r="MCU1" s="227"/>
      <c r="MCV1" s="227"/>
      <c r="MCW1" s="227"/>
      <c r="MCX1" s="227"/>
      <c r="MCY1" s="227"/>
      <c r="MCZ1" s="227"/>
      <c r="MDA1" s="227"/>
      <c r="MDB1" s="227"/>
      <c r="MDC1" s="227"/>
      <c r="MDD1" s="227"/>
      <c r="MDE1" s="227"/>
      <c r="MDF1" s="227"/>
      <c r="MDG1" s="227"/>
      <c r="MDH1" s="227"/>
      <c r="MDI1" s="227"/>
      <c r="MDJ1" s="227"/>
      <c r="MDK1" s="227"/>
      <c r="MDL1" s="227"/>
      <c r="MDM1" s="227"/>
      <c r="MDN1" s="227"/>
      <c r="MDO1" s="227"/>
      <c r="MDP1" s="227"/>
      <c r="MDQ1" s="227"/>
      <c r="MDR1" s="227"/>
      <c r="MDS1" s="227"/>
      <c r="MDT1" s="227"/>
      <c r="MDU1" s="227"/>
      <c r="MDV1" s="227"/>
      <c r="MDW1" s="227"/>
      <c r="MDX1" s="227"/>
      <c r="MDY1" s="227"/>
      <c r="MDZ1" s="227"/>
      <c r="MEA1" s="227"/>
      <c r="MEB1" s="227"/>
      <c r="MEC1" s="227"/>
      <c r="MED1" s="227"/>
      <c r="MEE1" s="227"/>
      <c r="MEF1" s="227"/>
      <c r="MEG1" s="227"/>
      <c r="MEH1" s="227"/>
      <c r="MEI1" s="227"/>
      <c r="MEJ1" s="227"/>
      <c r="MEK1" s="227"/>
      <c r="MEL1" s="227"/>
      <c r="MEM1" s="227"/>
      <c r="MEN1" s="227"/>
      <c r="MEO1" s="227"/>
      <c r="MEP1" s="227"/>
      <c r="MEQ1" s="227"/>
      <c r="MER1" s="227"/>
      <c r="MES1" s="227"/>
      <c r="MET1" s="227"/>
      <c r="MEU1" s="227"/>
      <c r="MEV1" s="227"/>
      <c r="MEW1" s="227"/>
      <c r="MEX1" s="227"/>
      <c r="MEY1" s="227"/>
      <c r="MEZ1" s="227"/>
      <c r="MFA1" s="227"/>
      <c r="MFB1" s="227"/>
      <c r="MFC1" s="227"/>
      <c r="MFD1" s="227"/>
      <c r="MFE1" s="227"/>
      <c r="MFF1" s="227"/>
      <c r="MFG1" s="227"/>
      <c r="MFH1" s="227"/>
      <c r="MFI1" s="227"/>
      <c r="MFJ1" s="227"/>
      <c r="MFK1" s="227"/>
      <c r="MFL1" s="227"/>
      <c r="MFM1" s="227"/>
      <c r="MFN1" s="227"/>
      <c r="MFO1" s="227"/>
      <c r="MFP1" s="227"/>
      <c r="MFQ1" s="227"/>
      <c r="MFR1" s="227"/>
      <c r="MFS1" s="227"/>
      <c r="MFT1" s="227"/>
      <c r="MFU1" s="227"/>
      <c r="MFV1" s="227"/>
      <c r="MFW1" s="227"/>
      <c r="MFX1" s="227"/>
      <c r="MFY1" s="227"/>
      <c r="MFZ1" s="227"/>
      <c r="MGA1" s="227"/>
      <c r="MGB1" s="227"/>
      <c r="MGC1" s="227"/>
      <c r="MGD1" s="227"/>
      <c r="MGE1" s="227"/>
      <c r="MGF1" s="227"/>
      <c r="MGG1" s="227"/>
      <c r="MGH1" s="227"/>
      <c r="MGI1" s="227"/>
      <c r="MGJ1" s="227"/>
      <c r="MGK1" s="227"/>
      <c r="MGL1" s="227"/>
      <c r="MGM1" s="227"/>
      <c r="MGN1" s="227"/>
      <c r="MGO1" s="227"/>
      <c r="MGP1" s="227"/>
      <c r="MGQ1" s="227"/>
      <c r="MGR1" s="227"/>
      <c r="MGS1" s="227"/>
      <c r="MGT1" s="227"/>
      <c r="MGU1" s="227"/>
      <c r="MGV1" s="227"/>
      <c r="MGW1" s="227"/>
      <c r="MGX1" s="227"/>
      <c r="MGY1" s="227"/>
      <c r="MGZ1" s="227"/>
      <c r="MHA1" s="227"/>
      <c r="MHB1" s="227"/>
      <c r="MHC1" s="227"/>
      <c r="MHD1" s="227"/>
      <c r="MHE1" s="227"/>
      <c r="MHF1" s="227"/>
      <c r="MHG1" s="227"/>
      <c r="MHH1" s="227"/>
      <c r="MHI1" s="227"/>
      <c r="MHJ1" s="227"/>
      <c r="MHK1" s="227"/>
      <c r="MHL1" s="227"/>
      <c r="MHM1" s="227"/>
      <c r="MHN1" s="227"/>
      <c r="MHO1" s="227"/>
      <c r="MHP1" s="227"/>
      <c r="MHQ1" s="227"/>
      <c r="MHR1" s="227"/>
      <c r="MHS1" s="227"/>
      <c r="MHT1" s="227"/>
      <c r="MHU1" s="227"/>
      <c r="MHV1" s="227"/>
      <c r="MHW1" s="227"/>
      <c r="MHX1" s="227"/>
      <c r="MHY1" s="227"/>
      <c r="MHZ1" s="227"/>
      <c r="MIA1" s="227"/>
      <c r="MIB1" s="227"/>
      <c r="MIC1" s="227"/>
      <c r="MID1" s="227"/>
      <c r="MIE1" s="227"/>
      <c r="MIF1" s="227"/>
      <c r="MIG1" s="227"/>
      <c r="MIH1" s="227"/>
      <c r="MII1" s="227"/>
      <c r="MIJ1" s="227"/>
      <c r="MIK1" s="227"/>
      <c r="MIL1" s="227"/>
      <c r="MIM1" s="227"/>
      <c r="MIN1" s="227"/>
      <c r="MIO1" s="227"/>
      <c r="MIP1" s="227"/>
      <c r="MIQ1" s="227"/>
      <c r="MIR1" s="227"/>
      <c r="MIS1" s="227"/>
      <c r="MIT1" s="227"/>
      <c r="MIU1" s="227"/>
      <c r="MIV1" s="227"/>
      <c r="MIW1" s="227"/>
      <c r="MIX1" s="227"/>
      <c r="MIY1" s="227"/>
      <c r="MIZ1" s="227"/>
      <c r="MJA1" s="227"/>
      <c r="MJB1" s="227"/>
      <c r="MJC1" s="227"/>
      <c r="MJD1" s="227"/>
      <c r="MJE1" s="227"/>
      <c r="MJF1" s="227"/>
      <c r="MJG1" s="227"/>
      <c r="MJH1" s="227"/>
      <c r="MJI1" s="227"/>
      <c r="MJJ1" s="227"/>
      <c r="MJK1" s="227"/>
      <c r="MJL1" s="227"/>
      <c r="MJM1" s="227"/>
      <c r="MJN1" s="227"/>
      <c r="MJO1" s="227"/>
      <c r="MJP1" s="227"/>
      <c r="MJQ1" s="227"/>
      <c r="MJR1" s="227"/>
      <c r="MJS1" s="227"/>
      <c r="MJT1" s="227"/>
      <c r="MJU1" s="227"/>
      <c r="MJV1" s="227"/>
      <c r="MJW1" s="227"/>
      <c r="MJX1" s="227"/>
      <c r="MJY1" s="227"/>
      <c r="MJZ1" s="227"/>
      <c r="MKA1" s="227"/>
      <c r="MKB1" s="227"/>
      <c r="MKC1" s="227"/>
      <c r="MKD1" s="227"/>
      <c r="MKE1" s="227"/>
      <c r="MKF1" s="227"/>
      <c r="MKG1" s="227"/>
      <c r="MKH1" s="227"/>
      <c r="MKI1" s="227"/>
      <c r="MKJ1" s="227"/>
      <c r="MKK1" s="227"/>
      <c r="MKL1" s="227"/>
      <c r="MKM1" s="227"/>
      <c r="MKN1" s="227"/>
      <c r="MKO1" s="227"/>
      <c r="MKP1" s="227"/>
      <c r="MKQ1" s="227"/>
      <c r="MKR1" s="227"/>
      <c r="MKS1" s="227"/>
      <c r="MKT1" s="227"/>
      <c r="MKU1" s="227"/>
      <c r="MKV1" s="227"/>
      <c r="MKW1" s="227"/>
      <c r="MKX1" s="227"/>
      <c r="MKY1" s="227"/>
      <c r="MKZ1" s="227"/>
      <c r="MLA1" s="227"/>
      <c r="MLB1" s="227"/>
      <c r="MLC1" s="227"/>
      <c r="MLD1" s="227"/>
      <c r="MLE1" s="227"/>
      <c r="MLF1" s="227"/>
      <c r="MLG1" s="227"/>
      <c r="MLH1" s="227"/>
      <c r="MLI1" s="227"/>
      <c r="MLJ1" s="227"/>
      <c r="MLK1" s="227"/>
      <c r="MLL1" s="227"/>
      <c r="MLM1" s="227"/>
      <c r="MLN1" s="227"/>
      <c r="MLO1" s="227"/>
      <c r="MLP1" s="227"/>
      <c r="MLQ1" s="227"/>
      <c r="MLR1" s="227"/>
      <c r="MLS1" s="227"/>
      <c r="MLT1" s="227"/>
      <c r="MLU1" s="227"/>
      <c r="MLV1" s="227"/>
      <c r="MLW1" s="227"/>
      <c r="MLX1" s="227"/>
      <c r="MLY1" s="227"/>
      <c r="MLZ1" s="227"/>
      <c r="MMA1" s="227"/>
      <c r="MMB1" s="227"/>
      <c r="MMC1" s="227"/>
      <c r="MMD1" s="227"/>
      <c r="MME1" s="227"/>
      <c r="MMF1" s="227"/>
      <c r="MMG1" s="227"/>
      <c r="MMH1" s="227"/>
      <c r="MMI1" s="227"/>
      <c r="MMJ1" s="227"/>
      <c r="MMK1" s="227"/>
      <c r="MML1" s="227"/>
      <c r="MMM1" s="227"/>
      <c r="MMN1" s="227"/>
      <c r="MMO1" s="227"/>
      <c r="MMP1" s="227"/>
      <c r="MMQ1" s="227"/>
      <c r="MMR1" s="227"/>
      <c r="MMS1" s="227"/>
      <c r="MMT1" s="227"/>
      <c r="MMU1" s="227"/>
      <c r="MMV1" s="227"/>
      <c r="MMW1" s="227"/>
      <c r="MMX1" s="227"/>
      <c r="MMY1" s="227"/>
      <c r="MMZ1" s="227"/>
      <c r="MNA1" s="227"/>
      <c r="MNB1" s="227"/>
      <c r="MNC1" s="227"/>
      <c r="MND1" s="227"/>
      <c r="MNE1" s="227"/>
      <c r="MNF1" s="227"/>
      <c r="MNG1" s="227"/>
      <c r="MNH1" s="227"/>
      <c r="MNI1" s="227"/>
      <c r="MNJ1" s="227"/>
      <c r="MNK1" s="227"/>
      <c r="MNL1" s="227"/>
      <c r="MNM1" s="227"/>
      <c r="MNN1" s="227"/>
      <c r="MNO1" s="227"/>
      <c r="MNP1" s="227"/>
      <c r="MNQ1" s="227"/>
      <c r="MNR1" s="227"/>
      <c r="MNS1" s="227"/>
      <c r="MNT1" s="227"/>
      <c r="MNU1" s="227"/>
      <c r="MNV1" s="227"/>
      <c r="MNW1" s="227"/>
      <c r="MNX1" s="227"/>
      <c r="MNY1" s="227"/>
      <c r="MNZ1" s="227"/>
      <c r="MOA1" s="227"/>
      <c r="MOB1" s="227"/>
      <c r="MOC1" s="227"/>
      <c r="MOD1" s="227"/>
      <c r="MOE1" s="227"/>
      <c r="MOF1" s="227"/>
      <c r="MOG1" s="227"/>
      <c r="MOH1" s="227"/>
      <c r="MOI1" s="227"/>
      <c r="MOJ1" s="227"/>
      <c r="MOK1" s="227"/>
      <c r="MOL1" s="227"/>
      <c r="MOM1" s="227"/>
      <c r="MON1" s="227"/>
      <c r="MOO1" s="227"/>
      <c r="MOP1" s="227"/>
      <c r="MOQ1" s="227"/>
      <c r="MOR1" s="227"/>
      <c r="MOS1" s="227"/>
      <c r="MOT1" s="227"/>
      <c r="MOU1" s="227"/>
      <c r="MOV1" s="227"/>
      <c r="MOW1" s="227"/>
      <c r="MOX1" s="227"/>
      <c r="MOY1" s="227"/>
      <c r="MOZ1" s="227"/>
      <c r="MPA1" s="227"/>
      <c r="MPB1" s="227"/>
      <c r="MPC1" s="227"/>
      <c r="MPD1" s="227"/>
      <c r="MPE1" s="227"/>
      <c r="MPF1" s="227"/>
      <c r="MPG1" s="227"/>
      <c r="MPH1" s="227"/>
      <c r="MPI1" s="227"/>
      <c r="MPJ1" s="227"/>
      <c r="MPK1" s="227"/>
      <c r="MPL1" s="227"/>
      <c r="MPM1" s="227"/>
      <c r="MPN1" s="227"/>
      <c r="MPO1" s="227"/>
      <c r="MPP1" s="227"/>
      <c r="MPQ1" s="227"/>
      <c r="MPR1" s="227"/>
      <c r="MPS1" s="227"/>
      <c r="MPT1" s="227"/>
      <c r="MPU1" s="227"/>
      <c r="MPV1" s="227"/>
      <c r="MPW1" s="227"/>
      <c r="MPX1" s="227"/>
      <c r="MPY1" s="227"/>
      <c r="MPZ1" s="227"/>
      <c r="MQA1" s="227"/>
      <c r="MQB1" s="227"/>
      <c r="MQC1" s="227"/>
      <c r="MQD1" s="227"/>
      <c r="MQE1" s="227"/>
      <c r="MQF1" s="227"/>
      <c r="MQG1" s="227"/>
      <c r="MQH1" s="227"/>
      <c r="MQI1" s="227"/>
      <c r="MQJ1" s="227"/>
      <c r="MQK1" s="227"/>
      <c r="MQL1" s="227"/>
      <c r="MQM1" s="227"/>
      <c r="MQN1" s="227"/>
      <c r="MQO1" s="227"/>
      <c r="MQP1" s="227"/>
      <c r="MQQ1" s="227"/>
      <c r="MQR1" s="227"/>
      <c r="MQS1" s="227"/>
      <c r="MQT1" s="227"/>
      <c r="MQU1" s="227"/>
      <c r="MQV1" s="227"/>
      <c r="MQW1" s="227"/>
      <c r="MQX1" s="227"/>
      <c r="MQY1" s="227"/>
      <c r="MQZ1" s="227"/>
      <c r="MRA1" s="227"/>
      <c r="MRB1" s="227"/>
      <c r="MRC1" s="227"/>
      <c r="MRD1" s="227"/>
      <c r="MRE1" s="227"/>
      <c r="MRF1" s="227"/>
      <c r="MRG1" s="227"/>
      <c r="MRH1" s="227"/>
      <c r="MRI1" s="227"/>
      <c r="MRJ1" s="227"/>
      <c r="MRK1" s="227"/>
      <c r="MRL1" s="227"/>
      <c r="MRM1" s="227"/>
      <c r="MRN1" s="227"/>
      <c r="MRO1" s="227"/>
      <c r="MRP1" s="227"/>
      <c r="MRQ1" s="227"/>
      <c r="MRR1" s="227"/>
      <c r="MRS1" s="227"/>
      <c r="MRT1" s="227"/>
      <c r="MRU1" s="227"/>
      <c r="MRV1" s="227"/>
      <c r="MRW1" s="227"/>
      <c r="MRX1" s="227"/>
      <c r="MRY1" s="227"/>
      <c r="MRZ1" s="227"/>
      <c r="MSA1" s="227"/>
      <c r="MSB1" s="227"/>
      <c r="MSC1" s="227"/>
      <c r="MSD1" s="227"/>
      <c r="MSE1" s="227"/>
      <c r="MSF1" s="227"/>
      <c r="MSG1" s="227"/>
      <c r="MSH1" s="227"/>
      <c r="MSI1" s="227"/>
      <c r="MSJ1" s="227"/>
      <c r="MSK1" s="227"/>
      <c r="MSL1" s="227"/>
      <c r="MSM1" s="227"/>
      <c r="MSN1" s="227"/>
      <c r="MSO1" s="227"/>
      <c r="MSP1" s="227"/>
      <c r="MSQ1" s="227"/>
      <c r="MSR1" s="227"/>
      <c r="MSS1" s="227"/>
      <c r="MST1" s="227"/>
      <c r="MSU1" s="227"/>
      <c r="MSV1" s="227"/>
      <c r="MSW1" s="227"/>
      <c r="MSX1" s="227"/>
      <c r="MSY1" s="227"/>
      <c r="MSZ1" s="227"/>
      <c r="MTA1" s="227"/>
      <c r="MTB1" s="227"/>
      <c r="MTC1" s="227"/>
      <c r="MTD1" s="227"/>
      <c r="MTE1" s="227"/>
      <c r="MTF1" s="227"/>
      <c r="MTG1" s="227"/>
      <c r="MTH1" s="227"/>
      <c r="MTI1" s="227"/>
      <c r="MTJ1" s="227"/>
      <c r="MTK1" s="227"/>
      <c r="MTL1" s="227"/>
      <c r="MTM1" s="227"/>
      <c r="MTN1" s="227"/>
      <c r="MTO1" s="227"/>
      <c r="MTP1" s="227"/>
      <c r="MTQ1" s="227"/>
      <c r="MTR1" s="227"/>
      <c r="MTS1" s="227"/>
      <c r="MTT1" s="227"/>
      <c r="MTU1" s="227"/>
      <c r="MTV1" s="227"/>
      <c r="MTW1" s="227"/>
      <c r="MTX1" s="227"/>
      <c r="MTY1" s="227"/>
      <c r="MTZ1" s="227"/>
      <c r="MUA1" s="227"/>
      <c r="MUB1" s="227"/>
      <c r="MUC1" s="227"/>
      <c r="MUD1" s="227"/>
      <c r="MUE1" s="227"/>
      <c r="MUF1" s="227"/>
      <c r="MUG1" s="227"/>
      <c r="MUH1" s="227"/>
      <c r="MUI1" s="227"/>
      <c r="MUJ1" s="227"/>
      <c r="MUK1" s="227"/>
      <c r="MUL1" s="227"/>
      <c r="MUM1" s="227"/>
      <c r="MUN1" s="227"/>
      <c r="MUO1" s="227"/>
      <c r="MUP1" s="227"/>
      <c r="MUQ1" s="227"/>
      <c r="MUR1" s="227"/>
      <c r="MUS1" s="227"/>
      <c r="MUT1" s="227"/>
      <c r="MUU1" s="227"/>
      <c r="MUV1" s="227"/>
      <c r="MUW1" s="227"/>
      <c r="MUX1" s="227"/>
      <c r="MUY1" s="227"/>
      <c r="MUZ1" s="227"/>
      <c r="MVA1" s="227"/>
      <c r="MVB1" s="227"/>
      <c r="MVC1" s="227"/>
      <c r="MVD1" s="227"/>
      <c r="MVE1" s="227"/>
      <c r="MVF1" s="227"/>
      <c r="MVG1" s="227"/>
      <c r="MVH1" s="227"/>
      <c r="MVI1" s="227"/>
      <c r="MVJ1" s="227"/>
      <c r="MVK1" s="227"/>
      <c r="MVL1" s="227"/>
      <c r="MVM1" s="227"/>
      <c r="MVN1" s="227"/>
      <c r="MVO1" s="227"/>
      <c r="MVP1" s="227"/>
      <c r="MVQ1" s="227"/>
      <c r="MVR1" s="227"/>
      <c r="MVS1" s="227"/>
      <c r="MVT1" s="227"/>
      <c r="MVU1" s="227"/>
      <c r="MVV1" s="227"/>
      <c r="MVW1" s="227"/>
      <c r="MVX1" s="227"/>
      <c r="MVY1" s="227"/>
      <c r="MVZ1" s="227"/>
      <c r="MWA1" s="227"/>
      <c r="MWB1" s="227"/>
      <c r="MWC1" s="227"/>
      <c r="MWD1" s="227"/>
      <c r="MWE1" s="227"/>
      <c r="MWF1" s="227"/>
      <c r="MWG1" s="227"/>
      <c r="MWH1" s="227"/>
      <c r="MWI1" s="227"/>
      <c r="MWJ1" s="227"/>
      <c r="MWK1" s="227"/>
      <c r="MWL1" s="227"/>
      <c r="MWM1" s="227"/>
      <c r="MWN1" s="227"/>
      <c r="MWO1" s="227"/>
      <c r="MWP1" s="227"/>
      <c r="MWQ1" s="227"/>
      <c r="MWR1" s="227"/>
      <c r="MWS1" s="227"/>
      <c r="MWT1" s="227"/>
      <c r="MWU1" s="227"/>
      <c r="MWV1" s="227"/>
      <c r="MWW1" s="227"/>
      <c r="MWX1" s="227"/>
      <c r="MWY1" s="227"/>
      <c r="MWZ1" s="227"/>
      <c r="MXA1" s="227"/>
      <c r="MXB1" s="227"/>
      <c r="MXC1" s="227"/>
      <c r="MXD1" s="227"/>
      <c r="MXE1" s="227"/>
      <c r="MXF1" s="227"/>
      <c r="MXG1" s="227"/>
      <c r="MXH1" s="227"/>
      <c r="MXI1" s="227"/>
      <c r="MXJ1" s="227"/>
      <c r="MXK1" s="227"/>
      <c r="MXL1" s="227"/>
      <c r="MXM1" s="227"/>
      <c r="MXN1" s="227"/>
      <c r="MXO1" s="227"/>
      <c r="MXP1" s="227"/>
      <c r="MXQ1" s="227"/>
      <c r="MXR1" s="227"/>
      <c r="MXS1" s="227"/>
      <c r="MXT1" s="227"/>
      <c r="MXU1" s="227"/>
      <c r="MXV1" s="227"/>
      <c r="MXW1" s="227"/>
      <c r="MXX1" s="227"/>
      <c r="MXY1" s="227"/>
      <c r="MXZ1" s="227"/>
      <c r="MYA1" s="227"/>
      <c r="MYB1" s="227"/>
      <c r="MYC1" s="227"/>
      <c r="MYD1" s="227"/>
      <c r="MYE1" s="227"/>
      <c r="MYF1" s="227"/>
      <c r="MYG1" s="227"/>
      <c r="MYH1" s="227"/>
      <c r="MYI1" s="227"/>
      <c r="MYJ1" s="227"/>
      <c r="MYK1" s="227"/>
      <c r="MYL1" s="227"/>
      <c r="MYM1" s="227"/>
      <c r="MYN1" s="227"/>
      <c r="MYO1" s="227"/>
      <c r="MYP1" s="227"/>
      <c r="MYQ1" s="227"/>
      <c r="MYR1" s="227"/>
      <c r="MYS1" s="227"/>
      <c r="MYT1" s="227"/>
      <c r="MYU1" s="227"/>
      <c r="MYV1" s="227"/>
      <c r="MYW1" s="227"/>
      <c r="MYX1" s="227"/>
      <c r="MYY1" s="227"/>
      <c r="MYZ1" s="227"/>
      <c r="MZA1" s="227"/>
      <c r="MZB1" s="227"/>
      <c r="MZC1" s="227"/>
      <c r="MZD1" s="227"/>
      <c r="MZE1" s="227"/>
      <c r="MZF1" s="227"/>
      <c r="MZG1" s="227"/>
      <c r="MZH1" s="227"/>
      <c r="MZI1" s="227"/>
      <c r="MZJ1" s="227"/>
      <c r="MZK1" s="227"/>
      <c r="MZL1" s="227"/>
      <c r="MZM1" s="227"/>
      <c r="MZN1" s="227"/>
      <c r="MZO1" s="227"/>
      <c r="MZP1" s="227"/>
      <c r="MZQ1" s="227"/>
      <c r="MZR1" s="227"/>
      <c r="MZS1" s="227"/>
      <c r="MZT1" s="227"/>
      <c r="MZU1" s="227"/>
      <c r="MZV1" s="227"/>
      <c r="MZW1" s="227"/>
      <c r="MZX1" s="227"/>
      <c r="MZY1" s="227"/>
      <c r="MZZ1" s="227"/>
      <c r="NAA1" s="227"/>
      <c r="NAB1" s="227"/>
      <c r="NAC1" s="227"/>
      <c r="NAD1" s="227"/>
      <c r="NAE1" s="227"/>
      <c r="NAF1" s="227"/>
      <c r="NAG1" s="227"/>
      <c r="NAH1" s="227"/>
      <c r="NAI1" s="227"/>
      <c r="NAJ1" s="227"/>
      <c r="NAK1" s="227"/>
      <c r="NAL1" s="227"/>
      <c r="NAM1" s="227"/>
      <c r="NAN1" s="227"/>
      <c r="NAO1" s="227"/>
      <c r="NAP1" s="227"/>
      <c r="NAQ1" s="227"/>
      <c r="NAR1" s="227"/>
      <c r="NAS1" s="227"/>
      <c r="NAT1" s="227"/>
      <c r="NAU1" s="227"/>
      <c r="NAV1" s="227"/>
      <c r="NAW1" s="227"/>
      <c r="NAX1" s="227"/>
      <c r="NAY1" s="227"/>
      <c r="NAZ1" s="227"/>
      <c r="NBA1" s="227"/>
      <c r="NBB1" s="227"/>
      <c r="NBC1" s="227"/>
      <c r="NBD1" s="227"/>
      <c r="NBE1" s="227"/>
      <c r="NBF1" s="227"/>
      <c r="NBG1" s="227"/>
      <c r="NBH1" s="227"/>
      <c r="NBI1" s="227"/>
      <c r="NBJ1" s="227"/>
      <c r="NBK1" s="227"/>
      <c r="NBL1" s="227"/>
      <c r="NBM1" s="227"/>
      <c r="NBN1" s="227"/>
      <c r="NBO1" s="227"/>
      <c r="NBP1" s="227"/>
      <c r="NBQ1" s="227"/>
      <c r="NBR1" s="227"/>
      <c r="NBS1" s="227"/>
      <c r="NBT1" s="227"/>
      <c r="NBU1" s="227"/>
      <c r="NBV1" s="227"/>
      <c r="NBW1" s="227"/>
      <c r="NBX1" s="227"/>
      <c r="NBY1" s="227"/>
      <c r="NBZ1" s="227"/>
      <c r="NCA1" s="227"/>
      <c r="NCB1" s="227"/>
      <c r="NCC1" s="227"/>
      <c r="NCD1" s="227"/>
      <c r="NCE1" s="227"/>
      <c r="NCF1" s="227"/>
      <c r="NCG1" s="227"/>
      <c r="NCH1" s="227"/>
      <c r="NCI1" s="227"/>
      <c r="NCJ1" s="227"/>
      <c r="NCK1" s="227"/>
      <c r="NCL1" s="227"/>
      <c r="NCM1" s="227"/>
      <c r="NCN1" s="227"/>
      <c r="NCO1" s="227"/>
      <c r="NCP1" s="227"/>
      <c r="NCQ1" s="227"/>
      <c r="NCR1" s="227"/>
      <c r="NCS1" s="227"/>
      <c r="NCT1" s="227"/>
      <c r="NCU1" s="227"/>
      <c r="NCV1" s="227"/>
      <c r="NCW1" s="227"/>
      <c r="NCX1" s="227"/>
      <c r="NCY1" s="227"/>
      <c r="NCZ1" s="227"/>
      <c r="NDA1" s="227"/>
      <c r="NDB1" s="227"/>
      <c r="NDC1" s="227"/>
      <c r="NDD1" s="227"/>
      <c r="NDE1" s="227"/>
      <c r="NDF1" s="227"/>
      <c r="NDG1" s="227"/>
      <c r="NDH1" s="227"/>
      <c r="NDI1" s="227"/>
      <c r="NDJ1" s="227"/>
      <c r="NDK1" s="227"/>
      <c r="NDL1" s="227"/>
      <c r="NDM1" s="227"/>
      <c r="NDN1" s="227"/>
      <c r="NDO1" s="227"/>
      <c r="NDP1" s="227"/>
      <c r="NDQ1" s="227"/>
      <c r="NDR1" s="227"/>
      <c r="NDS1" s="227"/>
      <c r="NDT1" s="227"/>
      <c r="NDU1" s="227"/>
      <c r="NDV1" s="227"/>
      <c r="NDW1" s="227"/>
      <c r="NDX1" s="227"/>
      <c r="NDY1" s="227"/>
      <c r="NDZ1" s="227"/>
      <c r="NEA1" s="227"/>
      <c r="NEB1" s="227"/>
      <c r="NEC1" s="227"/>
      <c r="NED1" s="227"/>
      <c r="NEE1" s="227"/>
      <c r="NEF1" s="227"/>
      <c r="NEG1" s="227"/>
      <c r="NEH1" s="227"/>
      <c r="NEI1" s="227"/>
      <c r="NEJ1" s="227"/>
      <c r="NEK1" s="227"/>
      <c r="NEL1" s="227"/>
      <c r="NEM1" s="227"/>
      <c r="NEN1" s="227"/>
      <c r="NEO1" s="227"/>
      <c r="NEP1" s="227"/>
      <c r="NEQ1" s="227"/>
      <c r="NER1" s="227"/>
      <c r="NES1" s="227"/>
      <c r="NET1" s="227"/>
      <c r="NEU1" s="227"/>
      <c r="NEV1" s="227"/>
      <c r="NEW1" s="227"/>
      <c r="NEX1" s="227"/>
      <c r="NEY1" s="227"/>
      <c r="NEZ1" s="227"/>
      <c r="NFA1" s="227"/>
      <c r="NFB1" s="227"/>
      <c r="NFC1" s="227"/>
      <c r="NFD1" s="227"/>
      <c r="NFE1" s="227"/>
      <c r="NFF1" s="227"/>
      <c r="NFG1" s="227"/>
      <c r="NFH1" s="227"/>
      <c r="NFI1" s="227"/>
      <c r="NFJ1" s="227"/>
      <c r="NFK1" s="227"/>
      <c r="NFL1" s="227"/>
      <c r="NFM1" s="227"/>
      <c r="NFN1" s="227"/>
      <c r="NFO1" s="227"/>
      <c r="NFP1" s="227"/>
      <c r="NFQ1" s="227"/>
      <c r="NFR1" s="227"/>
      <c r="NFS1" s="227"/>
      <c r="NFT1" s="227"/>
      <c r="NFU1" s="227"/>
      <c r="NFV1" s="227"/>
      <c r="NFW1" s="227"/>
      <c r="NFX1" s="227"/>
      <c r="NFY1" s="227"/>
      <c r="NFZ1" s="227"/>
      <c r="NGA1" s="227"/>
      <c r="NGB1" s="227"/>
      <c r="NGC1" s="227"/>
      <c r="NGD1" s="227"/>
      <c r="NGE1" s="227"/>
      <c r="NGF1" s="227"/>
      <c r="NGG1" s="227"/>
      <c r="NGH1" s="227"/>
      <c r="NGI1" s="227"/>
      <c r="NGJ1" s="227"/>
      <c r="NGK1" s="227"/>
      <c r="NGL1" s="227"/>
      <c r="NGM1" s="227"/>
      <c r="NGN1" s="227"/>
      <c r="NGO1" s="227"/>
      <c r="NGP1" s="227"/>
      <c r="NGQ1" s="227"/>
      <c r="NGR1" s="227"/>
      <c r="NGS1" s="227"/>
      <c r="NGT1" s="227"/>
      <c r="NGU1" s="227"/>
      <c r="NGV1" s="227"/>
      <c r="NGW1" s="227"/>
      <c r="NGX1" s="227"/>
      <c r="NGY1" s="227"/>
      <c r="NGZ1" s="227"/>
      <c r="NHA1" s="227"/>
      <c r="NHB1" s="227"/>
      <c r="NHC1" s="227"/>
      <c r="NHD1" s="227"/>
      <c r="NHE1" s="227"/>
      <c r="NHF1" s="227"/>
      <c r="NHG1" s="227"/>
      <c r="NHH1" s="227"/>
      <c r="NHI1" s="227"/>
      <c r="NHJ1" s="227"/>
      <c r="NHK1" s="227"/>
      <c r="NHL1" s="227"/>
      <c r="NHM1" s="227"/>
      <c r="NHN1" s="227"/>
      <c r="NHO1" s="227"/>
      <c r="NHP1" s="227"/>
      <c r="NHQ1" s="227"/>
      <c r="NHR1" s="227"/>
      <c r="NHS1" s="227"/>
      <c r="NHT1" s="227"/>
      <c r="NHU1" s="227"/>
      <c r="NHV1" s="227"/>
      <c r="NHW1" s="227"/>
      <c r="NHX1" s="227"/>
      <c r="NHY1" s="227"/>
      <c r="NHZ1" s="227"/>
      <c r="NIA1" s="227"/>
      <c r="NIB1" s="227"/>
      <c r="NIC1" s="227"/>
      <c r="NID1" s="227"/>
      <c r="NIE1" s="227"/>
      <c r="NIF1" s="227"/>
      <c r="NIG1" s="227"/>
      <c r="NIH1" s="227"/>
      <c r="NII1" s="227"/>
      <c r="NIJ1" s="227"/>
      <c r="NIK1" s="227"/>
      <c r="NIL1" s="227"/>
      <c r="NIM1" s="227"/>
      <c r="NIN1" s="227"/>
      <c r="NIO1" s="227"/>
      <c r="NIP1" s="227"/>
      <c r="NIQ1" s="227"/>
      <c r="NIR1" s="227"/>
      <c r="NIS1" s="227"/>
      <c r="NIT1" s="227"/>
      <c r="NIU1" s="227"/>
      <c r="NIV1" s="227"/>
      <c r="NIW1" s="227"/>
      <c r="NIX1" s="227"/>
      <c r="NIY1" s="227"/>
      <c r="NIZ1" s="227"/>
      <c r="NJA1" s="227"/>
      <c r="NJB1" s="227"/>
      <c r="NJC1" s="227"/>
      <c r="NJD1" s="227"/>
      <c r="NJE1" s="227"/>
      <c r="NJF1" s="227"/>
      <c r="NJG1" s="227"/>
      <c r="NJH1" s="227"/>
      <c r="NJI1" s="227"/>
      <c r="NJJ1" s="227"/>
      <c r="NJK1" s="227"/>
      <c r="NJL1" s="227"/>
      <c r="NJM1" s="227"/>
      <c r="NJN1" s="227"/>
      <c r="NJO1" s="227"/>
      <c r="NJP1" s="227"/>
      <c r="NJQ1" s="227"/>
      <c r="NJR1" s="227"/>
      <c r="NJS1" s="227"/>
      <c r="NJT1" s="227"/>
      <c r="NJU1" s="227"/>
      <c r="NJV1" s="227"/>
      <c r="NJW1" s="227"/>
      <c r="NJX1" s="227"/>
      <c r="NJY1" s="227"/>
      <c r="NJZ1" s="227"/>
      <c r="NKA1" s="227"/>
      <c r="NKB1" s="227"/>
      <c r="NKC1" s="227"/>
      <c r="NKD1" s="227"/>
      <c r="NKE1" s="227"/>
      <c r="NKF1" s="227"/>
      <c r="NKG1" s="227"/>
      <c r="NKH1" s="227"/>
      <c r="NKI1" s="227"/>
      <c r="NKJ1" s="227"/>
      <c r="NKK1" s="227"/>
      <c r="NKL1" s="227"/>
      <c r="NKM1" s="227"/>
      <c r="NKN1" s="227"/>
      <c r="NKO1" s="227"/>
      <c r="NKP1" s="227"/>
      <c r="NKQ1" s="227"/>
      <c r="NKR1" s="227"/>
      <c r="NKS1" s="227"/>
      <c r="NKT1" s="227"/>
      <c r="NKU1" s="227"/>
      <c r="NKV1" s="227"/>
      <c r="NKW1" s="227"/>
      <c r="NKX1" s="227"/>
      <c r="NKY1" s="227"/>
      <c r="NKZ1" s="227"/>
      <c r="NLA1" s="227"/>
      <c r="NLB1" s="227"/>
      <c r="NLC1" s="227"/>
      <c r="NLD1" s="227"/>
      <c r="NLE1" s="227"/>
      <c r="NLF1" s="227"/>
      <c r="NLG1" s="227"/>
      <c r="NLH1" s="227"/>
      <c r="NLI1" s="227"/>
      <c r="NLJ1" s="227"/>
      <c r="NLK1" s="227"/>
      <c r="NLL1" s="227"/>
      <c r="NLM1" s="227"/>
      <c r="NLN1" s="227"/>
      <c r="NLO1" s="227"/>
      <c r="NLP1" s="227"/>
      <c r="NLQ1" s="227"/>
      <c r="NLR1" s="227"/>
      <c r="NLS1" s="227"/>
      <c r="NLT1" s="227"/>
      <c r="NLU1" s="227"/>
      <c r="NLV1" s="227"/>
      <c r="NLW1" s="227"/>
      <c r="NLX1" s="227"/>
      <c r="NLY1" s="227"/>
      <c r="NLZ1" s="227"/>
      <c r="NMA1" s="227"/>
      <c r="NMB1" s="227"/>
      <c r="NMC1" s="227"/>
      <c r="NMD1" s="227"/>
      <c r="NME1" s="227"/>
      <c r="NMF1" s="227"/>
      <c r="NMG1" s="227"/>
      <c r="NMH1" s="227"/>
      <c r="NMI1" s="227"/>
      <c r="NMJ1" s="227"/>
      <c r="NMK1" s="227"/>
      <c r="NML1" s="227"/>
      <c r="NMM1" s="227"/>
      <c r="NMN1" s="227"/>
      <c r="NMO1" s="227"/>
      <c r="NMP1" s="227"/>
      <c r="NMQ1" s="227"/>
      <c r="NMR1" s="227"/>
      <c r="NMS1" s="227"/>
      <c r="NMT1" s="227"/>
      <c r="NMU1" s="227"/>
      <c r="NMV1" s="227"/>
      <c r="NMW1" s="227"/>
      <c r="NMX1" s="227"/>
      <c r="NMY1" s="227"/>
      <c r="NMZ1" s="227"/>
      <c r="NNA1" s="227"/>
      <c r="NNB1" s="227"/>
      <c r="NNC1" s="227"/>
      <c r="NND1" s="227"/>
      <c r="NNE1" s="227"/>
      <c r="NNF1" s="227"/>
      <c r="NNG1" s="227"/>
      <c r="NNH1" s="227"/>
      <c r="NNI1" s="227"/>
      <c r="NNJ1" s="227"/>
      <c r="NNK1" s="227"/>
      <c r="NNL1" s="227"/>
      <c r="NNM1" s="227"/>
      <c r="NNN1" s="227"/>
      <c r="NNO1" s="227"/>
      <c r="NNP1" s="227"/>
      <c r="NNQ1" s="227"/>
      <c r="NNR1" s="227"/>
      <c r="NNS1" s="227"/>
      <c r="NNT1" s="227"/>
      <c r="NNU1" s="227"/>
      <c r="NNV1" s="227"/>
      <c r="NNW1" s="227"/>
      <c r="NNX1" s="227"/>
      <c r="NNY1" s="227"/>
      <c r="NNZ1" s="227"/>
      <c r="NOA1" s="227"/>
      <c r="NOB1" s="227"/>
      <c r="NOC1" s="227"/>
      <c r="NOD1" s="227"/>
      <c r="NOE1" s="227"/>
      <c r="NOF1" s="227"/>
      <c r="NOG1" s="227"/>
      <c r="NOH1" s="227"/>
      <c r="NOI1" s="227"/>
      <c r="NOJ1" s="227"/>
      <c r="NOK1" s="227"/>
      <c r="NOL1" s="227"/>
      <c r="NOM1" s="227"/>
      <c r="NON1" s="227"/>
      <c r="NOO1" s="227"/>
      <c r="NOP1" s="227"/>
      <c r="NOQ1" s="227"/>
      <c r="NOR1" s="227"/>
      <c r="NOS1" s="227"/>
      <c r="NOT1" s="227"/>
      <c r="NOU1" s="227"/>
      <c r="NOV1" s="227"/>
      <c r="NOW1" s="227"/>
      <c r="NOX1" s="227"/>
      <c r="NOY1" s="227"/>
      <c r="NOZ1" s="227"/>
      <c r="NPA1" s="227"/>
      <c r="NPB1" s="227"/>
      <c r="NPC1" s="227"/>
      <c r="NPD1" s="227"/>
      <c r="NPE1" s="227"/>
      <c r="NPF1" s="227"/>
      <c r="NPG1" s="227"/>
      <c r="NPH1" s="227"/>
      <c r="NPI1" s="227"/>
      <c r="NPJ1" s="227"/>
      <c r="NPK1" s="227"/>
      <c r="NPL1" s="227"/>
      <c r="NPM1" s="227"/>
      <c r="NPN1" s="227"/>
      <c r="NPO1" s="227"/>
      <c r="NPP1" s="227"/>
      <c r="NPQ1" s="227"/>
      <c r="NPR1" s="227"/>
      <c r="NPS1" s="227"/>
      <c r="NPT1" s="227"/>
      <c r="NPU1" s="227"/>
      <c r="NPV1" s="227"/>
      <c r="NPW1" s="227"/>
      <c r="NPX1" s="227"/>
      <c r="NPY1" s="227"/>
      <c r="NPZ1" s="227"/>
      <c r="NQA1" s="227"/>
      <c r="NQB1" s="227"/>
      <c r="NQC1" s="227"/>
      <c r="NQD1" s="227"/>
      <c r="NQE1" s="227"/>
      <c r="NQF1" s="227"/>
      <c r="NQG1" s="227"/>
      <c r="NQH1" s="227"/>
      <c r="NQI1" s="227"/>
      <c r="NQJ1" s="227"/>
      <c r="NQK1" s="227"/>
      <c r="NQL1" s="227"/>
      <c r="NQM1" s="227"/>
      <c r="NQN1" s="227"/>
      <c r="NQO1" s="227"/>
      <c r="NQP1" s="227"/>
      <c r="NQQ1" s="227"/>
      <c r="NQR1" s="227"/>
      <c r="NQS1" s="227"/>
      <c r="NQT1" s="227"/>
      <c r="NQU1" s="227"/>
      <c r="NQV1" s="227"/>
      <c r="NQW1" s="227"/>
      <c r="NQX1" s="227"/>
      <c r="NQY1" s="227"/>
      <c r="NQZ1" s="227"/>
      <c r="NRA1" s="227"/>
      <c r="NRB1" s="227"/>
      <c r="NRC1" s="227"/>
      <c r="NRD1" s="227"/>
      <c r="NRE1" s="227"/>
      <c r="NRF1" s="227"/>
      <c r="NRG1" s="227"/>
      <c r="NRH1" s="227"/>
      <c r="NRI1" s="227"/>
      <c r="NRJ1" s="227"/>
      <c r="NRK1" s="227"/>
      <c r="NRL1" s="227"/>
      <c r="NRM1" s="227"/>
      <c r="NRN1" s="227"/>
      <c r="NRO1" s="227"/>
      <c r="NRP1" s="227"/>
      <c r="NRQ1" s="227"/>
      <c r="NRR1" s="227"/>
      <c r="NRS1" s="227"/>
      <c r="NRT1" s="227"/>
      <c r="NRU1" s="227"/>
      <c r="NRV1" s="227"/>
      <c r="NRW1" s="227"/>
      <c r="NRX1" s="227"/>
      <c r="NRY1" s="227"/>
      <c r="NRZ1" s="227"/>
      <c r="NSA1" s="227"/>
      <c r="NSB1" s="227"/>
      <c r="NSC1" s="227"/>
      <c r="NSD1" s="227"/>
      <c r="NSE1" s="227"/>
      <c r="NSF1" s="227"/>
      <c r="NSG1" s="227"/>
      <c r="NSH1" s="227"/>
      <c r="NSI1" s="227"/>
      <c r="NSJ1" s="227"/>
      <c r="NSK1" s="227"/>
      <c r="NSL1" s="227"/>
      <c r="NSM1" s="227"/>
      <c r="NSN1" s="227"/>
      <c r="NSO1" s="227"/>
      <c r="NSP1" s="227"/>
      <c r="NSQ1" s="227"/>
      <c r="NSR1" s="227"/>
      <c r="NSS1" s="227"/>
      <c r="NST1" s="227"/>
      <c r="NSU1" s="227"/>
      <c r="NSV1" s="227"/>
      <c r="NSW1" s="227"/>
      <c r="NSX1" s="227"/>
      <c r="NSY1" s="227"/>
      <c r="NSZ1" s="227"/>
      <c r="NTA1" s="227"/>
      <c r="NTB1" s="227"/>
      <c r="NTC1" s="227"/>
      <c r="NTD1" s="227"/>
      <c r="NTE1" s="227"/>
      <c r="NTF1" s="227"/>
      <c r="NTG1" s="227"/>
      <c r="NTH1" s="227"/>
      <c r="NTI1" s="227"/>
      <c r="NTJ1" s="227"/>
      <c r="NTK1" s="227"/>
      <c r="NTL1" s="227"/>
      <c r="NTM1" s="227"/>
      <c r="NTN1" s="227"/>
      <c r="NTO1" s="227"/>
      <c r="NTP1" s="227"/>
      <c r="NTQ1" s="227"/>
      <c r="NTR1" s="227"/>
      <c r="NTS1" s="227"/>
      <c r="NTT1" s="227"/>
      <c r="NTU1" s="227"/>
      <c r="NTV1" s="227"/>
      <c r="NTW1" s="227"/>
      <c r="NTX1" s="227"/>
      <c r="NTY1" s="227"/>
      <c r="NTZ1" s="227"/>
      <c r="NUA1" s="227"/>
      <c r="NUB1" s="227"/>
      <c r="NUC1" s="227"/>
      <c r="NUD1" s="227"/>
      <c r="NUE1" s="227"/>
      <c r="NUF1" s="227"/>
      <c r="NUG1" s="227"/>
      <c r="NUH1" s="227"/>
      <c r="NUI1" s="227"/>
      <c r="NUJ1" s="227"/>
      <c r="NUK1" s="227"/>
      <c r="NUL1" s="227"/>
      <c r="NUM1" s="227"/>
      <c r="NUN1" s="227"/>
      <c r="NUO1" s="227"/>
      <c r="NUP1" s="227"/>
      <c r="NUQ1" s="227"/>
      <c r="NUR1" s="227"/>
      <c r="NUS1" s="227"/>
      <c r="NUT1" s="227"/>
      <c r="NUU1" s="227"/>
      <c r="NUV1" s="227"/>
      <c r="NUW1" s="227"/>
      <c r="NUX1" s="227"/>
      <c r="NUY1" s="227"/>
      <c r="NUZ1" s="227"/>
      <c r="NVA1" s="227"/>
      <c r="NVB1" s="227"/>
      <c r="NVC1" s="227"/>
      <c r="NVD1" s="227"/>
      <c r="NVE1" s="227"/>
      <c r="NVF1" s="227"/>
      <c r="NVG1" s="227"/>
      <c r="NVH1" s="227"/>
      <c r="NVI1" s="227"/>
      <c r="NVJ1" s="227"/>
      <c r="NVK1" s="227"/>
      <c r="NVL1" s="227"/>
      <c r="NVM1" s="227"/>
      <c r="NVN1" s="227"/>
      <c r="NVO1" s="227"/>
      <c r="NVP1" s="227"/>
      <c r="NVQ1" s="227"/>
      <c r="NVR1" s="227"/>
      <c r="NVS1" s="227"/>
      <c r="NVT1" s="227"/>
      <c r="NVU1" s="227"/>
      <c r="NVV1" s="227"/>
      <c r="NVW1" s="227"/>
      <c r="NVX1" s="227"/>
      <c r="NVY1" s="227"/>
      <c r="NVZ1" s="227"/>
      <c r="NWA1" s="227"/>
      <c r="NWB1" s="227"/>
      <c r="NWC1" s="227"/>
      <c r="NWD1" s="227"/>
      <c r="NWE1" s="227"/>
      <c r="NWF1" s="227"/>
      <c r="NWG1" s="227"/>
      <c r="NWH1" s="227"/>
      <c r="NWI1" s="227"/>
      <c r="NWJ1" s="227"/>
      <c r="NWK1" s="227"/>
      <c r="NWL1" s="227"/>
      <c r="NWM1" s="227"/>
      <c r="NWN1" s="227"/>
      <c r="NWO1" s="227"/>
      <c r="NWP1" s="227"/>
      <c r="NWQ1" s="227"/>
      <c r="NWR1" s="227"/>
      <c r="NWS1" s="227"/>
      <c r="NWT1" s="227"/>
      <c r="NWU1" s="227"/>
      <c r="NWV1" s="227"/>
      <c r="NWW1" s="227"/>
      <c r="NWX1" s="227"/>
      <c r="NWY1" s="227"/>
      <c r="NWZ1" s="227"/>
      <c r="NXA1" s="227"/>
      <c r="NXB1" s="227"/>
      <c r="NXC1" s="227"/>
      <c r="NXD1" s="227"/>
      <c r="NXE1" s="227"/>
      <c r="NXF1" s="227"/>
      <c r="NXG1" s="227"/>
      <c r="NXH1" s="227"/>
      <c r="NXI1" s="227"/>
      <c r="NXJ1" s="227"/>
      <c r="NXK1" s="227"/>
      <c r="NXL1" s="227"/>
      <c r="NXM1" s="227"/>
      <c r="NXN1" s="227"/>
      <c r="NXO1" s="227"/>
      <c r="NXP1" s="227"/>
      <c r="NXQ1" s="227"/>
      <c r="NXR1" s="227"/>
      <c r="NXS1" s="227"/>
      <c r="NXT1" s="227"/>
      <c r="NXU1" s="227"/>
      <c r="NXV1" s="227"/>
      <c r="NXW1" s="227"/>
      <c r="NXX1" s="227"/>
      <c r="NXY1" s="227"/>
      <c r="NXZ1" s="227"/>
      <c r="NYA1" s="227"/>
      <c r="NYB1" s="227"/>
      <c r="NYC1" s="227"/>
      <c r="NYD1" s="227"/>
      <c r="NYE1" s="227"/>
      <c r="NYF1" s="227"/>
      <c r="NYG1" s="227"/>
      <c r="NYH1" s="227"/>
      <c r="NYI1" s="227"/>
      <c r="NYJ1" s="227"/>
      <c r="NYK1" s="227"/>
      <c r="NYL1" s="227"/>
      <c r="NYM1" s="227"/>
      <c r="NYN1" s="227"/>
      <c r="NYO1" s="227"/>
      <c r="NYP1" s="227"/>
      <c r="NYQ1" s="227"/>
      <c r="NYR1" s="227"/>
      <c r="NYS1" s="227"/>
      <c r="NYT1" s="227"/>
      <c r="NYU1" s="227"/>
      <c r="NYV1" s="227"/>
      <c r="NYW1" s="227"/>
      <c r="NYX1" s="227"/>
      <c r="NYY1" s="227"/>
      <c r="NYZ1" s="227"/>
      <c r="NZA1" s="227"/>
      <c r="NZB1" s="227"/>
      <c r="NZC1" s="227"/>
      <c r="NZD1" s="227"/>
      <c r="NZE1" s="227"/>
      <c r="NZF1" s="227"/>
      <c r="NZG1" s="227"/>
      <c r="NZH1" s="227"/>
      <c r="NZI1" s="227"/>
      <c r="NZJ1" s="227"/>
      <c r="NZK1" s="227"/>
      <c r="NZL1" s="227"/>
      <c r="NZM1" s="227"/>
      <c r="NZN1" s="227"/>
      <c r="NZO1" s="227"/>
      <c r="NZP1" s="227"/>
      <c r="NZQ1" s="227"/>
      <c r="NZR1" s="227"/>
      <c r="NZS1" s="227"/>
      <c r="NZT1" s="227"/>
      <c r="NZU1" s="227"/>
      <c r="NZV1" s="227"/>
      <c r="NZW1" s="227"/>
      <c r="NZX1" s="227"/>
      <c r="NZY1" s="227"/>
      <c r="NZZ1" s="227"/>
      <c r="OAA1" s="227"/>
      <c r="OAB1" s="227"/>
      <c r="OAC1" s="227"/>
      <c r="OAD1" s="227"/>
      <c r="OAE1" s="227"/>
      <c r="OAF1" s="227"/>
      <c r="OAG1" s="227"/>
      <c r="OAH1" s="227"/>
      <c r="OAI1" s="227"/>
      <c r="OAJ1" s="227"/>
      <c r="OAK1" s="227"/>
      <c r="OAL1" s="227"/>
      <c r="OAM1" s="227"/>
      <c r="OAN1" s="227"/>
      <c r="OAO1" s="227"/>
      <c r="OAP1" s="227"/>
      <c r="OAQ1" s="227"/>
      <c r="OAR1" s="227"/>
      <c r="OAS1" s="227"/>
      <c r="OAT1" s="227"/>
      <c r="OAU1" s="227"/>
      <c r="OAV1" s="227"/>
      <c r="OAW1" s="227"/>
      <c r="OAX1" s="227"/>
      <c r="OAY1" s="227"/>
      <c r="OAZ1" s="227"/>
      <c r="OBA1" s="227"/>
      <c r="OBB1" s="227"/>
      <c r="OBC1" s="227"/>
      <c r="OBD1" s="227"/>
      <c r="OBE1" s="227"/>
      <c r="OBF1" s="227"/>
      <c r="OBG1" s="227"/>
      <c r="OBH1" s="227"/>
      <c r="OBI1" s="227"/>
      <c r="OBJ1" s="227"/>
      <c r="OBK1" s="227"/>
      <c r="OBL1" s="227"/>
      <c r="OBM1" s="227"/>
      <c r="OBN1" s="227"/>
      <c r="OBO1" s="227"/>
      <c r="OBP1" s="227"/>
      <c r="OBQ1" s="227"/>
      <c r="OBR1" s="227"/>
      <c r="OBS1" s="227"/>
      <c r="OBT1" s="227"/>
      <c r="OBU1" s="227"/>
      <c r="OBV1" s="227"/>
      <c r="OBW1" s="227"/>
      <c r="OBX1" s="227"/>
      <c r="OBY1" s="227"/>
      <c r="OBZ1" s="227"/>
      <c r="OCA1" s="227"/>
      <c r="OCB1" s="227"/>
      <c r="OCC1" s="227"/>
      <c r="OCD1" s="227"/>
      <c r="OCE1" s="227"/>
      <c r="OCF1" s="227"/>
      <c r="OCG1" s="227"/>
      <c r="OCH1" s="227"/>
      <c r="OCI1" s="227"/>
      <c r="OCJ1" s="227"/>
      <c r="OCK1" s="227"/>
      <c r="OCL1" s="227"/>
      <c r="OCM1" s="227"/>
      <c r="OCN1" s="227"/>
      <c r="OCO1" s="227"/>
      <c r="OCP1" s="227"/>
      <c r="OCQ1" s="227"/>
      <c r="OCR1" s="227"/>
      <c r="OCS1" s="227"/>
      <c r="OCT1" s="227"/>
      <c r="OCU1" s="227"/>
      <c r="OCV1" s="227"/>
      <c r="OCW1" s="227"/>
      <c r="OCX1" s="227"/>
      <c r="OCY1" s="227"/>
      <c r="OCZ1" s="227"/>
      <c r="ODA1" s="227"/>
      <c r="ODB1" s="227"/>
      <c r="ODC1" s="227"/>
      <c r="ODD1" s="227"/>
      <c r="ODE1" s="227"/>
      <c r="ODF1" s="227"/>
      <c r="ODG1" s="227"/>
      <c r="ODH1" s="227"/>
      <c r="ODI1" s="227"/>
      <c r="ODJ1" s="227"/>
      <c r="ODK1" s="227"/>
      <c r="ODL1" s="227"/>
      <c r="ODM1" s="227"/>
      <c r="ODN1" s="227"/>
      <c r="ODO1" s="227"/>
      <c r="ODP1" s="227"/>
      <c r="ODQ1" s="227"/>
      <c r="ODR1" s="227"/>
      <c r="ODS1" s="227"/>
      <c r="ODT1" s="227"/>
      <c r="ODU1" s="227"/>
      <c r="ODV1" s="227"/>
      <c r="ODW1" s="227"/>
      <c r="ODX1" s="227"/>
      <c r="ODY1" s="227"/>
      <c r="ODZ1" s="227"/>
      <c r="OEA1" s="227"/>
      <c r="OEB1" s="227"/>
      <c r="OEC1" s="227"/>
      <c r="OED1" s="227"/>
      <c r="OEE1" s="227"/>
      <c r="OEF1" s="227"/>
      <c r="OEG1" s="227"/>
      <c r="OEH1" s="227"/>
      <c r="OEI1" s="227"/>
      <c r="OEJ1" s="227"/>
      <c r="OEK1" s="227"/>
      <c r="OEL1" s="227"/>
      <c r="OEM1" s="227"/>
      <c r="OEN1" s="227"/>
      <c r="OEO1" s="227"/>
      <c r="OEP1" s="227"/>
      <c r="OEQ1" s="227"/>
      <c r="OER1" s="227"/>
      <c r="OES1" s="227"/>
      <c r="OET1" s="227"/>
      <c r="OEU1" s="227"/>
      <c r="OEV1" s="227"/>
      <c r="OEW1" s="227"/>
      <c r="OEX1" s="227"/>
      <c r="OEY1" s="227"/>
      <c r="OEZ1" s="227"/>
      <c r="OFA1" s="227"/>
      <c r="OFB1" s="227"/>
      <c r="OFC1" s="227"/>
      <c r="OFD1" s="227"/>
      <c r="OFE1" s="227"/>
      <c r="OFF1" s="227"/>
      <c r="OFG1" s="227"/>
      <c r="OFH1" s="227"/>
      <c r="OFI1" s="227"/>
      <c r="OFJ1" s="227"/>
      <c r="OFK1" s="227"/>
      <c r="OFL1" s="227"/>
      <c r="OFM1" s="227"/>
      <c r="OFN1" s="227"/>
      <c r="OFO1" s="227"/>
      <c r="OFP1" s="227"/>
      <c r="OFQ1" s="227"/>
      <c r="OFR1" s="227"/>
      <c r="OFS1" s="227"/>
      <c r="OFT1" s="227"/>
      <c r="OFU1" s="227"/>
      <c r="OFV1" s="227"/>
      <c r="OFW1" s="227"/>
      <c r="OFX1" s="227"/>
      <c r="OFY1" s="227"/>
      <c r="OFZ1" s="227"/>
      <c r="OGA1" s="227"/>
      <c r="OGB1" s="227"/>
      <c r="OGC1" s="227"/>
      <c r="OGD1" s="227"/>
      <c r="OGE1" s="227"/>
      <c r="OGF1" s="227"/>
      <c r="OGG1" s="227"/>
      <c r="OGH1" s="227"/>
      <c r="OGI1" s="227"/>
      <c r="OGJ1" s="227"/>
      <c r="OGK1" s="227"/>
      <c r="OGL1" s="227"/>
      <c r="OGM1" s="227"/>
      <c r="OGN1" s="227"/>
      <c r="OGO1" s="227"/>
      <c r="OGP1" s="227"/>
      <c r="OGQ1" s="227"/>
      <c r="OGR1" s="227"/>
      <c r="OGS1" s="227"/>
      <c r="OGT1" s="227"/>
      <c r="OGU1" s="227"/>
      <c r="OGV1" s="227"/>
      <c r="OGW1" s="227"/>
      <c r="OGX1" s="227"/>
      <c r="OGY1" s="227"/>
      <c r="OGZ1" s="227"/>
      <c r="OHA1" s="227"/>
      <c r="OHB1" s="227"/>
      <c r="OHC1" s="227"/>
      <c r="OHD1" s="227"/>
      <c r="OHE1" s="227"/>
      <c r="OHF1" s="227"/>
      <c r="OHG1" s="227"/>
      <c r="OHH1" s="227"/>
      <c r="OHI1" s="227"/>
      <c r="OHJ1" s="227"/>
      <c r="OHK1" s="227"/>
      <c r="OHL1" s="227"/>
      <c r="OHM1" s="227"/>
      <c r="OHN1" s="227"/>
      <c r="OHO1" s="227"/>
      <c r="OHP1" s="227"/>
      <c r="OHQ1" s="227"/>
      <c r="OHR1" s="227"/>
      <c r="OHS1" s="227"/>
      <c r="OHT1" s="227"/>
      <c r="OHU1" s="227"/>
      <c r="OHV1" s="227"/>
      <c r="OHW1" s="227"/>
      <c r="OHX1" s="227"/>
      <c r="OHY1" s="227"/>
      <c r="OHZ1" s="227"/>
      <c r="OIA1" s="227"/>
      <c r="OIB1" s="227"/>
      <c r="OIC1" s="227"/>
      <c r="OID1" s="227"/>
      <c r="OIE1" s="227"/>
      <c r="OIF1" s="227"/>
      <c r="OIG1" s="227"/>
      <c r="OIH1" s="227"/>
      <c r="OII1" s="227"/>
      <c r="OIJ1" s="227"/>
      <c r="OIK1" s="227"/>
      <c r="OIL1" s="227"/>
      <c r="OIM1" s="227"/>
      <c r="OIN1" s="227"/>
      <c r="OIO1" s="227"/>
      <c r="OIP1" s="227"/>
      <c r="OIQ1" s="227"/>
      <c r="OIR1" s="227"/>
      <c r="OIS1" s="227"/>
      <c r="OIT1" s="227"/>
      <c r="OIU1" s="227"/>
      <c r="OIV1" s="227"/>
      <c r="OIW1" s="227"/>
      <c r="OIX1" s="227"/>
      <c r="OIY1" s="227"/>
      <c r="OIZ1" s="227"/>
      <c r="OJA1" s="227"/>
      <c r="OJB1" s="227"/>
      <c r="OJC1" s="227"/>
      <c r="OJD1" s="227"/>
      <c r="OJE1" s="227"/>
      <c r="OJF1" s="227"/>
      <c r="OJG1" s="227"/>
      <c r="OJH1" s="227"/>
      <c r="OJI1" s="227"/>
      <c r="OJJ1" s="227"/>
      <c r="OJK1" s="227"/>
      <c r="OJL1" s="227"/>
      <c r="OJM1" s="227"/>
      <c r="OJN1" s="227"/>
      <c r="OJO1" s="227"/>
      <c r="OJP1" s="227"/>
      <c r="OJQ1" s="227"/>
      <c r="OJR1" s="227"/>
      <c r="OJS1" s="227"/>
      <c r="OJT1" s="227"/>
      <c r="OJU1" s="227"/>
      <c r="OJV1" s="227"/>
      <c r="OJW1" s="227"/>
      <c r="OJX1" s="227"/>
      <c r="OJY1" s="227"/>
      <c r="OJZ1" s="227"/>
      <c r="OKA1" s="227"/>
      <c r="OKB1" s="227"/>
      <c r="OKC1" s="227"/>
      <c r="OKD1" s="227"/>
      <c r="OKE1" s="227"/>
      <c r="OKF1" s="227"/>
      <c r="OKG1" s="227"/>
      <c r="OKH1" s="227"/>
      <c r="OKI1" s="227"/>
      <c r="OKJ1" s="227"/>
      <c r="OKK1" s="227"/>
      <c r="OKL1" s="227"/>
      <c r="OKM1" s="227"/>
      <c r="OKN1" s="227"/>
      <c r="OKO1" s="227"/>
      <c r="OKP1" s="227"/>
      <c r="OKQ1" s="227"/>
      <c r="OKR1" s="227"/>
      <c r="OKS1" s="227"/>
      <c r="OKT1" s="227"/>
      <c r="OKU1" s="227"/>
      <c r="OKV1" s="227"/>
      <c r="OKW1" s="227"/>
      <c r="OKX1" s="227"/>
      <c r="OKY1" s="227"/>
      <c r="OKZ1" s="227"/>
      <c r="OLA1" s="227"/>
      <c r="OLB1" s="227"/>
      <c r="OLC1" s="227"/>
      <c r="OLD1" s="227"/>
      <c r="OLE1" s="227"/>
      <c r="OLF1" s="227"/>
      <c r="OLG1" s="227"/>
      <c r="OLH1" s="227"/>
      <c r="OLI1" s="227"/>
      <c r="OLJ1" s="227"/>
      <c r="OLK1" s="227"/>
      <c r="OLL1" s="227"/>
      <c r="OLM1" s="227"/>
      <c r="OLN1" s="227"/>
      <c r="OLO1" s="227"/>
      <c r="OLP1" s="227"/>
      <c r="OLQ1" s="227"/>
      <c r="OLR1" s="227"/>
      <c r="OLS1" s="227"/>
      <c r="OLT1" s="227"/>
      <c r="OLU1" s="227"/>
      <c r="OLV1" s="227"/>
      <c r="OLW1" s="227"/>
      <c r="OLX1" s="227"/>
      <c r="OLY1" s="227"/>
      <c r="OLZ1" s="227"/>
      <c r="OMA1" s="227"/>
      <c r="OMB1" s="227"/>
      <c r="OMC1" s="227"/>
      <c r="OMD1" s="227"/>
      <c r="OME1" s="227"/>
      <c r="OMF1" s="227"/>
      <c r="OMG1" s="227"/>
      <c r="OMH1" s="227"/>
      <c r="OMI1" s="227"/>
      <c r="OMJ1" s="227"/>
      <c r="OMK1" s="227"/>
      <c r="OML1" s="227"/>
      <c r="OMM1" s="227"/>
      <c r="OMN1" s="227"/>
      <c r="OMO1" s="227"/>
      <c r="OMP1" s="227"/>
      <c r="OMQ1" s="227"/>
      <c r="OMR1" s="227"/>
      <c r="OMS1" s="227"/>
      <c r="OMT1" s="227"/>
      <c r="OMU1" s="227"/>
      <c r="OMV1" s="227"/>
      <c r="OMW1" s="227"/>
      <c r="OMX1" s="227"/>
      <c r="OMY1" s="227"/>
      <c r="OMZ1" s="227"/>
      <c r="ONA1" s="227"/>
      <c r="ONB1" s="227"/>
      <c r="ONC1" s="227"/>
      <c r="OND1" s="227"/>
      <c r="ONE1" s="227"/>
      <c r="ONF1" s="227"/>
      <c r="ONG1" s="227"/>
      <c r="ONH1" s="227"/>
      <c r="ONI1" s="227"/>
      <c r="ONJ1" s="227"/>
      <c r="ONK1" s="227"/>
      <c r="ONL1" s="227"/>
      <c r="ONM1" s="227"/>
      <c r="ONN1" s="227"/>
      <c r="ONO1" s="227"/>
      <c r="ONP1" s="227"/>
      <c r="ONQ1" s="227"/>
      <c r="ONR1" s="227"/>
      <c r="ONS1" s="227"/>
      <c r="ONT1" s="227"/>
      <c r="ONU1" s="227"/>
      <c r="ONV1" s="227"/>
      <c r="ONW1" s="227"/>
      <c r="ONX1" s="227"/>
      <c r="ONY1" s="227"/>
      <c r="ONZ1" s="227"/>
      <c r="OOA1" s="227"/>
      <c r="OOB1" s="227"/>
      <c r="OOC1" s="227"/>
      <c r="OOD1" s="227"/>
      <c r="OOE1" s="227"/>
      <c r="OOF1" s="227"/>
      <c r="OOG1" s="227"/>
      <c r="OOH1" s="227"/>
      <c r="OOI1" s="227"/>
      <c r="OOJ1" s="227"/>
      <c r="OOK1" s="227"/>
      <c r="OOL1" s="227"/>
      <c r="OOM1" s="227"/>
      <c r="OON1" s="227"/>
      <c r="OOO1" s="227"/>
      <c r="OOP1" s="227"/>
      <c r="OOQ1" s="227"/>
      <c r="OOR1" s="227"/>
      <c r="OOS1" s="227"/>
      <c r="OOT1" s="227"/>
      <c r="OOU1" s="227"/>
      <c r="OOV1" s="227"/>
      <c r="OOW1" s="227"/>
      <c r="OOX1" s="227"/>
      <c r="OOY1" s="227"/>
      <c r="OOZ1" s="227"/>
      <c r="OPA1" s="227"/>
      <c r="OPB1" s="227"/>
      <c r="OPC1" s="227"/>
      <c r="OPD1" s="227"/>
      <c r="OPE1" s="227"/>
      <c r="OPF1" s="227"/>
      <c r="OPG1" s="227"/>
      <c r="OPH1" s="227"/>
      <c r="OPI1" s="227"/>
      <c r="OPJ1" s="227"/>
      <c r="OPK1" s="227"/>
      <c r="OPL1" s="227"/>
      <c r="OPM1" s="227"/>
      <c r="OPN1" s="227"/>
      <c r="OPO1" s="227"/>
      <c r="OPP1" s="227"/>
      <c r="OPQ1" s="227"/>
      <c r="OPR1" s="227"/>
      <c r="OPS1" s="227"/>
      <c r="OPT1" s="227"/>
      <c r="OPU1" s="227"/>
      <c r="OPV1" s="227"/>
      <c r="OPW1" s="227"/>
      <c r="OPX1" s="227"/>
      <c r="OPY1" s="227"/>
      <c r="OPZ1" s="227"/>
      <c r="OQA1" s="227"/>
      <c r="OQB1" s="227"/>
      <c r="OQC1" s="227"/>
      <c r="OQD1" s="227"/>
      <c r="OQE1" s="227"/>
      <c r="OQF1" s="227"/>
      <c r="OQG1" s="227"/>
      <c r="OQH1" s="227"/>
      <c r="OQI1" s="227"/>
      <c r="OQJ1" s="227"/>
      <c r="OQK1" s="227"/>
      <c r="OQL1" s="227"/>
      <c r="OQM1" s="227"/>
      <c r="OQN1" s="227"/>
      <c r="OQO1" s="227"/>
      <c r="OQP1" s="227"/>
      <c r="OQQ1" s="227"/>
      <c r="OQR1" s="227"/>
      <c r="OQS1" s="227"/>
      <c r="OQT1" s="227"/>
      <c r="OQU1" s="227"/>
      <c r="OQV1" s="227"/>
      <c r="OQW1" s="227"/>
      <c r="OQX1" s="227"/>
      <c r="OQY1" s="227"/>
      <c r="OQZ1" s="227"/>
      <c r="ORA1" s="227"/>
      <c r="ORB1" s="227"/>
      <c r="ORC1" s="227"/>
      <c r="ORD1" s="227"/>
      <c r="ORE1" s="227"/>
      <c r="ORF1" s="227"/>
      <c r="ORG1" s="227"/>
      <c r="ORH1" s="227"/>
      <c r="ORI1" s="227"/>
      <c r="ORJ1" s="227"/>
      <c r="ORK1" s="227"/>
      <c r="ORL1" s="227"/>
      <c r="ORM1" s="227"/>
      <c r="ORN1" s="227"/>
      <c r="ORO1" s="227"/>
      <c r="ORP1" s="227"/>
      <c r="ORQ1" s="227"/>
      <c r="ORR1" s="227"/>
      <c r="ORS1" s="227"/>
      <c r="ORT1" s="227"/>
      <c r="ORU1" s="227"/>
      <c r="ORV1" s="227"/>
      <c r="ORW1" s="227"/>
      <c r="ORX1" s="227"/>
      <c r="ORY1" s="227"/>
      <c r="ORZ1" s="227"/>
      <c r="OSA1" s="227"/>
      <c r="OSB1" s="227"/>
      <c r="OSC1" s="227"/>
      <c r="OSD1" s="227"/>
      <c r="OSE1" s="227"/>
      <c r="OSF1" s="227"/>
      <c r="OSG1" s="227"/>
      <c r="OSH1" s="227"/>
      <c r="OSI1" s="227"/>
      <c r="OSJ1" s="227"/>
      <c r="OSK1" s="227"/>
      <c r="OSL1" s="227"/>
      <c r="OSM1" s="227"/>
      <c r="OSN1" s="227"/>
      <c r="OSO1" s="227"/>
      <c r="OSP1" s="227"/>
      <c r="OSQ1" s="227"/>
      <c r="OSR1" s="227"/>
      <c r="OSS1" s="227"/>
      <c r="OST1" s="227"/>
      <c r="OSU1" s="227"/>
      <c r="OSV1" s="227"/>
      <c r="OSW1" s="227"/>
      <c r="OSX1" s="227"/>
      <c r="OSY1" s="227"/>
      <c r="OSZ1" s="227"/>
      <c r="OTA1" s="227"/>
      <c r="OTB1" s="227"/>
      <c r="OTC1" s="227"/>
      <c r="OTD1" s="227"/>
      <c r="OTE1" s="227"/>
      <c r="OTF1" s="227"/>
      <c r="OTG1" s="227"/>
      <c r="OTH1" s="227"/>
      <c r="OTI1" s="227"/>
      <c r="OTJ1" s="227"/>
      <c r="OTK1" s="227"/>
      <c r="OTL1" s="227"/>
      <c r="OTM1" s="227"/>
      <c r="OTN1" s="227"/>
      <c r="OTO1" s="227"/>
      <c r="OTP1" s="227"/>
      <c r="OTQ1" s="227"/>
      <c r="OTR1" s="227"/>
      <c r="OTS1" s="227"/>
      <c r="OTT1" s="227"/>
      <c r="OTU1" s="227"/>
      <c r="OTV1" s="227"/>
      <c r="OTW1" s="227"/>
      <c r="OTX1" s="227"/>
      <c r="OTY1" s="227"/>
      <c r="OTZ1" s="227"/>
      <c r="OUA1" s="227"/>
      <c r="OUB1" s="227"/>
      <c r="OUC1" s="227"/>
      <c r="OUD1" s="227"/>
      <c r="OUE1" s="227"/>
      <c r="OUF1" s="227"/>
      <c r="OUG1" s="227"/>
      <c r="OUH1" s="227"/>
      <c r="OUI1" s="227"/>
      <c r="OUJ1" s="227"/>
      <c r="OUK1" s="227"/>
      <c r="OUL1" s="227"/>
      <c r="OUM1" s="227"/>
      <c r="OUN1" s="227"/>
      <c r="OUO1" s="227"/>
      <c r="OUP1" s="227"/>
      <c r="OUQ1" s="227"/>
      <c r="OUR1" s="227"/>
      <c r="OUS1" s="227"/>
      <c r="OUT1" s="227"/>
      <c r="OUU1" s="227"/>
      <c r="OUV1" s="227"/>
      <c r="OUW1" s="227"/>
      <c r="OUX1" s="227"/>
      <c r="OUY1" s="227"/>
      <c r="OUZ1" s="227"/>
      <c r="OVA1" s="227"/>
      <c r="OVB1" s="227"/>
      <c r="OVC1" s="227"/>
      <c r="OVD1" s="227"/>
      <c r="OVE1" s="227"/>
      <c r="OVF1" s="227"/>
      <c r="OVG1" s="227"/>
      <c r="OVH1" s="227"/>
      <c r="OVI1" s="227"/>
      <c r="OVJ1" s="227"/>
      <c r="OVK1" s="227"/>
      <c r="OVL1" s="227"/>
      <c r="OVM1" s="227"/>
      <c r="OVN1" s="227"/>
      <c r="OVO1" s="227"/>
      <c r="OVP1" s="227"/>
      <c r="OVQ1" s="227"/>
      <c r="OVR1" s="227"/>
      <c r="OVS1" s="227"/>
      <c r="OVT1" s="227"/>
      <c r="OVU1" s="227"/>
      <c r="OVV1" s="227"/>
      <c r="OVW1" s="227"/>
      <c r="OVX1" s="227"/>
      <c r="OVY1" s="227"/>
      <c r="OVZ1" s="227"/>
      <c r="OWA1" s="227"/>
      <c r="OWB1" s="227"/>
      <c r="OWC1" s="227"/>
      <c r="OWD1" s="227"/>
      <c r="OWE1" s="227"/>
      <c r="OWF1" s="227"/>
      <c r="OWG1" s="227"/>
      <c r="OWH1" s="227"/>
      <c r="OWI1" s="227"/>
      <c r="OWJ1" s="227"/>
      <c r="OWK1" s="227"/>
      <c r="OWL1" s="227"/>
      <c r="OWM1" s="227"/>
      <c r="OWN1" s="227"/>
      <c r="OWO1" s="227"/>
      <c r="OWP1" s="227"/>
      <c r="OWQ1" s="227"/>
      <c r="OWR1" s="227"/>
      <c r="OWS1" s="227"/>
      <c r="OWT1" s="227"/>
      <c r="OWU1" s="227"/>
      <c r="OWV1" s="227"/>
      <c r="OWW1" s="227"/>
      <c r="OWX1" s="227"/>
      <c r="OWY1" s="227"/>
      <c r="OWZ1" s="227"/>
      <c r="OXA1" s="227"/>
      <c r="OXB1" s="227"/>
      <c r="OXC1" s="227"/>
      <c r="OXD1" s="227"/>
      <c r="OXE1" s="227"/>
      <c r="OXF1" s="227"/>
      <c r="OXG1" s="227"/>
      <c r="OXH1" s="227"/>
      <c r="OXI1" s="227"/>
      <c r="OXJ1" s="227"/>
      <c r="OXK1" s="227"/>
      <c r="OXL1" s="227"/>
      <c r="OXM1" s="227"/>
      <c r="OXN1" s="227"/>
      <c r="OXO1" s="227"/>
      <c r="OXP1" s="227"/>
      <c r="OXQ1" s="227"/>
      <c r="OXR1" s="227"/>
      <c r="OXS1" s="227"/>
      <c r="OXT1" s="227"/>
      <c r="OXU1" s="227"/>
      <c r="OXV1" s="227"/>
      <c r="OXW1" s="227"/>
      <c r="OXX1" s="227"/>
      <c r="OXY1" s="227"/>
      <c r="OXZ1" s="227"/>
      <c r="OYA1" s="227"/>
      <c r="OYB1" s="227"/>
      <c r="OYC1" s="227"/>
      <c r="OYD1" s="227"/>
      <c r="OYE1" s="227"/>
      <c r="OYF1" s="227"/>
      <c r="OYG1" s="227"/>
      <c r="OYH1" s="227"/>
      <c r="OYI1" s="227"/>
      <c r="OYJ1" s="227"/>
      <c r="OYK1" s="227"/>
      <c r="OYL1" s="227"/>
      <c r="OYM1" s="227"/>
      <c r="OYN1" s="227"/>
      <c r="OYO1" s="227"/>
      <c r="OYP1" s="227"/>
      <c r="OYQ1" s="227"/>
      <c r="OYR1" s="227"/>
      <c r="OYS1" s="227"/>
      <c r="OYT1" s="227"/>
      <c r="OYU1" s="227"/>
      <c r="OYV1" s="227"/>
      <c r="OYW1" s="227"/>
      <c r="OYX1" s="227"/>
      <c r="OYY1" s="227"/>
      <c r="OYZ1" s="227"/>
      <c r="OZA1" s="227"/>
      <c r="OZB1" s="227"/>
      <c r="OZC1" s="227"/>
      <c r="OZD1" s="227"/>
      <c r="OZE1" s="227"/>
      <c r="OZF1" s="227"/>
      <c r="OZG1" s="227"/>
      <c r="OZH1" s="227"/>
      <c r="OZI1" s="227"/>
      <c r="OZJ1" s="227"/>
      <c r="OZK1" s="227"/>
      <c r="OZL1" s="227"/>
      <c r="OZM1" s="227"/>
      <c r="OZN1" s="227"/>
      <c r="OZO1" s="227"/>
      <c r="OZP1" s="227"/>
      <c r="OZQ1" s="227"/>
      <c r="OZR1" s="227"/>
      <c r="OZS1" s="227"/>
      <c r="OZT1" s="227"/>
      <c r="OZU1" s="227"/>
      <c r="OZV1" s="227"/>
      <c r="OZW1" s="227"/>
      <c r="OZX1" s="227"/>
      <c r="OZY1" s="227"/>
      <c r="OZZ1" s="227"/>
      <c r="PAA1" s="227"/>
      <c r="PAB1" s="227"/>
      <c r="PAC1" s="227"/>
      <c r="PAD1" s="227"/>
      <c r="PAE1" s="227"/>
      <c r="PAF1" s="227"/>
      <c r="PAG1" s="227"/>
      <c r="PAH1" s="227"/>
      <c r="PAI1" s="227"/>
      <c r="PAJ1" s="227"/>
      <c r="PAK1" s="227"/>
      <c r="PAL1" s="227"/>
      <c r="PAM1" s="227"/>
      <c r="PAN1" s="227"/>
      <c r="PAO1" s="227"/>
      <c r="PAP1" s="227"/>
      <c r="PAQ1" s="227"/>
      <c r="PAR1" s="227"/>
      <c r="PAS1" s="227"/>
      <c r="PAT1" s="227"/>
      <c r="PAU1" s="227"/>
      <c r="PAV1" s="227"/>
      <c r="PAW1" s="227"/>
      <c r="PAX1" s="227"/>
      <c r="PAY1" s="227"/>
      <c r="PAZ1" s="227"/>
      <c r="PBA1" s="227"/>
      <c r="PBB1" s="227"/>
      <c r="PBC1" s="227"/>
      <c r="PBD1" s="227"/>
      <c r="PBE1" s="227"/>
      <c r="PBF1" s="227"/>
      <c r="PBG1" s="227"/>
      <c r="PBH1" s="227"/>
      <c r="PBI1" s="227"/>
      <c r="PBJ1" s="227"/>
      <c r="PBK1" s="227"/>
      <c r="PBL1" s="227"/>
      <c r="PBM1" s="227"/>
      <c r="PBN1" s="227"/>
      <c r="PBO1" s="227"/>
      <c r="PBP1" s="227"/>
      <c r="PBQ1" s="227"/>
      <c r="PBR1" s="227"/>
      <c r="PBS1" s="227"/>
      <c r="PBT1" s="227"/>
      <c r="PBU1" s="227"/>
      <c r="PBV1" s="227"/>
      <c r="PBW1" s="227"/>
      <c r="PBX1" s="227"/>
      <c r="PBY1" s="227"/>
      <c r="PBZ1" s="227"/>
      <c r="PCA1" s="227"/>
      <c r="PCB1" s="227"/>
      <c r="PCC1" s="227"/>
      <c r="PCD1" s="227"/>
      <c r="PCE1" s="227"/>
      <c r="PCF1" s="227"/>
      <c r="PCG1" s="227"/>
      <c r="PCH1" s="227"/>
      <c r="PCI1" s="227"/>
      <c r="PCJ1" s="227"/>
      <c r="PCK1" s="227"/>
      <c r="PCL1" s="227"/>
      <c r="PCM1" s="227"/>
      <c r="PCN1" s="227"/>
      <c r="PCO1" s="227"/>
      <c r="PCP1" s="227"/>
      <c r="PCQ1" s="227"/>
      <c r="PCR1" s="227"/>
      <c r="PCS1" s="227"/>
      <c r="PCT1" s="227"/>
      <c r="PCU1" s="227"/>
      <c r="PCV1" s="227"/>
      <c r="PCW1" s="227"/>
      <c r="PCX1" s="227"/>
      <c r="PCY1" s="227"/>
      <c r="PCZ1" s="227"/>
      <c r="PDA1" s="227"/>
      <c r="PDB1" s="227"/>
      <c r="PDC1" s="227"/>
      <c r="PDD1" s="227"/>
      <c r="PDE1" s="227"/>
      <c r="PDF1" s="227"/>
      <c r="PDG1" s="227"/>
      <c r="PDH1" s="227"/>
      <c r="PDI1" s="227"/>
      <c r="PDJ1" s="227"/>
      <c r="PDK1" s="227"/>
      <c r="PDL1" s="227"/>
      <c r="PDM1" s="227"/>
      <c r="PDN1" s="227"/>
      <c r="PDO1" s="227"/>
      <c r="PDP1" s="227"/>
      <c r="PDQ1" s="227"/>
      <c r="PDR1" s="227"/>
      <c r="PDS1" s="227"/>
      <c r="PDT1" s="227"/>
      <c r="PDU1" s="227"/>
      <c r="PDV1" s="227"/>
      <c r="PDW1" s="227"/>
      <c r="PDX1" s="227"/>
      <c r="PDY1" s="227"/>
      <c r="PDZ1" s="227"/>
      <c r="PEA1" s="227"/>
      <c r="PEB1" s="227"/>
      <c r="PEC1" s="227"/>
      <c r="PED1" s="227"/>
      <c r="PEE1" s="227"/>
      <c r="PEF1" s="227"/>
      <c r="PEG1" s="227"/>
      <c r="PEH1" s="227"/>
      <c r="PEI1" s="227"/>
      <c r="PEJ1" s="227"/>
      <c r="PEK1" s="227"/>
      <c r="PEL1" s="227"/>
      <c r="PEM1" s="227"/>
      <c r="PEN1" s="227"/>
      <c r="PEO1" s="227"/>
      <c r="PEP1" s="227"/>
      <c r="PEQ1" s="227"/>
      <c r="PER1" s="227"/>
      <c r="PES1" s="227"/>
      <c r="PET1" s="227"/>
      <c r="PEU1" s="227"/>
      <c r="PEV1" s="227"/>
      <c r="PEW1" s="227"/>
      <c r="PEX1" s="227"/>
      <c r="PEY1" s="227"/>
      <c r="PEZ1" s="227"/>
      <c r="PFA1" s="227"/>
      <c r="PFB1" s="227"/>
      <c r="PFC1" s="227"/>
      <c r="PFD1" s="227"/>
      <c r="PFE1" s="227"/>
      <c r="PFF1" s="227"/>
      <c r="PFG1" s="227"/>
      <c r="PFH1" s="227"/>
      <c r="PFI1" s="227"/>
      <c r="PFJ1" s="227"/>
      <c r="PFK1" s="227"/>
      <c r="PFL1" s="227"/>
      <c r="PFM1" s="227"/>
      <c r="PFN1" s="227"/>
      <c r="PFO1" s="227"/>
      <c r="PFP1" s="227"/>
      <c r="PFQ1" s="227"/>
      <c r="PFR1" s="227"/>
      <c r="PFS1" s="227"/>
      <c r="PFT1" s="227"/>
      <c r="PFU1" s="227"/>
      <c r="PFV1" s="227"/>
      <c r="PFW1" s="227"/>
      <c r="PFX1" s="227"/>
      <c r="PFY1" s="227"/>
      <c r="PFZ1" s="227"/>
      <c r="PGA1" s="227"/>
      <c r="PGB1" s="227"/>
      <c r="PGC1" s="227"/>
      <c r="PGD1" s="227"/>
      <c r="PGE1" s="227"/>
      <c r="PGF1" s="227"/>
      <c r="PGG1" s="227"/>
      <c r="PGH1" s="227"/>
      <c r="PGI1" s="227"/>
      <c r="PGJ1" s="227"/>
      <c r="PGK1" s="227"/>
      <c r="PGL1" s="227"/>
      <c r="PGM1" s="227"/>
      <c r="PGN1" s="227"/>
      <c r="PGO1" s="227"/>
      <c r="PGP1" s="227"/>
      <c r="PGQ1" s="227"/>
      <c r="PGR1" s="227"/>
      <c r="PGS1" s="227"/>
      <c r="PGT1" s="227"/>
      <c r="PGU1" s="227"/>
      <c r="PGV1" s="227"/>
      <c r="PGW1" s="227"/>
      <c r="PGX1" s="227"/>
      <c r="PGY1" s="227"/>
      <c r="PGZ1" s="227"/>
      <c r="PHA1" s="227"/>
      <c r="PHB1" s="227"/>
      <c r="PHC1" s="227"/>
      <c r="PHD1" s="227"/>
      <c r="PHE1" s="227"/>
      <c r="PHF1" s="227"/>
      <c r="PHG1" s="227"/>
      <c r="PHH1" s="227"/>
      <c r="PHI1" s="227"/>
      <c r="PHJ1" s="227"/>
      <c r="PHK1" s="227"/>
      <c r="PHL1" s="227"/>
      <c r="PHM1" s="227"/>
      <c r="PHN1" s="227"/>
      <c r="PHO1" s="227"/>
      <c r="PHP1" s="227"/>
      <c r="PHQ1" s="227"/>
      <c r="PHR1" s="227"/>
      <c r="PHS1" s="227"/>
      <c r="PHT1" s="227"/>
      <c r="PHU1" s="227"/>
      <c r="PHV1" s="227"/>
      <c r="PHW1" s="227"/>
      <c r="PHX1" s="227"/>
      <c r="PHY1" s="227"/>
      <c r="PHZ1" s="227"/>
      <c r="PIA1" s="227"/>
      <c r="PIB1" s="227"/>
      <c r="PIC1" s="227"/>
      <c r="PID1" s="227"/>
      <c r="PIE1" s="227"/>
      <c r="PIF1" s="227"/>
      <c r="PIG1" s="227"/>
      <c r="PIH1" s="227"/>
      <c r="PII1" s="227"/>
      <c r="PIJ1" s="227"/>
      <c r="PIK1" s="227"/>
      <c r="PIL1" s="227"/>
      <c r="PIM1" s="227"/>
      <c r="PIN1" s="227"/>
      <c r="PIO1" s="227"/>
      <c r="PIP1" s="227"/>
      <c r="PIQ1" s="227"/>
      <c r="PIR1" s="227"/>
      <c r="PIS1" s="227"/>
      <c r="PIT1" s="227"/>
      <c r="PIU1" s="227"/>
      <c r="PIV1" s="227"/>
      <c r="PIW1" s="227"/>
      <c r="PIX1" s="227"/>
      <c r="PIY1" s="227"/>
      <c r="PIZ1" s="227"/>
      <c r="PJA1" s="227"/>
      <c r="PJB1" s="227"/>
      <c r="PJC1" s="227"/>
      <c r="PJD1" s="227"/>
      <c r="PJE1" s="227"/>
      <c r="PJF1" s="227"/>
      <c r="PJG1" s="227"/>
      <c r="PJH1" s="227"/>
      <c r="PJI1" s="227"/>
      <c r="PJJ1" s="227"/>
      <c r="PJK1" s="227"/>
      <c r="PJL1" s="227"/>
      <c r="PJM1" s="227"/>
      <c r="PJN1" s="227"/>
      <c r="PJO1" s="227"/>
      <c r="PJP1" s="227"/>
      <c r="PJQ1" s="227"/>
      <c r="PJR1" s="227"/>
      <c r="PJS1" s="227"/>
      <c r="PJT1" s="227"/>
      <c r="PJU1" s="227"/>
      <c r="PJV1" s="227"/>
      <c r="PJW1" s="227"/>
      <c r="PJX1" s="227"/>
      <c r="PJY1" s="227"/>
      <c r="PJZ1" s="227"/>
      <c r="PKA1" s="227"/>
      <c r="PKB1" s="227"/>
      <c r="PKC1" s="227"/>
      <c r="PKD1" s="227"/>
      <c r="PKE1" s="227"/>
      <c r="PKF1" s="227"/>
      <c r="PKG1" s="227"/>
      <c r="PKH1" s="227"/>
      <c r="PKI1" s="227"/>
      <c r="PKJ1" s="227"/>
      <c r="PKK1" s="227"/>
      <c r="PKL1" s="227"/>
      <c r="PKM1" s="227"/>
      <c r="PKN1" s="227"/>
      <c r="PKO1" s="227"/>
      <c r="PKP1" s="227"/>
      <c r="PKQ1" s="227"/>
      <c r="PKR1" s="227"/>
      <c r="PKS1" s="227"/>
      <c r="PKT1" s="227"/>
      <c r="PKU1" s="227"/>
      <c r="PKV1" s="227"/>
      <c r="PKW1" s="227"/>
      <c r="PKX1" s="227"/>
      <c r="PKY1" s="227"/>
      <c r="PKZ1" s="227"/>
      <c r="PLA1" s="227"/>
      <c r="PLB1" s="227"/>
      <c r="PLC1" s="227"/>
      <c r="PLD1" s="227"/>
      <c r="PLE1" s="227"/>
      <c r="PLF1" s="227"/>
      <c r="PLG1" s="227"/>
      <c r="PLH1" s="227"/>
      <c r="PLI1" s="227"/>
      <c r="PLJ1" s="227"/>
      <c r="PLK1" s="227"/>
      <c r="PLL1" s="227"/>
      <c r="PLM1" s="227"/>
      <c r="PLN1" s="227"/>
      <c r="PLO1" s="227"/>
      <c r="PLP1" s="227"/>
      <c r="PLQ1" s="227"/>
      <c r="PLR1" s="227"/>
      <c r="PLS1" s="227"/>
      <c r="PLT1" s="227"/>
      <c r="PLU1" s="227"/>
      <c r="PLV1" s="227"/>
      <c r="PLW1" s="227"/>
      <c r="PLX1" s="227"/>
      <c r="PLY1" s="227"/>
      <c r="PLZ1" s="227"/>
      <c r="PMA1" s="227"/>
      <c r="PMB1" s="227"/>
      <c r="PMC1" s="227"/>
      <c r="PMD1" s="227"/>
      <c r="PME1" s="227"/>
      <c r="PMF1" s="227"/>
      <c r="PMG1" s="227"/>
      <c r="PMH1" s="227"/>
      <c r="PMI1" s="227"/>
      <c r="PMJ1" s="227"/>
      <c r="PMK1" s="227"/>
      <c r="PML1" s="227"/>
      <c r="PMM1" s="227"/>
      <c r="PMN1" s="227"/>
      <c r="PMO1" s="227"/>
      <c r="PMP1" s="227"/>
      <c r="PMQ1" s="227"/>
      <c r="PMR1" s="227"/>
      <c r="PMS1" s="227"/>
      <c r="PMT1" s="227"/>
      <c r="PMU1" s="227"/>
      <c r="PMV1" s="227"/>
      <c r="PMW1" s="227"/>
      <c r="PMX1" s="227"/>
      <c r="PMY1" s="227"/>
      <c r="PMZ1" s="227"/>
      <c r="PNA1" s="227"/>
      <c r="PNB1" s="227"/>
      <c r="PNC1" s="227"/>
      <c r="PND1" s="227"/>
      <c r="PNE1" s="227"/>
      <c r="PNF1" s="227"/>
      <c r="PNG1" s="227"/>
      <c r="PNH1" s="227"/>
      <c r="PNI1" s="227"/>
      <c r="PNJ1" s="227"/>
      <c r="PNK1" s="227"/>
      <c r="PNL1" s="227"/>
      <c r="PNM1" s="227"/>
      <c r="PNN1" s="227"/>
      <c r="PNO1" s="227"/>
      <c r="PNP1" s="227"/>
      <c r="PNQ1" s="227"/>
      <c r="PNR1" s="227"/>
      <c r="PNS1" s="227"/>
      <c r="PNT1" s="227"/>
      <c r="PNU1" s="227"/>
      <c r="PNV1" s="227"/>
      <c r="PNW1" s="227"/>
      <c r="PNX1" s="227"/>
      <c r="PNY1" s="227"/>
      <c r="PNZ1" s="227"/>
      <c r="POA1" s="227"/>
      <c r="POB1" s="227"/>
      <c r="POC1" s="227"/>
      <c r="POD1" s="227"/>
      <c r="POE1" s="227"/>
      <c r="POF1" s="227"/>
      <c r="POG1" s="227"/>
      <c r="POH1" s="227"/>
      <c r="POI1" s="227"/>
      <c r="POJ1" s="227"/>
      <c r="POK1" s="227"/>
      <c r="POL1" s="227"/>
      <c r="POM1" s="227"/>
      <c r="PON1" s="227"/>
      <c r="POO1" s="227"/>
      <c r="POP1" s="227"/>
      <c r="POQ1" s="227"/>
      <c r="POR1" s="227"/>
      <c r="POS1" s="227"/>
      <c r="POT1" s="227"/>
      <c r="POU1" s="227"/>
      <c r="POV1" s="227"/>
      <c r="POW1" s="227"/>
      <c r="POX1" s="227"/>
      <c r="POY1" s="227"/>
      <c r="POZ1" s="227"/>
      <c r="PPA1" s="227"/>
      <c r="PPB1" s="227"/>
      <c r="PPC1" s="227"/>
      <c r="PPD1" s="227"/>
      <c r="PPE1" s="227"/>
      <c r="PPF1" s="227"/>
      <c r="PPG1" s="227"/>
      <c r="PPH1" s="227"/>
      <c r="PPI1" s="227"/>
      <c r="PPJ1" s="227"/>
      <c r="PPK1" s="227"/>
      <c r="PPL1" s="227"/>
      <c r="PPM1" s="227"/>
      <c r="PPN1" s="227"/>
      <c r="PPO1" s="227"/>
      <c r="PPP1" s="227"/>
      <c r="PPQ1" s="227"/>
      <c r="PPR1" s="227"/>
      <c r="PPS1" s="227"/>
      <c r="PPT1" s="227"/>
      <c r="PPU1" s="227"/>
      <c r="PPV1" s="227"/>
      <c r="PPW1" s="227"/>
      <c r="PPX1" s="227"/>
      <c r="PPY1" s="227"/>
      <c r="PPZ1" s="227"/>
      <c r="PQA1" s="227"/>
      <c r="PQB1" s="227"/>
      <c r="PQC1" s="227"/>
      <c r="PQD1" s="227"/>
      <c r="PQE1" s="227"/>
      <c r="PQF1" s="227"/>
      <c r="PQG1" s="227"/>
      <c r="PQH1" s="227"/>
      <c r="PQI1" s="227"/>
      <c r="PQJ1" s="227"/>
      <c r="PQK1" s="227"/>
      <c r="PQL1" s="227"/>
      <c r="PQM1" s="227"/>
      <c r="PQN1" s="227"/>
      <c r="PQO1" s="227"/>
      <c r="PQP1" s="227"/>
      <c r="PQQ1" s="227"/>
      <c r="PQR1" s="227"/>
      <c r="PQS1" s="227"/>
      <c r="PQT1" s="227"/>
      <c r="PQU1" s="227"/>
      <c r="PQV1" s="227"/>
      <c r="PQW1" s="227"/>
      <c r="PQX1" s="227"/>
      <c r="PQY1" s="227"/>
      <c r="PQZ1" s="227"/>
      <c r="PRA1" s="227"/>
      <c r="PRB1" s="227"/>
      <c r="PRC1" s="227"/>
      <c r="PRD1" s="227"/>
      <c r="PRE1" s="227"/>
      <c r="PRF1" s="227"/>
      <c r="PRG1" s="227"/>
      <c r="PRH1" s="227"/>
      <c r="PRI1" s="227"/>
      <c r="PRJ1" s="227"/>
      <c r="PRK1" s="227"/>
      <c r="PRL1" s="227"/>
      <c r="PRM1" s="227"/>
      <c r="PRN1" s="227"/>
      <c r="PRO1" s="227"/>
      <c r="PRP1" s="227"/>
      <c r="PRQ1" s="227"/>
      <c r="PRR1" s="227"/>
      <c r="PRS1" s="227"/>
      <c r="PRT1" s="227"/>
      <c r="PRU1" s="227"/>
      <c r="PRV1" s="227"/>
      <c r="PRW1" s="227"/>
      <c r="PRX1" s="227"/>
      <c r="PRY1" s="227"/>
      <c r="PRZ1" s="227"/>
      <c r="PSA1" s="227"/>
      <c r="PSB1" s="227"/>
      <c r="PSC1" s="227"/>
      <c r="PSD1" s="227"/>
      <c r="PSE1" s="227"/>
      <c r="PSF1" s="227"/>
      <c r="PSG1" s="227"/>
      <c r="PSH1" s="227"/>
      <c r="PSI1" s="227"/>
      <c r="PSJ1" s="227"/>
      <c r="PSK1" s="227"/>
      <c r="PSL1" s="227"/>
      <c r="PSM1" s="227"/>
      <c r="PSN1" s="227"/>
      <c r="PSO1" s="227"/>
      <c r="PSP1" s="227"/>
      <c r="PSQ1" s="227"/>
      <c r="PSR1" s="227"/>
      <c r="PSS1" s="227"/>
      <c r="PST1" s="227"/>
      <c r="PSU1" s="227"/>
      <c r="PSV1" s="227"/>
      <c r="PSW1" s="227"/>
      <c r="PSX1" s="227"/>
      <c r="PSY1" s="227"/>
      <c r="PSZ1" s="227"/>
      <c r="PTA1" s="227"/>
      <c r="PTB1" s="227"/>
      <c r="PTC1" s="227"/>
      <c r="PTD1" s="227"/>
      <c r="PTE1" s="227"/>
      <c r="PTF1" s="227"/>
      <c r="PTG1" s="227"/>
      <c r="PTH1" s="227"/>
      <c r="PTI1" s="227"/>
      <c r="PTJ1" s="227"/>
      <c r="PTK1" s="227"/>
      <c r="PTL1" s="227"/>
      <c r="PTM1" s="227"/>
      <c r="PTN1" s="227"/>
      <c r="PTO1" s="227"/>
      <c r="PTP1" s="227"/>
      <c r="PTQ1" s="227"/>
      <c r="PTR1" s="227"/>
      <c r="PTS1" s="227"/>
      <c r="PTT1" s="227"/>
      <c r="PTU1" s="227"/>
      <c r="PTV1" s="227"/>
      <c r="PTW1" s="227"/>
      <c r="PTX1" s="227"/>
      <c r="PTY1" s="227"/>
      <c r="PTZ1" s="227"/>
      <c r="PUA1" s="227"/>
      <c r="PUB1" s="227"/>
      <c r="PUC1" s="227"/>
      <c r="PUD1" s="227"/>
      <c r="PUE1" s="227"/>
      <c r="PUF1" s="227"/>
      <c r="PUG1" s="227"/>
      <c r="PUH1" s="227"/>
      <c r="PUI1" s="227"/>
      <c r="PUJ1" s="227"/>
      <c r="PUK1" s="227"/>
      <c r="PUL1" s="227"/>
      <c r="PUM1" s="227"/>
      <c r="PUN1" s="227"/>
      <c r="PUO1" s="227"/>
      <c r="PUP1" s="227"/>
      <c r="PUQ1" s="227"/>
      <c r="PUR1" s="227"/>
      <c r="PUS1" s="227"/>
      <c r="PUT1" s="227"/>
      <c r="PUU1" s="227"/>
      <c r="PUV1" s="227"/>
      <c r="PUW1" s="227"/>
      <c r="PUX1" s="227"/>
      <c r="PUY1" s="227"/>
      <c r="PUZ1" s="227"/>
      <c r="PVA1" s="227"/>
      <c r="PVB1" s="227"/>
      <c r="PVC1" s="227"/>
      <c r="PVD1" s="227"/>
      <c r="PVE1" s="227"/>
      <c r="PVF1" s="227"/>
      <c r="PVG1" s="227"/>
      <c r="PVH1" s="227"/>
      <c r="PVI1" s="227"/>
      <c r="PVJ1" s="227"/>
      <c r="PVK1" s="227"/>
      <c r="PVL1" s="227"/>
      <c r="PVM1" s="227"/>
      <c r="PVN1" s="227"/>
      <c r="PVO1" s="227"/>
      <c r="PVP1" s="227"/>
      <c r="PVQ1" s="227"/>
      <c r="PVR1" s="227"/>
      <c r="PVS1" s="227"/>
      <c r="PVT1" s="227"/>
      <c r="PVU1" s="227"/>
      <c r="PVV1" s="227"/>
      <c r="PVW1" s="227"/>
      <c r="PVX1" s="227"/>
      <c r="PVY1" s="227"/>
      <c r="PVZ1" s="227"/>
      <c r="PWA1" s="227"/>
      <c r="PWB1" s="227"/>
      <c r="PWC1" s="227"/>
      <c r="PWD1" s="227"/>
      <c r="PWE1" s="227"/>
      <c r="PWF1" s="227"/>
      <c r="PWG1" s="227"/>
      <c r="PWH1" s="227"/>
      <c r="PWI1" s="227"/>
      <c r="PWJ1" s="227"/>
      <c r="PWK1" s="227"/>
      <c r="PWL1" s="227"/>
      <c r="PWM1" s="227"/>
      <c r="PWN1" s="227"/>
      <c r="PWO1" s="227"/>
      <c r="PWP1" s="227"/>
      <c r="PWQ1" s="227"/>
      <c r="PWR1" s="227"/>
      <c r="PWS1" s="227"/>
      <c r="PWT1" s="227"/>
      <c r="PWU1" s="227"/>
      <c r="PWV1" s="227"/>
      <c r="PWW1" s="227"/>
      <c r="PWX1" s="227"/>
      <c r="PWY1" s="227"/>
      <c r="PWZ1" s="227"/>
      <c r="PXA1" s="227"/>
      <c r="PXB1" s="227"/>
      <c r="PXC1" s="227"/>
      <c r="PXD1" s="227"/>
      <c r="PXE1" s="227"/>
      <c r="PXF1" s="227"/>
      <c r="PXG1" s="227"/>
      <c r="PXH1" s="227"/>
      <c r="PXI1" s="227"/>
      <c r="PXJ1" s="227"/>
      <c r="PXK1" s="227"/>
      <c r="PXL1" s="227"/>
      <c r="PXM1" s="227"/>
      <c r="PXN1" s="227"/>
      <c r="PXO1" s="227"/>
      <c r="PXP1" s="227"/>
      <c r="PXQ1" s="227"/>
      <c r="PXR1" s="227"/>
      <c r="PXS1" s="227"/>
      <c r="PXT1" s="227"/>
      <c r="PXU1" s="227"/>
      <c r="PXV1" s="227"/>
      <c r="PXW1" s="227"/>
      <c r="PXX1" s="227"/>
      <c r="PXY1" s="227"/>
      <c r="PXZ1" s="227"/>
      <c r="PYA1" s="227"/>
      <c r="PYB1" s="227"/>
      <c r="PYC1" s="227"/>
      <c r="PYD1" s="227"/>
      <c r="PYE1" s="227"/>
      <c r="PYF1" s="227"/>
      <c r="PYG1" s="227"/>
      <c r="PYH1" s="227"/>
      <c r="PYI1" s="227"/>
      <c r="PYJ1" s="227"/>
      <c r="PYK1" s="227"/>
      <c r="PYL1" s="227"/>
      <c r="PYM1" s="227"/>
      <c r="PYN1" s="227"/>
      <c r="PYO1" s="227"/>
      <c r="PYP1" s="227"/>
      <c r="PYQ1" s="227"/>
      <c r="PYR1" s="227"/>
      <c r="PYS1" s="227"/>
      <c r="PYT1" s="227"/>
      <c r="PYU1" s="227"/>
      <c r="PYV1" s="227"/>
      <c r="PYW1" s="227"/>
      <c r="PYX1" s="227"/>
      <c r="PYY1" s="227"/>
      <c r="PYZ1" s="227"/>
      <c r="PZA1" s="227"/>
      <c r="PZB1" s="227"/>
      <c r="PZC1" s="227"/>
      <c r="PZD1" s="227"/>
      <c r="PZE1" s="227"/>
      <c r="PZF1" s="227"/>
      <c r="PZG1" s="227"/>
      <c r="PZH1" s="227"/>
      <c r="PZI1" s="227"/>
      <c r="PZJ1" s="227"/>
      <c r="PZK1" s="227"/>
      <c r="PZL1" s="227"/>
      <c r="PZM1" s="227"/>
      <c r="PZN1" s="227"/>
      <c r="PZO1" s="227"/>
      <c r="PZP1" s="227"/>
      <c r="PZQ1" s="227"/>
      <c r="PZR1" s="227"/>
      <c r="PZS1" s="227"/>
      <c r="PZT1" s="227"/>
      <c r="PZU1" s="227"/>
      <c r="PZV1" s="227"/>
      <c r="PZW1" s="227"/>
      <c r="PZX1" s="227"/>
      <c r="PZY1" s="227"/>
      <c r="PZZ1" s="227"/>
      <c r="QAA1" s="227"/>
      <c r="QAB1" s="227"/>
      <c r="QAC1" s="227"/>
      <c r="QAD1" s="227"/>
      <c r="QAE1" s="227"/>
      <c r="QAF1" s="227"/>
      <c r="QAG1" s="227"/>
      <c r="QAH1" s="227"/>
      <c r="QAI1" s="227"/>
      <c r="QAJ1" s="227"/>
      <c r="QAK1" s="227"/>
      <c r="QAL1" s="227"/>
      <c r="QAM1" s="227"/>
      <c r="QAN1" s="227"/>
      <c r="QAO1" s="227"/>
      <c r="QAP1" s="227"/>
      <c r="QAQ1" s="227"/>
      <c r="QAR1" s="227"/>
      <c r="QAS1" s="227"/>
      <c r="QAT1" s="227"/>
      <c r="QAU1" s="227"/>
      <c r="QAV1" s="227"/>
      <c r="QAW1" s="227"/>
      <c r="QAX1" s="227"/>
      <c r="QAY1" s="227"/>
      <c r="QAZ1" s="227"/>
      <c r="QBA1" s="227"/>
      <c r="QBB1" s="227"/>
      <c r="QBC1" s="227"/>
      <c r="QBD1" s="227"/>
      <c r="QBE1" s="227"/>
      <c r="QBF1" s="227"/>
      <c r="QBG1" s="227"/>
      <c r="QBH1" s="227"/>
      <c r="QBI1" s="227"/>
      <c r="QBJ1" s="227"/>
      <c r="QBK1" s="227"/>
      <c r="QBL1" s="227"/>
      <c r="QBM1" s="227"/>
      <c r="QBN1" s="227"/>
      <c r="QBO1" s="227"/>
      <c r="QBP1" s="227"/>
      <c r="QBQ1" s="227"/>
      <c r="QBR1" s="227"/>
      <c r="QBS1" s="227"/>
      <c r="QBT1" s="227"/>
      <c r="QBU1" s="227"/>
      <c r="QBV1" s="227"/>
      <c r="QBW1" s="227"/>
      <c r="QBX1" s="227"/>
      <c r="QBY1" s="227"/>
      <c r="QBZ1" s="227"/>
      <c r="QCA1" s="227"/>
      <c r="QCB1" s="227"/>
      <c r="QCC1" s="227"/>
      <c r="QCD1" s="227"/>
      <c r="QCE1" s="227"/>
      <c r="QCF1" s="227"/>
      <c r="QCG1" s="227"/>
      <c r="QCH1" s="227"/>
      <c r="QCI1" s="227"/>
      <c r="QCJ1" s="227"/>
      <c r="QCK1" s="227"/>
      <c r="QCL1" s="227"/>
      <c r="QCM1" s="227"/>
      <c r="QCN1" s="227"/>
      <c r="QCO1" s="227"/>
      <c r="QCP1" s="227"/>
      <c r="QCQ1" s="227"/>
      <c r="QCR1" s="227"/>
      <c r="QCS1" s="227"/>
      <c r="QCT1" s="227"/>
      <c r="QCU1" s="227"/>
      <c r="QCV1" s="227"/>
      <c r="QCW1" s="227"/>
      <c r="QCX1" s="227"/>
      <c r="QCY1" s="227"/>
      <c r="QCZ1" s="227"/>
      <c r="QDA1" s="227"/>
      <c r="QDB1" s="227"/>
      <c r="QDC1" s="227"/>
      <c r="QDD1" s="227"/>
      <c r="QDE1" s="227"/>
      <c r="QDF1" s="227"/>
      <c r="QDG1" s="227"/>
      <c r="QDH1" s="227"/>
      <c r="QDI1" s="227"/>
      <c r="QDJ1" s="227"/>
      <c r="QDK1" s="227"/>
      <c r="QDL1" s="227"/>
      <c r="QDM1" s="227"/>
      <c r="QDN1" s="227"/>
      <c r="QDO1" s="227"/>
      <c r="QDP1" s="227"/>
      <c r="QDQ1" s="227"/>
      <c r="QDR1" s="227"/>
      <c r="QDS1" s="227"/>
      <c r="QDT1" s="227"/>
      <c r="QDU1" s="227"/>
      <c r="QDV1" s="227"/>
      <c r="QDW1" s="227"/>
      <c r="QDX1" s="227"/>
      <c r="QDY1" s="227"/>
      <c r="QDZ1" s="227"/>
      <c r="QEA1" s="227"/>
      <c r="QEB1" s="227"/>
      <c r="QEC1" s="227"/>
      <c r="QED1" s="227"/>
      <c r="QEE1" s="227"/>
      <c r="QEF1" s="227"/>
      <c r="QEG1" s="227"/>
      <c r="QEH1" s="227"/>
      <c r="QEI1" s="227"/>
      <c r="QEJ1" s="227"/>
      <c r="QEK1" s="227"/>
      <c r="QEL1" s="227"/>
      <c r="QEM1" s="227"/>
      <c r="QEN1" s="227"/>
      <c r="QEO1" s="227"/>
      <c r="QEP1" s="227"/>
      <c r="QEQ1" s="227"/>
      <c r="QER1" s="227"/>
      <c r="QES1" s="227"/>
      <c r="QET1" s="227"/>
      <c r="QEU1" s="227"/>
      <c r="QEV1" s="227"/>
      <c r="QEW1" s="227"/>
      <c r="QEX1" s="227"/>
      <c r="QEY1" s="227"/>
      <c r="QEZ1" s="227"/>
      <c r="QFA1" s="227"/>
      <c r="QFB1" s="227"/>
      <c r="QFC1" s="227"/>
      <c r="QFD1" s="227"/>
      <c r="QFE1" s="227"/>
      <c r="QFF1" s="227"/>
      <c r="QFG1" s="227"/>
      <c r="QFH1" s="227"/>
      <c r="QFI1" s="227"/>
      <c r="QFJ1" s="227"/>
      <c r="QFK1" s="227"/>
      <c r="QFL1" s="227"/>
      <c r="QFM1" s="227"/>
      <c r="QFN1" s="227"/>
      <c r="QFO1" s="227"/>
      <c r="QFP1" s="227"/>
      <c r="QFQ1" s="227"/>
      <c r="QFR1" s="227"/>
      <c r="QFS1" s="227"/>
      <c r="QFT1" s="227"/>
      <c r="QFU1" s="227"/>
      <c r="QFV1" s="227"/>
      <c r="QFW1" s="227"/>
      <c r="QFX1" s="227"/>
      <c r="QFY1" s="227"/>
      <c r="QFZ1" s="227"/>
      <c r="QGA1" s="227"/>
      <c r="QGB1" s="227"/>
      <c r="QGC1" s="227"/>
      <c r="QGD1" s="227"/>
      <c r="QGE1" s="227"/>
      <c r="QGF1" s="227"/>
      <c r="QGG1" s="227"/>
      <c r="QGH1" s="227"/>
      <c r="QGI1" s="227"/>
      <c r="QGJ1" s="227"/>
      <c r="QGK1" s="227"/>
      <c r="QGL1" s="227"/>
      <c r="QGM1" s="227"/>
      <c r="QGN1" s="227"/>
      <c r="QGO1" s="227"/>
      <c r="QGP1" s="227"/>
      <c r="QGQ1" s="227"/>
      <c r="QGR1" s="227"/>
      <c r="QGS1" s="227"/>
      <c r="QGT1" s="227"/>
      <c r="QGU1" s="227"/>
      <c r="QGV1" s="227"/>
      <c r="QGW1" s="227"/>
      <c r="QGX1" s="227"/>
      <c r="QGY1" s="227"/>
      <c r="QGZ1" s="227"/>
      <c r="QHA1" s="227"/>
      <c r="QHB1" s="227"/>
      <c r="QHC1" s="227"/>
      <c r="QHD1" s="227"/>
      <c r="QHE1" s="227"/>
      <c r="QHF1" s="227"/>
      <c r="QHG1" s="227"/>
      <c r="QHH1" s="227"/>
      <c r="QHI1" s="227"/>
      <c r="QHJ1" s="227"/>
      <c r="QHK1" s="227"/>
      <c r="QHL1" s="227"/>
      <c r="QHM1" s="227"/>
      <c r="QHN1" s="227"/>
      <c r="QHO1" s="227"/>
      <c r="QHP1" s="227"/>
      <c r="QHQ1" s="227"/>
      <c r="QHR1" s="227"/>
      <c r="QHS1" s="227"/>
      <c r="QHT1" s="227"/>
      <c r="QHU1" s="227"/>
      <c r="QHV1" s="227"/>
      <c r="QHW1" s="227"/>
      <c r="QHX1" s="227"/>
      <c r="QHY1" s="227"/>
      <c r="QHZ1" s="227"/>
      <c r="QIA1" s="227"/>
      <c r="QIB1" s="227"/>
      <c r="QIC1" s="227"/>
      <c r="QID1" s="227"/>
      <c r="QIE1" s="227"/>
      <c r="QIF1" s="227"/>
      <c r="QIG1" s="227"/>
      <c r="QIH1" s="227"/>
      <c r="QII1" s="227"/>
      <c r="QIJ1" s="227"/>
      <c r="QIK1" s="227"/>
      <c r="QIL1" s="227"/>
      <c r="QIM1" s="227"/>
      <c r="QIN1" s="227"/>
      <c r="QIO1" s="227"/>
      <c r="QIP1" s="227"/>
      <c r="QIQ1" s="227"/>
      <c r="QIR1" s="227"/>
      <c r="QIS1" s="227"/>
      <c r="QIT1" s="227"/>
      <c r="QIU1" s="227"/>
      <c r="QIV1" s="227"/>
      <c r="QIW1" s="227"/>
      <c r="QIX1" s="227"/>
      <c r="QIY1" s="227"/>
      <c r="QIZ1" s="227"/>
      <c r="QJA1" s="227"/>
      <c r="QJB1" s="227"/>
      <c r="QJC1" s="227"/>
      <c r="QJD1" s="227"/>
      <c r="QJE1" s="227"/>
      <c r="QJF1" s="227"/>
      <c r="QJG1" s="227"/>
      <c r="QJH1" s="227"/>
      <c r="QJI1" s="227"/>
      <c r="QJJ1" s="227"/>
      <c r="QJK1" s="227"/>
      <c r="QJL1" s="227"/>
      <c r="QJM1" s="227"/>
      <c r="QJN1" s="227"/>
      <c r="QJO1" s="227"/>
      <c r="QJP1" s="227"/>
      <c r="QJQ1" s="227"/>
      <c r="QJR1" s="227"/>
      <c r="QJS1" s="227"/>
      <c r="QJT1" s="227"/>
      <c r="QJU1" s="227"/>
      <c r="QJV1" s="227"/>
      <c r="QJW1" s="227"/>
      <c r="QJX1" s="227"/>
      <c r="QJY1" s="227"/>
      <c r="QJZ1" s="227"/>
      <c r="QKA1" s="227"/>
      <c r="QKB1" s="227"/>
      <c r="QKC1" s="227"/>
      <c r="QKD1" s="227"/>
      <c r="QKE1" s="227"/>
      <c r="QKF1" s="227"/>
      <c r="QKG1" s="227"/>
      <c r="QKH1" s="227"/>
      <c r="QKI1" s="227"/>
      <c r="QKJ1" s="227"/>
      <c r="QKK1" s="227"/>
      <c r="QKL1" s="227"/>
      <c r="QKM1" s="227"/>
      <c r="QKN1" s="227"/>
      <c r="QKO1" s="227"/>
      <c r="QKP1" s="227"/>
      <c r="QKQ1" s="227"/>
      <c r="QKR1" s="227"/>
      <c r="QKS1" s="227"/>
      <c r="QKT1" s="227"/>
      <c r="QKU1" s="227"/>
      <c r="QKV1" s="227"/>
      <c r="QKW1" s="227"/>
      <c r="QKX1" s="227"/>
      <c r="QKY1" s="227"/>
      <c r="QKZ1" s="227"/>
      <c r="QLA1" s="227"/>
      <c r="QLB1" s="227"/>
      <c r="QLC1" s="227"/>
      <c r="QLD1" s="227"/>
      <c r="QLE1" s="227"/>
      <c r="QLF1" s="227"/>
      <c r="QLG1" s="227"/>
      <c r="QLH1" s="227"/>
      <c r="QLI1" s="227"/>
      <c r="QLJ1" s="227"/>
      <c r="QLK1" s="227"/>
      <c r="QLL1" s="227"/>
      <c r="QLM1" s="227"/>
      <c r="QLN1" s="227"/>
      <c r="QLO1" s="227"/>
      <c r="QLP1" s="227"/>
      <c r="QLQ1" s="227"/>
      <c r="QLR1" s="227"/>
      <c r="QLS1" s="227"/>
      <c r="QLT1" s="227"/>
      <c r="QLU1" s="227"/>
      <c r="QLV1" s="227"/>
      <c r="QLW1" s="227"/>
      <c r="QLX1" s="227"/>
      <c r="QLY1" s="227"/>
      <c r="QLZ1" s="227"/>
      <c r="QMA1" s="227"/>
      <c r="QMB1" s="227"/>
      <c r="QMC1" s="227"/>
      <c r="QMD1" s="227"/>
      <c r="QME1" s="227"/>
      <c r="QMF1" s="227"/>
      <c r="QMG1" s="227"/>
      <c r="QMH1" s="227"/>
      <c r="QMI1" s="227"/>
      <c r="QMJ1" s="227"/>
      <c r="QMK1" s="227"/>
      <c r="QML1" s="227"/>
      <c r="QMM1" s="227"/>
      <c r="QMN1" s="227"/>
      <c r="QMO1" s="227"/>
      <c r="QMP1" s="227"/>
      <c r="QMQ1" s="227"/>
      <c r="QMR1" s="227"/>
      <c r="QMS1" s="227"/>
      <c r="QMT1" s="227"/>
      <c r="QMU1" s="227"/>
      <c r="QMV1" s="227"/>
      <c r="QMW1" s="227"/>
      <c r="QMX1" s="227"/>
      <c r="QMY1" s="227"/>
      <c r="QMZ1" s="227"/>
      <c r="QNA1" s="227"/>
      <c r="QNB1" s="227"/>
      <c r="QNC1" s="227"/>
      <c r="QND1" s="227"/>
      <c r="QNE1" s="227"/>
      <c r="QNF1" s="227"/>
      <c r="QNG1" s="227"/>
      <c r="QNH1" s="227"/>
      <c r="QNI1" s="227"/>
      <c r="QNJ1" s="227"/>
      <c r="QNK1" s="227"/>
      <c r="QNL1" s="227"/>
      <c r="QNM1" s="227"/>
      <c r="QNN1" s="227"/>
      <c r="QNO1" s="227"/>
      <c r="QNP1" s="227"/>
      <c r="QNQ1" s="227"/>
      <c r="QNR1" s="227"/>
      <c r="QNS1" s="227"/>
      <c r="QNT1" s="227"/>
      <c r="QNU1" s="227"/>
      <c r="QNV1" s="227"/>
      <c r="QNW1" s="227"/>
      <c r="QNX1" s="227"/>
      <c r="QNY1" s="227"/>
      <c r="QNZ1" s="227"/>
      <c r="QOA1" s="227"/>
      <c r="QOB1" s="227"/>
      <c r="QOC1" s="227"/>
      <c r="QOD1" s="227"/>
      <c r="QOE1" s="227"/>
      <c r="QOF1" s="227"/>
      <c r="QOG1" s="227"/>
      <c r="QOH1" s="227"/>
      <c r="QOI1" s="227"/>
      <c r="QOJ1" s="227"/>
      <c r="QOK1" s="227"/>
      <c r="QOL1" s="227"/>
      <c r="QOM1" s="227"/>
      <c r="QON1" s="227"/>
      <c r="QOO1" s="227"/>
      <c r="QOP1" s="227"/>
      <c r="QOQ1" s="227"/>
      <c r="QOR1" s="227"/>
      <c r="QOS1" s="227"/>
      <c r="QOT1" s="227"/>
      <c r="QOU1" s="227"/>
      <c r="QOV1" s="227"/>
      <c r="QOW1" s="227"/>
      <c r="QOX1" s="227"/>
      <c r="QOY1" s="227"/>
      <c r="QOZ1" s="227"/>
      <c r="QPA1" s="227"/>
      <c r="QPB1" s="227"/>
      <c r="QPC1" s="227"/>
      <c r="QPD1" s="227"/>
      <c r="QPE1" s="227"/>
      <c r="QPF1" s="227"/>
      <c r="QPG1" s="227"/>
      <c r="QPH1" s="227"/>
      <c r="QPI1" s="227"/>
      <c r="QPJ1" s="227"/>
      <c r="QPK1" s="227"/>
      <c r="QPL1" s="227"/>
      <c r="QPM1" s="227"/>
      <c r="QPN1" s="227"/>
      <c r="QPO1" s="227"/>
      <c r="QPP1" s="227"/>
      <c r="QPQ1" s="227"/>
      <c r="QPR1" s="227"/>
      <c r="QPS1" s="227"/>
      <c r="QPT1" s="227"/>
      <c r="QPU1" s="227"/>
      <c r="QPV1" s="227"/>
      <c r="QPW1" s="227"/>
      <c r="QPX1" s="227"/>
      <c r="QPY1" s="227"/>
      <c r="QPZ1" s="227"/>
      <c r="QQA1" s="227"/>
      <c r="QQB1" s="227"/>
      <c r="QQC1" s="227"/>
      <c r="QQD1" s="227"/>
      <c r="QQE1" s="227"/>
      <c r="QQF1" s="227"/>
      <c r="QQG1" s="227"/>
      <c r="QQH1" s="227"/>
      <c r="QQI1" s="227"/>
      <c r="QQJ1" s="227"/>
      <c r="QQK1" s="227"/>
      <c r="QQL1" s="227"/>
      <c r="QQM1" s="227"/>
      <c r="QQN1" s="227"/>
      <c r="QQO1" s="227"/>
      <c r="QQP1" s="227"/>
      <c r="QQQ1" s="227"/>
      <c r="QQR1" s="227"/>
      <c r="QQS1" s="227"/>
      <c r="QQT1" s="227"/>
      <c r="QQU1" s="227"/>
      <c r="QQV1" s="227"/>
      <c r="QQW1" s="227"/>
      <c r="QQX1" s="227"/>
      <c r="QQY1" s="227"/>
      <c r="QQZ1" s="227"/>
      <c r="QRA1" s="227"/>
      <c r="QRB1" s="227"/>
      <c r="QRC1" s="227"/>
      <c r="QRD1" s="227"/>
      <c r="QRE1" s="227"/>
      <c r="QRF1" s="227"/>
      <c r="QRG1" s="227"/>
      <c r="QRH1" s="227"/>
      <c r="QRI1" s="227"/>
      <c r="QRJ1" s="227"/>
      <c r="QRK1" s="227"/>
      <c r="QRL1" s="227"/>
      <c r="QRM1" s="227"/>
      <c r="QRN1" s="227"/>
      <c r="QRO1" s="227"/>
      <c r="QRP1" s="227"/>
      <c r="QRQ1" s="227"/>
      <c r="QRR1" s="227"/>
      <c r="QRS1" s="227"/>
      <c r="QRT1" s="227"/>
      <c r="QRU1" s="227"/>
      <c r="QRV1" s="227"/>
      <c r="QRW1" s="227"/>
      <c r="QRX1" s="227"/>
      <c r="QRY1" s="227"/>
      <c r="QRZ1" s="227"/>
      <c r="QSA1" s="227"/>
      <c r="QSB1" s="227"/>
      <c r="QSC1" s="227"/>
      <c r="QSD1" s="227"/>
      <c r="QSE1" s="227"/>
      <c r="QSF1" s="227"/>
      <c r="QSG1" s="227"/>
      <c r="QSH1" s="227"/>
      <c r="QSI1" s="227"/>
      <c r="QSJ1" s="227"/>
      <c r="QSK1" s="227"/>
      <c r="QSL1" s="227"/>
      <c r="QSM1" s="227"/>
      <c r="QSN1" s="227"/>
      <c r="QSO1" s="227"/>
      <c r="QSP1" s="227"/>
      <c r="QSQ1" s="227"/>
      <c r="QSR1" s="227"/>
      <c r="QSS1" s="227"/>
      <c r="QST1" s="227"/>
      <c r="QSU1" s="227"/>
      <c r="QSV1" s="227"/>
      <c r="QSW1" s="227"/>
      <c r="QSX1" s="227"/>
      <c r="QSY1" s="227"/>
      <c r="QSZ1" s="227"/>
      <c r="QTA1" s="227"/>
      <c r="QTB1" s="227"/>
      <c r="QTC1" s="227"/>
      <c r="QTD1" s="227"/>
      <c r="QTE1" s="227"/>
      <c r="QTF1" s="227"/>
      <c r="QTG1" s="227"/>
      <c r="QTH1" s="227"/>
      <c r="QTI1" s="227"/>
      <c r="QTJ1" s="227"/>
      <c r="QTK1" s="227"/>
      <c r="QTL1" s="227"/>
      <c r="QTM1" s="227"/>
      <c r="QTN1" s="227"/>
      <c r="QTO1" s="227"/>
      <c r="QTP1" s="227"/>
      <c r="QTQ1" s="227"/>
      <c r="QTR1" s="227"/>
      <c r="QTS1" s="227"/>
      <c r="QTT1" s="227"/>
      <c r="QTU1" s="227"/>
      <c r="QTV1" s="227"/>
      <c r="QTW1" s="227"/>
      <c r="QTX1" s="227"/>
      <c r="QTY1" s="227"/>
      <c r="QTZ1" s="227"/>
      <c r="QUA1" s="227"/>
      <c r="QUB1" s="227"/>
      <c r="QUC1" s="227"/>
      <c r="QUD1" s="227"/>
      <c r="QUE1" s="227"/>
      <c r="QUF1" s="227"/>
      <c r="QUG1" s="227"/>
      <c r="QUH1" s="227"/>
      <c r="QUI1" s="227"/>
      <c r="QUJ1" s="227"/>
      <c r="QUK1" s="227"/>
      <c r="QUL1" s="227"/>
      <c r="QUM1" s="227"/>
      <c r="QUN1" s="227"/>
      <c r="QUO1" s="227"/>
      <c r="QUP1" s="227"/>
      <c r="QUQ1" s="227"/>
      <c r="QUR1" s="227"/>
      <c r="QUS1" s="227"/>
      <c r="QUT1" s="227"/>
      <c r="QUU1" s="227"/>
      <c r="QUV1" s="227"/>
      <c r="QUW1" s="227"/>
      <c r="QUX1" s="227"/>
      <c r="QUY1" s="227"/>
      <c r="QUZ1" s="227"/>
      <c r="QVA1" s="227"/>
      <c r="QVB1" s="227"/>
      <c r="QVC1" s="227"/>
      <c r="QVD1" s="227"/>
      <c r="QVE1" s="227"/>
      <c r="QVF1" s="227"/>
      <c r="QVG1" s="227"/>
      <c r="QVH1" s="227"/>
      <c r="QVI1" s="227"/>
      <c r="QVJ1" s="227"/>
      <c r="QVK1" s="227"/>
      <c r="QVL1" s="227"/>
      <c r="QVM1" s="227"/>
      <c r="QVN1" s="227"/>
      <c r="QVO1" s="227"/>
      <c r="QVP1" s="227"/>
      <c r="QVQ1" s="227"/>
      <c r="QVR1" s="227"/>
      <c r="QVS1" s="227"/>
      <c r="QVT1" s="227"/>
      <c r="QVU1" s="227"/>
      <c r="QVV1" s="227"/>
      <c r="QVW1" s="227"/>
      <c r="QVX1" s="227"/>
      <c r="QVY1" s="227"/>
      <c r="QVZ1" s="227"/>
      <c r="QWA1" s="227"/>
      <c r="QWB1" s="227"/>
      <c r="QWC1" s="227"/>
      <c r="QWD1" s="227"/>
      <c r="QWE1" s="227"/>
      <c r="QWF1" s="227"/>
      <c r="QWG1" s="227"/>
      <c r="QWH1" s="227"/>
      <c r="QWI1" s="227"/>
      <c r="QWJ1" s="227"/>
      <c r="QWK1" s="227"/>
      <c r="QWL1" s="227"/>
      <c r="QWM1" s="227"/>
      <c r="QWN1" s="227"/>
      <c r="QWO1" s="227"/>
      <c r="QWP1" s="227"/>
      <c r="QWQ1" s="227"/>
      <c r="QWR1" s="227"/>
      <c r="QWS1" s="227"/>
      <c r="QWT1" s="227"/>
      <c r="QWU1" s="227"/>
      <c r="QWV1" s="227"/>
      <c r="QWW1" s="227"/>
      <c r="QWX1" s="227"/>
      <c r="QWY1" s="227"/>
      <c r="QWZ1" s="227"/>
      <c r="QXA1" s="227"/>
      <c r="QXB1" s="227"/>
      <c r="QXC1" s="227"/>
      <c r="QXD1" s="227"/>
      <c r="QXE1" s="227"/>
      <c r="QXF1" s="227"/>
      <c r="QXG1" s="227"/>
      <c r="QXH1" s="227"/>
      <c r="QXI1" s="227"/>
      <c r="QXJ1" s="227"/>
      <c r="QXK1" s="227"/>
      <c r="QXL1" s="227"/>
      <c r="QXM1" s="227"/>
      <c r="QXN1" s="227"/>
      <c r="QXO1" s="227"/>
      <c r="QXP1" s="227"/>
      <c r="QXQ1" s="227"/>
      <c r="QXR1" s="227"/>
      <c r="QXS1" s="227"/>
      <c r="QXT1" s="227"/>
      <c r="QXU1" s="227"/>
      <c r="QXV1" s="227"/>
      <c r="QXW1" s="227"/>
      <c r="QXX1" s="227"/>
      <c r="QXY1" s="227"/>
      <c r="QXZ1" s="227"/>
      <c r="QYA1" s="227"/>
      <c r="QYB1" s="227"/>
      <c r="QYC1" s="227"/>
      <c r="QYD1" s="227"/>
      <c r="QYE1" s="227"/>
      <c r="QYF1" s="227"/>
      <c r="QYG1" s="227"/>
      <c r="QYH1" s="227"/>
      <c r="QYI1" s="227"/>
      <c r="QYJ1" s="227"/>
      <c r="QYK1" s="227"/>
      <c r="QYL1" s="227"/>
      <c r="QYM1" s="227"/>
      <c r="QYN1" s="227"/>
      <c r="QYO1" s="227"/>
      <c r="QYP1" s="227"/>
      <c r="QYQ1" s="227"/>
      <c r="QYR1" s="227"/>
      <c r="QYS1" s="227"/>
      <c r="QYT1" s="227"/>
      <c r="QYU1" s="227"/>
      <c r="QYV1" s="227"/>
      <c r="QYW1" s="227"/>
      <c r="QYX1" s="227"/>
      <c r="QYY1" s="227"/>
      <c r="QYZ1" s="227"/>
      <c r="QZA1" s="227"/>
      <c r="QZB1" s="227"/>
      <c r="QZC1" s="227"/>
      <c r="QZD1" s="227"/>
      <c r="QZE1" s="227"/>
      <c r="QZF1" s="227"/>
      <c r="QZG1" s="227"/>
      <c r="QZH1" s="227"/>
      <c r="QZI1" s="227"/>
      <c r="QZJ1" s="227"/>
      <c r="QZK1" s="227"/>
      <c r="QZL1" s="227"/>
      <c r="QZM1" s="227"/>
      <c r="QZN1" s="227"/>
      <c r="QZO1" s="227"/>
      <c r="QZP1" s="227"/>
      <c r="QZQ1" s="227"/>
      <c r="QZR1" s="227"/>
      <c r="QZS1" s="227"/>
      <c r="QZT1" s="227"/>
      <c r="QZU1" s="227"/>
      <c r="QZV1" s="227"/>
      <c r="QZW1" s="227"/>
      <c r="QZX1" s="227"/>
      <c r="QZY1" s="227"/>
      <c r="QZZ1" s="227"/>
      <c r="RAA1" s="227"/>
      <c r="RAB1" s="227"/>
      <c r="RAC1" s="227"/>
      <c r="RAD1" s="227"/>
      <c r="RAE1" s="227"/>
      <c r="RAF1" s="227"/>
      <c r="RAG1" s="227"/>
      <c r="RAH1" s="227"/>
      <c r="RAI1" s="227"/>
      <c r="RAJ1" s="227"/>
      <c r="RAK1" s="227"/>
      <c r="RAL1" s="227"/>
      <c r="RAM1" s="227"/>
      <c r="RAN1" s="227"/>
      <c r="RAO1" s="227"/>
      <c r="RAP1" s="227"/>
      <c r="RAQ1" s="227"/>
      <c r="RAR1" s="227"/>
      <c r="RAS1" s="227"/>
      <c r="RAT1" s="227"/>
      <c r="RAU1" s="227"/>
      <c r="RAV1" s="227"/>
      <c r="RAW1" s="227"/>
      <c r="RAX1" s="227"/>
      <c r="RAY1" s="227"/>
      <c r="RAZ1" s="227"/>
      <c r="RBA1" s="227"/>
      <c r="RBB1" s="227"/>
      <c r="RBC1" s="227"/>
      <c r="RBD1" s="227"/>
      <c r="RBE1" s="227"/>
      <c r="RBF1" s="227"/>
      <c r="RBG1" s="227"/>
      <c r="RBH1" s="227"/>
      <c r="RBI1" s="227"/>
      <c r="RBJ1" s="227"/>
      <c r="RBK1" s="227"/>
      <c r="RBL1" s="227"/>
      <c r="RBM1" s="227"/>
      <c r="RBN1" s="227"/>
      <c r="RBO1" s="227"/>
      <c r="RBP1" s="227"/>
      <c r="RBQ1" s="227"/>
      <c r="RBR1" s="227"/>
      <c r="RBS1" s="227"/>
      <c r="RBT1" s="227"/>
      <c r="RBU1" s="227"/>
      <c r="RBV1" s="227"/>
      <c r="RBW1" s="227"/>
      <c r="RBX1" s="227"/>
      <c r="RBY1" s="227"/>
      <c r="RBZ1" s="227"/>
      <c r="RCA1" s="227"/>
      <c r="RCB1" s="227"/>
      <c r="RCC1" s="227"/>
      <c r="RCD1" s="227"/>
      <c r="RCE1" s="227"/>
      <c r="RCF1" s="227"/>
      <c r="RCG1" s="227"/>
      <c r="RCH1" s="227"/>
      <c r="RCI1" s="227"/>
      <c r="RCJ1" s="227"/>
      <c r="RCK1" s="227"/>
      <c r="RCL1" s="227"/>
      <c r="RCM1" s="227"/>
      <c r="RCN1" s="227"/>
      <c r="RCO1" s="227"/>
      <c r="RCP1" s="227"/>
      <c r="RCQ1" s="227"/>
      <c r="RCR1" s="227"/>
      <c r="RCS1" s="227"/>
      <c r="RCT1" s="227"/>
      <c r="RCU1" s="227"/>
      <c r="RCV1" s="227"/>
      <c r="RCW1" s="227"/>
      <c r="RCX1" s="227"/>
      <c r="RCY1" s="227"/>
      <c r="RCZ1" s="227"/>
      <c r="RDA1" s="227"/>
      <c r="RDB1" s="227"/>
      <c r="RDC1" s="227"/>
      <c r="RDD1" s="227"/>
      <c r="RDE1" s="227"/>
      <c r="RDF1" s="227"/>
      <c r="RDG1" s="227"/>
      <c r="RDH1" s="227"/>
      <c r="RDI1" s="227"/>
      <c r="RDJ1" s="227"/>
      <c r="RDK1" s="227"/>
      <c r="RDL1" s="227"/>
      <c r="RDM1" s="227"/>
      <c r="RDN1" s="227"/>
      <c r="RDO1" s="227"/>
      <c r="RDP1" s="227"/>
      <c r="RDQ1" s="227"/>
      <c r="RDR1" s="227"/>
      <c r="RDS1" s="227"/>
      <c r="RDT1" s="227"/>
      <c r="RDU1" s="227"/>
      <c r="RDV1" s="227"/>
      <c r="RDW1" s="227"/>
      <c r="RDX1" s="227"/>
      <c r="RDY1" s="227"/>
      <c r="RDZ1" s="227"/>
      <c r="REA1" s="227"/>
      <c r="REB1" s="227"/>
      <c r="REC1" s="227"/>
      <c r="RED1" s="227"/>
      <c r="REE1" s="227"/>
      <c r="REF1" s="227"/>
      <c r="REG1" s="227"/>
      <c r="REH1" s="227"/>
      <c r="REI1" s="227"/>
      <c r="REJ1" s="227"/>
      <c r="REK1" s="227"/>
      <c r="REL1" s="227"/>
      <c r="REM1" s="227"/>
      <c r="REN1" s="227"/>
      <c r="REO1" s="227"/>
      <c r="REP1" s="227"/>
      <c r="REQ1" s="227"/>
      <c r="RER1" s="227"/>
      <c r="RES1" s="227"/>
      <c r="RET1" s="227"/>
      <c r="REU1" s="227"/>
      <c r="REV1" s="227"/>
      <c r="REW1" s="227"/>
      <c r="REX1" s="227"/>
      <c r="REY1" s="227"/>
      <c r="REZ1" s="227"/>
      <c r="RFA1" s="227"/>
      <c r="RFB1" s="227"/>
      <c r="RFC1" s="227"/>
      <c r="RFD1" s="227"/>
      <c r="RFE1" s="227"/>
      <c r="RFF1" s="227"/>
      <c r="RFG1" s="227"/>
      <c r="RFH1" s="227"/>
      <c r="RFI1" s="227"/>
      <c r="RFJ1" s="227"/>
      <c r="RFK1" s="227"/>
      <c r="RFL1" s="227"/>
      <c r="RFM1" s="227"/>
      <c r="RFN1" s="227"/>
      <c r="RFO1" s="227"/>
      <c r="RFP1" s="227"/>
      <c r="RFQ1" s="227"/>
      <c r="RFR1" s="227"/>
      <c r="RFS1" s="227"/>
      <c r="RFT1" s="227"/>
      <c r="RFU1" s="227"/>
      <c r="RFV1" s="227"/>
      <c r="RFW1" s="227"/>
      <c r="RFX1" s="227"/>
      <c r="RFY1" s="227"/>
      <c r="RFZ1" s="227"/>
      <c r="RGA1" s="227"/>
      <c r="RGB1" s="227"/>
      <c r="RGC1" s="227"/>
      <c r="RGD1" s="227"/>
      <c r="RGE1" s="227"/>
      <c r="RGF1" s="227"/>
      <c r="RGG1" s="227"/>
      <c r="RGH1" s="227"/>
      <c r="RGI1" s="227"/>
      <c r="RGJ1" s="227"/>
      <c r="RGK1" s="227"/>
      <c r="RGL1" s="227"/>
      <c r="RGM1" s="227"/>
      <c r="RGN1" s="227"/>
      <c r="RGO1" s="227"/>
      <c r="RGP1" s="227"/>
      <c r="RGQ1" s="227"/>
      <c r="RGR1" s="227"/>
      <c r="RGS1" s="227"/>
      <c r="RGT1" s="227"/>
      <c r="RGU1" s="227"/>
      <c r="RGV1" s="227"/>
      <c r="RGW1" s="227"/>
      <c r="RGX1" s="227"/>
      <c r="RGY1" s="227"/>
      <c r="RGZ1" s="227"/>
      <c r="RHA1" s="227"/>
      <c r="RHB1" s="227"/>
      <c r="RHC1" s="227"/>
      <c r="RHD1" s="227"/>
      <c r="RHE1" s="227"/>
      <c r="RHF1" s="227"/>
      <c r="RHG1" s="227"/>
      <c r="RHH1" s="227"/>
      <c r="RHI1" s="227"/>
      <c r="RHJ1" s="227"/>
      <c r="RHK1" s="227"/>
      <c r="RHL1" s="227"/>
      <c r="RHM1" s="227"/>
      <c r="RHN1" s="227"/>
      <c r="RHO1" s="227"/>
      <c r="RHP1" s="227"/>
      <c r="RHQ1" s="227"/>
      <c r="RHR1" s="227"/>
      <c r="RHS1" s="227"/>
      <c r="RHT1" s="227"/>
      <c r="RHU1" s="227"/>
      <c r="RHV1" s="227"/>
      <c r="RHW1" s="227"/>
      <c r="RHX1" s="227"/>
      <c r="RHY1" s="227"/>
      <c r="RHZ1" s="227"/>
      <c r="RIA1" s="227"/>
      <c r="RIB1" s="227"/>
      <c r="RIC1" s="227"/>
      <c r="RID1" s="227"/>
      <c r="RIE1" s="227"/>
      <c r="RIF1" s="227"/>
      <c r="RIG1" s="227"/>
      <c r="RIH1" s="227"/>
      <c r="RII1" s="227"/>
      <c r="RIJ1" s="227"/>
      <c r="RIK1" s="227"/>
      <c r="RIL1" s="227"/>
      <c r="RIM1" s="227"/>
      <c r="RIN1" s="227"/>
      <c r="RIO1" s="227"/>
      <c r="RIP1" s="227"/>
      <c r="RIQ1" s="227"/>
      <c r="RIR1" s="227"/>
      <c r="RIS1" s="227"/>
      <c r="RIT1" s="227"/>
      <c r="RIU1" s="227"/>
      <c r="RIV1" s="227"/>
      <c r="RIW1" s="227"/>
      <c r="RIX1" s="227"/>
      <c r="RIY1" s="227"/>
      <c r="RIZ1" s="227"/>
      <c r="RJA1" s="227"/>
      <c r="RJB1" s="227"/>
      <c r="RJC1" s="227"/>
      <c r="RJD1" s="227"/>
      <c r="RJE1" s="227"/>
      <c r="RJF1" s="227"/>
      <c r="RJG1" s="227"/>
      <c r="RJH1" s="227"/>
      <c r="RJI1" s="227"/>
      <c r="RJJ1" s="227"/>
      <c r="RJK1" s="227"/>
      <c r="RJL1" s="227"/>
      <c r="RJM1" s="227"/>
      <c r="RJN1" s="227"/>
      <c r="RJO1" s="227"/>
      <c r="RJP1" s="227"/>
      <c r="RJQ1" s="227"/>
      <c r="RJR1" s="227"/>
      <c r="RJS1" s="227"/>
      <c r="RJT1" s="227"/>
      <c r="RJU1" s="227"/>
      <c r="RJV1" s="227"/>
      <c r="RJW1" s="227"/>
      <c r="RJX1" s="227"/>
      <c r="RJY1" s="227"/>
      <c r="RJZ1" s="227"/>
      <c r="RKA1" s="227"/>
      <c r="RKB1" s="227"/>
      <c r="RKC1" s="227"/>
      <c r="RKD1" s="227"/>
      <c r="RKE1" s="227"/>
      <c r="RKF1" s="227"/>
      <c r="RKG1" s="227"/>
      <c r="RKH1" s="227"/>
      <c r="RKI1" s="227"/>
      <c r="RKJ1" s="227"/>
      <c r="RKK1" s="227"/>
      <c r="RKL1" s="227"/>
      <c r="RKM1" s="227"/>
      <c r="RKN1" s="227"/>
      <c r="RKO1" s="227"/>
      <c r="RKP1" s="227"/>
      <c r="RKQ1" s="227"/>
      <c r="RKR1" s="227"/>
      <c r="RKS1" s="227"/>
      <c r="RKT1" s="227"/>
      <c r="RKU1" s="227"/>
      <c r="RKV1" s="227"/>
      <c r="RKW1" s="227"/>
      <c r="RKX1" s="227"/>
      <c r="RKY1" s="227"/>
      <c r="RKZ1" s="227"/>
      <c r="RLA1" s="227"/>
      <c r="RLB1" s="227"/>
      <c r="RLC1" s="227"/>
      <c r="RLD1" s="227"/>
      <c r="RLE1" s="227"/>
      <c r="RLF1" s="227"/>
      <c r="RLG1" s="227"/>
      <c r="RLH1" s="227"/>
      <c r="RLI1" s="227"/>
      <c r="RLJ1" s="227"/>
      <c r="RLK1" s="227"/>
      <c r="RLL1" s="227"/>
      <c r="RLM1" s="227"/>
      <c r="RLN1" s="227"/>
      <c r="RLO1" s="227"/>
      <c r="RLP1" s="227"/>
      <c r="RLQ1" s="227"/>
      <c r="RLR1" s="227"/>
      <c r="RLS1" s="227"/>
      <c r="RLT1" s="227"/>
      <c r="RLU1" s="227"/>
      <c r="RLV1" s="227"/>
      <c r="RLW1" s="227"/>
      <c r="RLX1" s="227"/>
      <c r="RLY1" s="227"/>
      <c r="RLZ1" s="227"/>
      <c r="RMA1" s="227"/>
      <c r="RMB1" s="227"/>
      <c r="RMC1" s="227"/>
      <c r="RMD1" s="227"/>
      <c r="RME1" s="227"/>
      <c r="RMF1" s="227"/>
      <c r="RMG1" s="227"/>
      <c r="RMH1" s="227"/>
      <c r="RMI1" s="227"/>
      <c r="RMJ1" s="227"/>
      <c r="RMK1" s="227"/>
      <c r="RML1" s="227"/>
      <c r="RMM1" s="227"/>
      <c r="RMN1" s="227"/>
      <c r="RMO1" s="227"/>
      <c r="RMP1" s="227"/>
      <c r="RMQ1" s="227"/>
      <c r="RMR1" s="227"/>
      <c r="RMS1" s="227"/>
      <c r="RMT1" s="227"/>
      <c r="RMU1" s="227"/>
      <c r="RMV1" s="227"/>
      <c r="RMW1" s="227"/>
      <c r="RMX1" s="227"/>
      <c r="RMY1" s="227"/>
      <c r="RMZ1" s="227"/>
      <c r="RNA1" s="227"/>
      <c r="RNB1" s="227"/>
      <c r="RNC1" s="227"/>
      <c r="RND1" s="227"/>
      <c r="RNE1" s="227"/>
      <c r="RNF1" s="227"/>
      <c r="RNG1" s="227"/>
      <c r="RNH1" s="227"/>
      <c r="RNI1" s="227"/>
      <c r="RNJ1" s="227"/>
      <c r="RNK1" s="227"/>
      <c r="RNL1" s="227"/>
      <c r="RNM1" s="227"/>
      <c r="RNN1" s="227"/>
      <c r="RNO1" s="227"/>
      <c r="RNP1" s="227"/>
      <c r="RNQ1" s="227"/>
      <c r="RNR1" s="227"/>
      <c r="RNS1" s="227"/>
      <c r="RNT1" s="227"/>
      <c r="RNU1" s="227"/>
      <c r="RNV1" s="227"/>
      <c r="RNW1" s="227"/>
      <c r="RNX1" s="227"/>
      <c r="RNY1" s="227"/>
      <c r="RNZ1" s="227"/>
      <c r="ROA1" s="227"/>
      <c r="ROB1" s="227"/>
      <c r="ROC1" s="227"/>
      <c r="ROD1" s="227"/>
      <c r="ROE1" s="227"/>
      <c r="ROF1" s="227"/>
      <c r="ROG1" s="227"/>
      <c r="ROH1" s="227"/>
      <c r="ROI1" s="227"/>
      <c r="ROJ1" s="227"/>
      <c r="ROK1" s="227"/>
      <c r="ROL1" s="227"/>
      <c r="ROM1" s="227"/>
      <c r="RON1" s="227"/>
      <c r="ROO1" s="227"/>
      <c r="ROP1" s="227"/>
      <c r="ROQ1" s="227"/>
      <c r="ROR1" s="227"/>
      <c r="ROS1" s="227"/>
      <c r="ROT1" s="227"/>
      <c r="ROU1" s="227"/>
      <c r="ROV1" s="227"/>
      <c r="ROW1" s="227"/>
      <c r="ROX1" s="227"/>
      <c r="ROY1" s="227"/>
      <c r="ROZ1" s="227"/>
      <c r="RPA1" s="227"/>
      <c r="RPB1" s="227"/>
      <c r="RPC1" s="227"/>
      <c r="RPD1" s="227"/>
      <c r="RPE1" s="227"/>
      <c r="RPF1" s="227"/>
      <c r="RPG1" s="227"/>
      <c r="RPH1" s="227"/>
      <c r="RPI1" s="227"/>
      <c r="RPJ1" s="227"/>
      <c r="RPK1" s="227"/>
      <c r="RPL1" s="227"/>
      <c r="RPM1" s="227"/>
      <c r="RPN1" s="227"/>
      <c r="RPO1" s="227"/>
      <c r="RPP1" s="227"/>
      <c r="RPQ1" s="227"/>
      <c r="RPR1" s="227"/>
      <c r="RPS1" s="227"/>
      <c r="RPT1" s="227"/>
      <c r="RPU1" s="227"/>
      <c r="RPV1" s="227"/>
      <c r="RPW1" s="227"/>
      <c r="RPX1" s="227"/>
      <c r="RPY1" s="227"/>
      <c r="RPZ1" s="227"/>
      <c r="RQA1" s="227"/>
      <c r="RQB1" s="227"/>
      <c r="RQC1" s="227"/>
      <c r="RQD1" s="227"/>
      <c r="RQE1" s="227"/>
      <c r="RQF1" s="227"/>
      <c r="RQG1" s="227"/>
      <c r="RQH1" s="227"/>
      <c r="RQI1" s="227"/>
      <c r="RQJ1" s="227"/>
      <c r="RQK1" s="227"/>
      <c r="RQL1" s="227"/>
      <c r="RQM1" s="227"/>
      <c r="RQN1" s="227"/>
      <c r="RQO1" s="227"/>
      <c r="RQP1" s="227"/>
      <c r="RQQ1" s="227"/>
      <c r="RQR1" s="227"/>
      <c r="RQS1" s="227"/>
      <c r="RQT1" s="227"/>
      <c r="RQU1" s="227"/>
      <c r="RQV1" s="227"/>
      <c r="RQW1" s="227"/>
      <c r="RQX1" s="227"/>
      <c r="RQY1" s="227"/>
      <c r="RQZ1" s="227"/>
      <c r="RRA1" s="227"/>
      <c r="RRB1" s="227"/>
      <c r="RRC1" s="227"/>
      <c r="RRD1" s="227"/>
      <c r="RRE1" s="227"/>
      <c r="RRF1" s="227"/>
      <c r="RRG1" s="227"/>
      <c r="RRH1" s="227"/>
      <c r="RRI1" s="227"/>
      <c r="RRJ1" s="227"/>
      <c r="RRK1" s="227"/>
      <c r="RRL1" s="227"/>
      <c r="RRM1" s="227"/>
      <c r="RRN1" s="227"/>
      <c r="RRO1" s="227"/>
      <c r="RRP1" s="227"/>
      <c r="RRQ1" s="227"/>
      <c r="RRR1" s="227"/>
      <c r="RRS1" s="227"/>
      <c r="RRT1" s="227"/>
      <c r="RRU1" s="227"/>
      <c r="RRV1" s="227"/>
      <c r="RRW1" s="227"/>
      <c r="RRX1" s="227"/>
      <c r="RRY1" s="227"/>
      <c r="RRZ1" s="227"/>
      <c r="RSA1" s="227"/>
      <c r="RSB1" s="227"/>
      <c r="RSC1" s="227"/>
      <c r="RSD1" s="227"/>
      <c r="RSE1" s="227"/>
      <c r="RSF1" s="227"/>
      <c r="RSG1" s="227"/>
      <c r="RSH1" s="227"/>
      <c r="RSI1" s="227"/>
      <c r="RSJ1" s="227"/>
      <c r="RSK1" s="227"/>
      <c r="RSL1" s="227"/>
      <c r="RSM1" s="227"/>
      <c r="RSN1" s="227"/>
      <c r="RSO1" s="227"/>
      <c r="RSP1" s="227"/>
      <c r="RSQ1" s="227"/>
      <c r="RSR1" s="227"/>
      <c r="RSS1" s="227"/>
      <c r="RST1" s="227"/>
      <c r="RSU1" s="227"/>
      <c r="RSV1" s="227"/>
      <c r="RSW1" s="227"/>
      <c r="RSX1" s="227"/>
      <c r="RSY1" s="227"/>
      <c r="RSZ1" s="227"/>
      <c r="RTA1" s="227"/>
      <c r="RTB1" s="227"/>
      <c r="RTC1" s="227"/>
      <c r="RTD1" s="227"/>
      <c r="RTE1" s="227"/>
      <c r="RTF1" s="227"/>
      <c r="RTG1" s="227"/>
      <c r="RTH1" s="227"/>
      <c r="RTI1" s="227"/>
      <c r="RTJ1" s="227"/>
      <c r="RTK1" s="227"/>
      <c r="RTL1" s="227"/>
      <c r="RTM1" s="227"/>
      <c r="RTN1" s="227"/>
      <c r="RTO1" s="227"/>
      <c r="RTP1" s="227"/>
      <c r="RTQ1" s="227"/>
      <c r="RTR1" s="227"/>
      <c r="RTS1" s="227"/>
      <c r="RTT1" s="227"/>
      <c r="RTU1" s="227"/>
      <c r="RTV1" s="227"/>
      <c r="RTW1" s="227"/>
      <c r="RTX1" s="227"/>
      <c r="RTY1" s="227"/>
      <c r="RTZ1" s="227"/>
      <c r="RUA1" s="227"/>
      <c r="RUB1" s="227"/>
      <c r="RUC1" s="227"/>
      <c r="RUD1" s="227"/>
      <c r="RUE1" s="227"/>
      <c r="RUF1" s="227"/>
      <c r="RUG1" s="227"/>
      <c r="RUH1" s="227"/>
      <c r="RUI1" s="227"/>
      <c r="RUJ1" s="227"/>
      <c r="RUK1" s="227"/>
      <c r="RUL1" s="227"/>
      <c r="RUM1" s="227"/>
      <c r="RUN1" s="227"/>
      <c r="RUO1" s="227"/>
      <c r="RUP1" s="227"/>
      <c r="RUQ1" s="227"/>
      <c r="RUR1" s="227"/>
      <c r="RUS1" s="227"/>
      <c r="RUT1" s="227"/>
      <c r="RUU1" s="227"/>
      <c r="RUV1" s="227"/>
      <c r="RUW1" s="227"/>
      <c r="RUX1" s="227"/>
      <c r="RUY1" s="227"/>
      <c r="RUZ1" s="227"/>
      <c r="RVA1" s="227"/>
      <c r="RVB1" s="227"/>
      <c r="RVC1" s="227"/>
      <c r="RVD1" s="227"/>
      <c r="RVE1" s="227"/>
      <c r="RVF1" s="227"/>
      <c r="RVG1" s="227"/>
      <c r="RVH1" s="227"/>
      <c r="RVI1" s="227"/>
      <c r="RVJ1" s="227"/>
      <c r="RVK1" s="227"/>
      <c r="RVL1" s="227"/>
      <c r="RVM1" s="227"/>
      <c r="RVN1" s="227"/>
      <c r="RVO1" s="227"/>
      <c r="RVP1" s="227"/>
      <c r="RVQ1" s="227"/>
      <c r="RVR1" s="227"/>
      <c r="RVS1" s="227"/>
      <c r="RVT1" s="227"/>
      <c r="RVU1" s="227"/>
      <c r="RVV1" s="227"/>
      <c r="RVW1" s="227"/>
      <c r="RVX1" s="227"/>
      <c r="RVY1" s="227"/>
      <c r="RVZ1" s="227"/>
      <c r="RWA1" s="227"/>
      <c r="RWB1" s="227"/>
      <c r="RWC1" s="227"/>
      <c r="RWD1" s="227"/>
      <c r="RWE1" s="227"/>
      <c r="RWF1" s="227"/>
      <c r="RWG1" s="227"/>
      <c r="RWH1" s="227"/>
      <c r="RWI1" s="227"/>
      <c r="RWJ1" s="227"/>
      <c r="RWK1" s="227"/>
      <c r="RWL1" s="227"/>
      <c r="RWM1" s="227"/>
      <c r="RWN1" s="227"/>
      <c r="RWO1" s="227"/>
      <c r="RWP1" s="227"/>
      <c r="RWQ1" s="227"/>
      <c r="RWR1" s="227"/>
      <c r="RWS1" s="227"/>
      <c r="RWT1" s="227"/>
      <c r="RWU1" s="227"/>
      <c r="RWV1" s="227"/>
      <c r="RWW1" s="227"/>
      <c r="RWX1" s="227"/>
      <c r="RWY1" s="227"/>
      <c r="RWZ1" s="227"/>
      <c r="RXA1" s="227"/>
      <c r="RXB1" s="227"/>
      <c r="RXC1" s="227"/>
      <c r="RXD1" s="227"/>
      <c r="RXE1" s="227"/>
      <c r="RXF1" s="227"/>
      <c r="RXG1" s="227"/>
      <c r="RXH1" s="227"/>
      <c r="RXI1" s="227"/>
      <c r="RXJ1" s="227"/>
      <c r="RXK1" s="227"/>
      <c r="RXL1" s="227"/>
      <c r="RXM1" s="227"/>
      <c r="RXN1" s="227"/>
      <c r="RXO1" s="227"/>
      <c r="RXP1" s="227"/>
      <c r="RXQ1" s="227"/>
      <c r="RXR1" s="227"/>
      <c r="RXS1" s="227"/>
      <c r="RXT1" s="227"/>
      <c r="RXU1" s="227"/>
      <c r="RXV1" s="227"/>
      <c r="RXW1" s="227"/>
      <c r="RXX1" s="227"/>
      <c r="RXY1" s="227"/>
      <c r="RXZ1" s="227"/>
      <c r="RYA1" s="227"/>
      <c r="RYB1" s="227"/>
      <c r="RYC1" s="227"/>
      <c r="RYD1" s="227"/>
      <c r="RYE1" s="227"/>
      <c r="RYF1" s="227"/>
      <c r="RYG1" s="227"/>
      <c r="RYH1" s="227"/>
      <c r="RYI1" s="227"/>
      <c r="RYJ1" s="227"/>
      <c r="RYK1" s="227"/>
      <c r="RYL1" s="227"/>
      <c r="RYM1" s="227"/>
      <c r="RYN1" s="227"/>
      <c r="RYO1" s="227"/>
      <c r="RYP1" s="227"/>
      <c r="RYQ1" s="227"/>
      <c r="RYR1" s="227"/>
      <c r="RYS1" s="227"/>
      <c r="RYT1" s="227"/>
      <c r="RYU1" s="227"/>
      <c r="RYV1" s="227"/>
      <c r="RYW1" s="227"/>
      <c r="RYX1" s="227"/>
      <c r="RYY1" s="227"/>
      <c r="RYZ1" s="227"/>
      <c r="RZA1" s="227"/>
      <c r="RZB1" s="227"/>
      <c r="RZC1" s="227"/>
      <c r="RZD1" s="227"/>
      <c r="RZE1" s="227"/>
      <c r="RZF1" s="227"/>
      <c r="RZG1" s="227"/>
      <c r="RZH1" s="227"/>
      <c r="RZI1" s="227"/>
      <c r="RZJ1" s="227"/>
      <c r="RZK1" s="227"/>
      <c r="RZL1" s="227"/>
      <c r="RZM1" s="227"/>
      <c r="RZN1" s="227"/>
      <c r="RZO1" s="227"/>
      <c r="RZP1" s="227"/>
      <c r="RZQ1" s="227"/>
      <c r="RZR1" s="227"/>
      <c r="RZS1" s="227"/>
      <c r="RZT1" s="227"/>
      <c r="RZU1" s="227"/>
      <c r="RZV1" s="227"/>
      <c r="RZW1" s="227"/>
      <c r="RZX1" s="227"/>
      <c r="RZY1" s="227"/>
      <c r="RZZ1" s="227"/>
      <c r="SAA1" s="227"/>
      <c r="SAB1" s="227"/>
      <c r="SAC1" s="227"/>
      <c r="SAD1" s="227"/>
      <c r="SAE1" s="227"/>
      <c r="SAF1" s="227"/>
      <c r="SAG1" s="227"/>
      <c r="SAH1" s="227"/>
      <c r="SAI1" s="227"/>
      <c r="SAJ1" s="227"/>
      <c r="SAK1" s="227"/>
      <c r="SAL1" s="227"/>
      <c r="SAM1" s="227"/>
      <c r="SAN1" s="227"/>
      <c r="SAO1" s="227"/>
      <c r="SAP1" s="227"/>
      <c r="SAQ1" s="227"/>
      <c r="SAR1" s="227"/>
      <c r="SAS1" s="227"/>
      <c r="SAT1" s="227"/>
      <c r="SAU1" s="227"/>
      <c r="SAV1" s="227"/>
      <c r="SAW1" s="227"/>
      <c r="SAX1" s="227"/>
      <c r="SAY1" s="227"/>
      <c r="SAZ1" s="227"/>
      <c r="SBA1" s="227"/>
      <c r="SBB1" s="227"/>
      <c r="SBC1" s="227"/>
      <c r="SBD1" s="227"/>
      <c r="SBE1" s="227"/>
      <c r="SBF1" s="227"/>
      <c r="SBG1" s="227"/>
      <c r="SBH1" s="227"/>
      <c r="SBI1" s="227"/>
      <c r="SBJ1" s="227"/>
      <c r="SBK1" s="227"/>
      <c r="SBL1" s="227"/>
      <c r="SBM1" s="227"/>
      <c r="SBN1" s="227"/>
      <c r="SBO1" s="227"/>
      <c r="SBP1" s="227"/>
      <c r="SBQ1" s="227"/>
      <c r="SBR1" s="227"/>
      <c r="SBS1" s="227"/>
      <c r="SBT1" s="227"/>
      <c r="SBU1" s="227"/>
      <c r="SBV1" s="227"/>
      <c r="SBW1" s="227"/>
      <c r="SBX1" s="227"/>
      <c r="SBY1" s="227"/>
      <c r="SBZ1" s="227"/>
      <c r="SCA1" s="227"/>
      <c r="SCB1" s="227"/>
      <c r="SCC1" s="227"/>
      <c r="SCD1" s="227"/>
      <c r="SCE1" s="227"/>
      <c r="SCF1" s="227"/>
      <c r="SCG1" s="227"/>
      <c r="SCH1" s="227"/>
      <c r="SCI1" s="227"/>
      <c r="SCJ1" s="227"/>
      <c r="SCK1" s="227"/>
      <c r="SCL1" s="227"/>
      <c r="SCM1" s="227"/>
      <c r="SCN1" s="227"/>
      <c r="SCO1" s="227"/>
      <c r="SCP1" s="227"/>
      <c r="SCQ1" s="227"/>
      <c r="SCR1" s="227"/>
      <c r="SCS1" s="227"/>
      <c r="SCT1" s="227"/>
      <c r="SCU1" s="227"/>
      <c r="SCV1" s="227"/>
      <c r="SCW1" s="227"/>
      <c r="SCX1" s="227"/>
      <c r="SCY1" s="227"/>
      <c r="SCZ1" s="227"/>
      <c r="SDA1" s="227"/>
      <c r="SDB1" s="227"/>
      <c r="SDC1" s="227"/>
      <c r="SDD1" s="227"/>
      <c r="SDE1" s="227"/>
      <c r="SDF1" s="227"/>
      <c r="SDG1" s="227"/>
      <c r="SDH1" s="227"/>
      <c r="SDI1" s="227"/>
      <c r="SDJ1" s="227"/>
      <c r="SDK1" s="227"/>
      <c r="SDL1" s="227"/>
      <c r="SDM1" s="227"/>
      <c r="SDN1" s="227"/>
      <c r="SDO1" s="227"/>
      <c r="SDP1" s="227"/>
      <c r="SDQ1" s="227"/>
      <c r="SDR1" s="227"/>
      <c r="SDS1" s="227"/>
      <c r="SDT1" s="227"/>
      <c r="SDU1" s="227"/>
      <c r="SDV1" s="227"/>
      <c r="SDW1" s="227"/>
      <c r="SDX1" s="227"/>
      <c r="SDY1" s="227"/>
      <c r="SDZ1" s="227"/>
      <c r="SEA1" s="227"/>
      <c r="SEB1" s="227"/>
      <c r="SEC1" s="227"/>
      <c r="SED1" s="227"/>
      <c r="SEE1" s="227"/>
      <c r="SEF1" s="227"/>
      <c r="SEG1" s="227"/>
      <c r="SEH1" s="227"/>
      <c r="SEI1" s="227"/>
      <c r="SEJ1" s="227"/>
      <c r="SEK1" s="227"/>
      <c r="SEL1" s="227"/>
      <c r="SEM1" s="227"/>
      <c r="SEN1" s="227"/>
      <c r="SEO1" s="227"/>
      <c r="SEP1" s="227"/>
      <c r="SEQ1" s="227"/>
      <c r="SER1" s="227"/>
      <c r="SES1" s="227"/>
      <c r="SET1" s="227"/>
      <c r="SEU1" s="227"/>
      <c r="SEV1" s="227"/>
      <c r="SEW1" s="227"/>
      <c r="SEX1" s="227"/>
      <c r="SEY1" s="227"/>
      <c r="SEZ1" s="227"/>
      <c r="SFA1" s="227"/>
      <c r="SFB1" s="227"/>
      <c r="SFC1" s="227"/>
      <c r="SFD1" s="227"/>
      <c r="SFE1" s="227"/>
      <c r="SFF1" s="227"/>
      <c r="SFG1" s="227"/>
      <c r="SFH1" s="227"/>
      <c r="SFI1" s="227"/>
      <c r="SFJ1" s="227"/>
      <c r="SFK1" s="227"/>
      <c r="SFL1" s="227"/>
      <c r="SFM1" s="227"/>
      <c r="SFN1" s="227"/>
      <c r="SFO1" s="227"/>
      <c r="SFP1" s="227"/>
      <c r="SFQ1" s="227"/>
      <c r="SFR1" s="227"/>
      <c r="SFS1" s="227"/>
      <c r="SFT1" s="227"/>
      <c r="SFU1" s="227"/>
      <c r="SFV1" s="227"/>
      <c r="SFW1" s="227"/>
      <c r="SFX1" s="227"/>
      <c r="SFY1" s="227"/>
      <c r="SFZ1" s="227"/>
      <c r="SGA1" s="227"/>
      <c r="SGB1" s="227"/>
      <c r="SGC1" s="227"/>
      <c r="SGD1" s="227"/>
      <c r="SGE1" s="227"/>
      <c r="SGF1" s="227"/>
      <c r="SGG1" s="227"/>
      <c r="SGH1" s="227"/>
      <c r="SGI1" s="227"/>
      <c r="SGJ1" s="227"/>
      <c r="SGK1" s="227"/>
      <c r="SGL1" s="227"/>
      <c r="SGM1" s="227"/>
      <c r="SGN1" s="227"/>
      <c r="SGO1" s="227"/>
      <c r="SGP1" s="227"/>
      <c r="SGQ1" s="227"/>
      <c r="SGR1" s="227"/>
      <c r="SGS1" s="227"/>
      <c r="SGT1" s="227"/>
      <c r="SGU1" s="227"/>
      <c r="SGV1" s="227"/>
      <c r="SGW1" s="227"/>
      <c r="SGX1" s="227"/>
      <c r="SGY1" s="227"/>
      <c r="SGZ1" s="227"/>
      <c r="SHA1" s="227"/>
      <c r="SHB1" s="227"/>
      <c r="SHC1" s="227"/>
      <c r="SHD1" s="227"/>
      <c r="SHE1" s="227"/>
      <c r="SHF1" s="227"/>
      <c r="SHG1" s="227"/>
      <c r="SHH1" s="227"/>
      <c r="SHI1" s="227"/>
      <c r="SHJ1" s="227"/>
      <c r="SHK1" s="227"/>
      <c r="SHL1" s="227"/>
      <c r="SHM1" s="227"/>
      <c r="SHN1" s="227"/>
      <c r="SHO1" s="227"/>
      <c r="SHP1" s="227"/>
      <c r="SHQ1" s="227"/>
      <c r="SHR1" s="227"/>
      <c r="SHS1" s="227"/>
      <c r="SHT1" s="227"/>
      <c r="SHU1" s="227"/>
      <c r="SHV1" s="227"/>
      <c r="SHW1" s="227"/>
      <c r="SHX1" s="227"/>
      <c r="SHY1" s="227"/>
      <c r="SHZ1" s="227"/>
      <c r="SIA1" s="227"/>
      <c r="SIB1" s="227"/>
      <c r="SIC1" s="227"/>
      <c r="SID1" s="227"/>
      <c r="SIE1" s="227"/>
      <c r="SIF1" s="227"/>
      <c r="SIG1" s="227"/>
      <c r="SIH1" s="227"/>
      <c r="SII1" s="227"/>
      <c r="SIJ1" s="227"/>
      <c r="SIK1" s="227"/>
      <c r="SIL1" s="227"/>
      <c r="SIM1" s="227"/>
      <c r="SIN1" s="227"/>
      <c r="SIO1" s="227"/>
      <c r="SIP1" s="227"/>
      <c r="SIQ1" s="227"/>
      <c r="SIR1" s="227"/>
      <c r="SIS1" s="227"/>
      <c r="SIT1" s="227"/>
      <c r="SIU1" s="227"/>
      <c r="SIV1" s="227"/>
      <c r="SIW1" s="227"/>
      <c r="SIX1" s="227"/>
      <c r="SIY1" s="227"/>
      <c r="SIZ1" s="227"/>
      <c r="SJA1" s="227"/>
      <c r="SJB1" s="227"/>
      <c r="SJC1" s="227"/>
      <c r="SJD1" s="227"/>
      <c r="SJE1" s="227"/>
      <c r="SJF1" s="227"/>
      <c r="SJG1" s="227"/>
      <c r="SJH1" s="227"/>
      <c r="SJI1" s="227"/>
      <c r="SJJ1" s="227"/>
      <c r="SJK1" s="227"/>
      <c r="SJL1" s="227"/>
      <c r="SJM1" s="227"/>
      <c r="SJN1" s="227"/>
      <c r="SJO1" s="227"/>
      <c r="SJP1" s="227"/>
      <c r="SJQ1" s="227"/>
      <c r="SJR1" s="227"/>
      <c r="SJS1" s="227"/>
      <c r="SJT1" s="227"/>
      <c r="SJU1" s="227"/>
      <c r="SJV1" s="227"/>
      <c r="SJW1" s="227"/>
      <c r="SJX1" s="227"/>
      <c r="SJY1" s="227"/>
      <c r="SJZ1" s="227"/>
      <c r="SKA1" s="227"/>
      <c r="SKB1" s="227"/>
      <c r="SKC1" s="227"/>
      <c r="SKD1" s="227"/>
      <c r="SKE1" s="227"/>
      <c r="SKF1" s="227"/>
      <c r="SKG1" s="227"/>
      <c r="SKH1" s="227"/>
      <c r="SKI1" s="227"/>
      <c r="SKJ1" s="227"/>
      <c r="SKK1" s="227"/>
      <c r="SKL1" s="227"/>
      <c r="SKM1" s="227"/>
      <c r="SKN1" s="227"/>
      <c r="SKO1" s="227"/>
      <c r="SKP1" s="227"/>
      <c r="SKQ1" s="227"/>
      <c r="SKR1" s="227"/>
      <c r="SKS1" s="227"/>
      <c r="SKT1" s="227"/>
      <c r="SKU1" s="227"/>
      <c r="SKV1" s="227"/>
      <c r="SKW1" s="227"/>
      <c r="SKX1" s="227"/>
      <c r="SKY1" s="227"/>
      <c r="SKZ1" s="227"/>
      <c r="SLA1" s="227"/>
      <c r="SLB1" s="227"/>
      <c r="SLC1" s="227"/>
      <c r="SLD1" s="227"/>
      <c r="SLE1" s="227"/>
      <c r="SLF1" s="227"/>
      <c r="SLG1" s="227"/>
      <c r="SLH1" s="227"/>
      <c r="SLI1" s="227"/>
      <c r="SLJ1" s="227"/>
      <c r="SLK1" s="227"/>
      <c r="SLL1" s="227"/>
      <c r="SLM1" s="227"/>
      <c r="SLN1" s="227"/>
      <c r="SLO1" s="227"/>
      <c r="SLP1" s="227"/>
      <c r="SLQ1" s="227"/>
      <c r="SLR1" s="227"/>
      <c r="SLS1" s="227"/>
      <c r="SLT1" s="227"/>
      <c r="SLU1" s="227"/>
      <c r="SLV1" s="227"/>
      <c r="SLW1" s="227"/>
      <c r="SLX1" s="227"/>
      <c r="SLY1" s="227"/>
      <c r="SLZ1" s="227"/>
      <c r="SMA1" s="227"/>
      <c r="SMB1" s="227"/>
      <c r="SMC1" s="227"/>
      <c r="SMD1" s="227"/>
      <c r="SME1" s="227"/>
      <c r="SMF1" s="227"/>
      <c r="SMG1" s="227"/>
      <c r="SMH1" s="227"/>
      <c r="SMI1" s="227"/>
      <c r="SMJ1" s="227"/>
      <c r="SMK1" s="227"/>
      <c r="SML1" s="227"/>
      <c r="SMM1" s="227"/>
      <c r="SMN1" s="227"/>
      <c r="SMO1" s="227"/>
      <c r="SMP1" s="227"/>
      <c r="SMQ1" s="227"/>
      <c r="SMR1" s="227"/>
      <c r="SMS1" s="227"/>
      <c r="SMT1" s="227"/>
      <c r="SMU1" s="227"/>
      <c r="SMV1" s="227"/>
      <c r="SMW1" s="227"/>
      <c r="SMX1" s="227"/>
      <c r="SMY1" s="227"/>
      <c r="SMZ1" s="227"/>
      <c r="SNA1" s="227"/>
      <c r="SNB1" s="227"/>
      <c r="SNC1" s="227"/>
      <c r="SND1" s="227"/>
      <c r="SNE1" s="227"/>
      <c r="SNF1" s="227"/>
      <c r="SNG1" s="227"/>
      <c r="SNH1" s="227"/>
      <c r="SNI1" s="227"/>
      <c r="SNJ1" s="227"/>
      <c r="SNK1" s="227"/>
      <c r="SNL1" s="227"/>
      <c r="SNM1" s="227"/>
      <c r="SNN1" s="227"/>
      <c r="SNO1" s="227"/>
      <c r="SNP1" s="227"/>
      <c r="SNQ1" s="227"/>
      <c r="SNR1" s="227"/>
      <c r="SNS1" s="227"/>
      <c r="SNT1" s="227"/>
      <c r="SNU1" s="227"/>
      <c r="SNV1" s="227"/>
      <c r="SNW1" s="227"/>
      <c r="SNX1" s="227"/>
      <c r="SNY1" s="227"/>
      <c r="SNZ1" s="227"/>
      <c r="SOA1" s="227"/>
      <c r="SOB1" s="227"/>
      <c r="SOC1" s="227"/>
      <c r="SOD1" s="227"/>
      <c r="SOE1" s="227"/>
      <c r="SOF1" s="227"/>
      <c r="SOG1" s="227"/>
      <c r="SOH1" s="227"/>
      <c r="SOI1" s="227"/>
      <c r="SOJ1" s="227"/>
      <c r="SOK1" s="227"/>
      <c r="SOL1" s="227"/>
      <c r="SOM1" s="227"/>
      <c r="SON1" s="227"/>
      <c r="SOO1" s="227"/>
      <c r="SOP1" s="227"/>
      <c r="SOQ1" s="227"/>
      <c r="SOR1" s="227"/>
      <c r="SOS1" s="227"/>
      <c r="SOT1" s="227"/>
      <c r="SOU1" s="227"/>
      <c r="SOV1" s="227"/>
      <c r="SOW1" s="227"/>
      <c r="SOX1" s="227"/>
      <c r="SOY1" s="227"/>
      <c r="SOZ1" s="227"/>
      <c r="SPA1" s="227"/>
      <c r="SPB1" s="227"/>
      <c r="SPC1" s="227"/>
      <c r="SPD1" s="227"/>
      <c r="SPE1" s="227"/>
      <c r="SPF1" s="227"/>
      <c r="SPG1" s="227"/>
      <c r="SPH1" s="227"/>
      <c r="SPI1" s="227"/>
      <c r="SPJ1" s="227"/>
      <c r="SPK1" s="227"/>
      <c r="SPL1" s="227"/>
      <c r="SPM1" s="227"/>
      <c r="SPN1" s="227"/>
      <c r="SPO1" s="227"/>
      <c r="SPP1" s="227"/>
      <c r="SPQ1" s="227"/>
      <c r="SPR1" s="227"/>
      <c r="SPS1" s="227"/>
      <c r="SPT1" s="227"/>
      <c r="SPU1" s="227"/>
      <c r="SPV1" s="227"/>
      <c r="SPW1" s="227"/>
      <c r="SPX1" s="227"/>
      <c r="SPY1" s="227"/>
      <c r="SPZ1" s="227"/>
      <c r="SQA1" s="227"/>
      <c r="SQB1" s="227"/>
      <c r="SQC1" s="227"/>
      <c r="SQD1" s="227"/>
      <c r="SQE1" s="227"/>
      <c r="SQF1" s="227"/>
      <c r="SQG1" s="227"/>
      <c r="SQH1" s="227"/>
      <c r="SQI1" s="227"/>
      <c r="SQJ1" s="227"/>
      <c r="SQK1" s="227"/>
      <c r="SQL1" s="227"/>
      <c r="SQM1" s="227"/>
      <c r="SQN1" s="227"/>
      <c r="SQO1" s="227"/>
      <c r="SQP1" s="227"/>
      <c r="SQQ1" s="227"/>
      <c r="SQR1" s="227"/>
      <c r="SQS1" s="227"/>
      <c r="SQT1" s="227"/>
      <c r="SQU1" s="227"/>
      <c r="SQV1" s="227"/>
      <c r="SQW1" s="227"/>
      <c r="SQX1" s="227"/>
      <c r="SQY1" s="227"/>
      <c r="SQZ1" s="227"/>
      <c r="SRA1" s="227"/>
      <c r="SRB1" s="227"/>
      <c r="SRC1" s="227"/>
      <c r="SRD1" s="227"/>
      <c r="SRE1" s="227"/>
      <c r="SRF1" s="227"/>
      <c r="SRG1" s="227"/>
      <c r="SRH1" s="227"/>
      <c r="SRI1" s="227"/>
      <c r="SRJ1" s="227"/>
      <c r="SRK1" s="227"/>
      <c r="SRL1" s="227"/>
      <c r="SRM1" s="227"/>
      <c r="SRN1" s="227"/>
      <c r="SRO1" s="227"/>
      <c r="SRP1" s="227"/>
      <c r="SRQ1" s="227"/>
      <c r="SRR1" s="227"/>
      <c r="SRS1" s="227"/>
      <c r="SRT1" s="227"/>
      <c r="SRU1" s="227"/>
      <c r="SRV1" s="227"/>
      <c r="SRW1" s="227"/>
      <c r="SRX1" s="227"/>
      <c r="SRY1" s="227"/>
      <c r="SRZ1" s="227"/>
      <c r="SSA1" s="227"/>
      <c r="SSB1" s="227"/>
      <c r="SSC1" s="227"/>
      <c r="SSD1" s="227"/>
      <c r="SSE1" s="227"/>
      <c r="SSF1" s="227"/>
      <c r="SSG1" s="227"/>
      <c r="SSH1" s="227"/>
      <c r="SSI1" s="227"/>
      <c r="SSJ1" s="227"/>
      <c r="SSK1" s="227"/>
      <c r="SSL1" s="227"/>
      <c r="SSM1" s="227"/>
      <c r="SSN1" s="227"/>
      <c r="SSO1" s="227"/>
      <c r="SSP1" s="227"/>
      <c r="SSQ1" s="227"/>
      <c r="SSR1" s="227"/>
      <c r="SSS1" s="227"/>
      <c r="SST1" s="227"/>
      <c r="SSU1" s="227"/>
      <c r="SSV1" s="227"/>
      <c r="SSW1" s="227"/>
      <c r="SSX1" s="227"/>
      <c r="SSY1" s="227"/>
      <c r="SSZ1" s="227"/>
      <c r="STA1" s="227"/>
      <c r="STB1" s="227"/>
      <c r="STC1" s="227"/>
      <c r="STD1" s="227"/>
      <c r="STE1" s="227"/>
      <c r="STF1" s="227"/>
      <c r="STG1" s="227"/>
      <c r="STH1" s="227"/>
      <c r="STI1" s="227"/>
      <c r="STJ1" s="227"/>
      <c r="STK1" s="227"/>
      <c r="STL1" s="227"/>
      <c r="STM1" s="227"/>
      <c r="STN1" s="227"/>
      <c r="STO1" s="227"/>
      <c r="STP1" s="227"/>
      <c r="STQ1" s="227"/>
      <c r="STR1" s="227"/>
      <c r="STS1" s="227"/>
      <c r="STT1" s="227"/>
      <c r="STU1" s="227"/>
      <c r="STV1" s="227"/>
      <c r="STW1" s="227"/>
      <c r="STX1" s="227"/>
      <c r="STY1" s="227"/>
      <c r="STZ1" s="227"/>
      <c r="SUA1" s="227"/>
      <c r="SUB1" s="227"/>
      <c r="SUC1" s="227"/>
      <c r="SUD1" s="227"/>
      <c r="SUE1" s="227"/>
      <c r="SUF1" s="227"/>
      <c r="SUG1" s="227"/>
      <c r="SUH1" s="227"/>
      <c r="SUI1" s="227"/>
      <c r="SUJ1" s="227"/>
      <c r="SUK1" s="227"/>
      <c r="SUL1" s="227"/>
      <c r="SUM1" s="227"/>
      <c r="SUN1" s="227"/>
      <c r="SUO1" s="227"/>
      <c r="SUP1" s="227"/>
      <c r="SUQ1" s="227"/>
      <c r="SUR1" s="227"/>
      <c r="SUS1" s="227"/>
      <c r="SUT1" s="227"/>
      <c r="SUU1" s="227"/>
      <c r="SUV1" s="227"/>
      <c r="SUW1" s="227"/>
      <c r="SUX1" s="227"/>
      <c r="SUY1" s="227"/>
      <c r="SUZ1" s="227"/>
      <c r="SVA1" s="227"/>
      <c r="SVB1" s="227"/>
      <c r="SVC1" s="227"/>
      <c r="SVD1" s="227"/>
      <c r="SVE1" s="227"/>
      <c r="SVF1" s="227"/>
      <c r="SVG1" s="227"/>
      <c r="SVH1" s="227"/>
      <c r="SVI1" s="227"/>
      <c r="SVJ1" s="227"/>
      <c r="SVK1" s="227"/>
      <c r="SVL1" s="227"/>
      <c r="SVM1" s="227"/>
      <c r="SVN1" s="227"/>
      <c r="SVO1" s="227"/>
      <c r="SVP1" s="227"/>
      <c r="SVQ1" s="227"/>
      <c r="SVR1" s="227"/>
      <c r="SVS1" s="227"/>
      <c r="SVT1" s="227"/>
      <c r="SVU1" s="227"/>
      <c r="SVV1" s="227"/>
      <c r="SVW1" s="227"/>
      <c r="SVX1" s="227"/>
      <c r="SVY1" s="227"/>
      <c r="SVZ1" s="227"/>
      <c r="SWA1" s="227"/>
      <c r="SWB1" s="227"/>
      <c r="SWC1" s="227"/>
      <c r="SWD1" s="227"/>
      <c r="SWE1" s="227"/>
      <c r="SWF1" s="227"/>
      <c r="SWG1" s="227"/>
      <c r="SWH1" s="227"/>
      <c r="SWI1" s="227"/>
      <c r="SWJ1" s="227"/>
      <c r="SWK1" s="227"/>
      <c r="SWL1" s="227"/>
      <c r="SWM1" s="227"/>
      <c r="SWN1" s="227"/>
      <c r="SWO1" s="227"/>
      <c r="SWP1" s="227"/>
      <c r="SWQ1" s="227"/>
      <c r="SWR1" s="227"/>
      <c r="SWS1" s="227"/>
      <c r="SWT1" s="227"/>
      <c r="SWU1" s="227"/>
      <c r="SWV1" s="227"/>
      <c r="SWW1" s="227"/>
      <c r="SWX1" s="227"/>
      <c r="SWY1" s="227"/>
      <c r="SWZ1" s="227"/>
      <c r="SXA1" s="227"/>
      <c r="SXB1" s="227"/>
      <c r="SXC1" s="227"/>
      <c r="SXD1" s="227"/>
      <c r="SXE1" s="227"/>
      <c r="SXF1" s="227"/>
      <c r="SXG1" s="227"/>
      <c r="SXH1" s="227"/>
      <c r="SXI1" s="227"/>
      <c r="SXJ1" s="227"/>
      <c r="SXK1" s="227"/>
      <c r="SXL1" s="227"/>
      <c r="SXM1" s="227"/>
      <c r="SXN1" s="227"/>
      <c r="SXO1" s="227"/>
      <c r="SXP1" s="227"/>
      <c r="SXQ1" s="227"/>
      <c r="SXR1" s="227"/>
      <c r="SXS1" s="227"/>
      <c r="SXT1" s="227"/>
      <c r="SXU1" s="227"/>
      <c r="SXV1" s="227"/>
      <c r="SXW1" s="227"/>
      <c r="SXX1" s="227"/>
      <c r="SXY1" s="227"/>
      <c r="SXZ1" s="227"/>
      <c r="SYA1" s="227"/>
      <c r="SYB1" s="227"/>
      <c r="SYC1" s="227"/>
      <c r="SYD1" s="227"/>
      <c r="SYE1" s="227"/>
      <c r="SYF1" s="227"/>
      <c r="SYG1" s="227"/>
      <c r="SYH1" s="227"/>
      <c r="SYI1" s="227"/>
      <c r="SYJ1" s="227"/>
      <c r="SYK1" s="227"/>
      <c r="SYL1" s="227"/>
      <c r="SYM1" s="227"/>
      <c r="SYN1" s="227"/>
      <c r="SYO1" s="227"/>
      <c r="SYP1" s="227"/>
      <c r="SYQ1" s="227"/>
      <c r="SYR1" s="227"/>
      <c r="SYS1" s="227"/>
      <c r="SYT1" s="227"/>
      <c r="SYU1" s="227"/>
      <c r="SYV1" s="227"/>
      <c r="SYW1" s="227"/>
      <c r="SYX1" s="227"/>
      <c r="SYY1" s="227"/>
      <c r="SYZ1" s="227"/>
      <c r="SZA1" s="227"/>
      <c r="SZB1" s="227"/>
      <c r="SZC1" s="227"/>
      <c r="SZD1" s="227"/>
      <c r="SZE1" s="227"/>
      <c r="SZF1" s="227"/>
      <c r="SZG1" s="227"/>
      <c r="SZH1" s="227"/>
      <c r="SZI1" s="227"/>
      <c r="SZJ1" s="227"/>
      <c r="SZK1" s="227"/>
      <c r="SZL1" s="227"/>
      <c r="SZM1" s="227"/>
      <c r="SZN1" s="227"/>
      <c r="SZO1" s="227"/>
      <c r="SZP1" s="227"/>
      <c r="SZQ1" s="227"/>
      <c r="SZR1" s="227"/>
      <c r="SZS1" s="227"/>
      <c r="SZT1" s="227"/>
      <c r="SZU1" s="227"/>
      <c r="SZV1" s="227"/>
      <c r="SZW1" s="227"/>
      <c r="SZX1" s="227"/>
      <c r="SZY1" s="227"/>
      <c r="SZZ1" s="227"/>
      <c r="TAA1" s="227"/>
      <c r="TAB1" s="227"/>
      <c r="TAC1" s="227"/>
      <c r="TAD1" s="227"/>
      <c r="TAE1" s="227"/>
      <c r="TAF1" s="227"/>
      <c r="TAG1" s="227"/>
      <c r="TAH1" s="227"/>
      <c r="TAI1" s="227"/>
      <c r="TAJ1" s="227"/>
      <c r="TAK1" s="227"/>
      <c r="TAL1" s="227"/>
      <c r="TAM1" s="227"/>
      <c r="TAN1" s="227"/>
      <c r="TAO1" s="227"/>
      <c r="TAP1" s="227"/>
      <c r="TAQ1" s="227"/>
      <c r="TAR1" s="227"/>
      <c r="TAS1" s="227"/>
      <c r="TAT1" s="227"/>
      <c r="TAU1" s="227"/>
      <c r="TAV1" s="227"/>
      <c r="TAW1" s="227"/>
      <c r="TAX1" s="227"/>
      <c r="TAY1" s="227"/>
      <c r="TAZ1" s="227"/>
      <c r="TBA1" s="227"/>
      <c r="TBB1" s="227"/>
      <c r="TBC1" s="227"/>
      <c r="TBD1" s="227"/>
      <c r="TBE1" s="227"/>
      <c r="TBF1" s="227"/>
      <c r="TBG1" s="227"/>
      <c r="TBH1" s="227"/>
      <c r="TBI1" s="227"/>
      <c r="TBJ1" s="227"/>
      <c r="TBK1" s="227"/>
      <c r="TBL1" s="227"/>
      <c r="TBM1" s="227"/>
      <c r="TBN1" s="227"/>
      <c r="TBO1" s="227"/>
      <c r="TBP1" s="227"/>
      <c r="TBQ1" s="227"/>
      <c r="TBR1" s="227"/>
      <c r="TBS1" s="227"/>
      <c r="TBT1" s="227"/>
      <c r="TBU1" s="227"/>
      <c r="TBV1" s="227"/>
      <c r="TBW1" s="227"/>
      <c r="TBX1" s="227"/>
      <c r="TBY1" s="227"/>
      <c r="TBZ1" s="227"/>
      <c r="TCA1" s="227"/>
      <c r="TCB1" s="227"/>
      <c r="TCC1" s="227"/>
      <c r="TCD1" s="227"/>
      <c r="TCE1" s="227"/>
      <c r="TCF1" s="227"/>
      <c r="TCG1" s="227"/>
      <c r="TCH1" s="227"/>
      <c r="TCI1" s="227"/>
      <c r="TCJ1" s="227"/>
      <c r="TCK1" s="227"/>
      <c r="TCL1" s="227"/>
      <c r="TCM1" s="227"/>
      <c r="TCN1" s="227"/>
      <c r="TCO1" s="227"/>
      <c r="TCP1" s="227"/>
      <c r="TCQ1" s="227"/>
      <c r="TCR1" s="227"/>
      <c r="TCS1" s="227"/>
      <c r="TCT1" s="227"/>
      <c r="TCU1" s="227"/>
      <c r="TCV1" s="227"/>
      <c r="TCW1" s="227"/>
      <c r="TCX1" s="227"/>
      <c r="TCY1" s="227"/>
      <c r="TCZ1" s="227"/>
      <c r="TDA1" s="227"/>
      <c r="TDB1" s="227"/>
      <c r="TDC1" s="227"/>
      <c r="TDD1" s="227"/>
      <c r="TDE1" s="227"/>
      <c r="TDF1" s="227"/>
      <c r="TDG1" s="227"/>
      <c r="TDH1" s="227"/>
      <c r="TDI1" s="227"/>
      <c r="TDJ1" s="227"/>
      <c r="TDK1" s="227"/>
      <c r="TDL1" s="227"/>
      <c r="TDM1" s="227"/>
      <c r="TDN1" s="227"/>
      <c r="TDO1" s="227"/>
      <c r="TDP1" s="227"/>
      <c r="TDQ1" s="227"/>
      <c r="TDR1" s="227"/>
      <c r="TDS1" s="227"/>
      <c r="TDT1" s="227"/>
      <c r="TDU1" s="227"/>
      <c r="TDV1" s="227"/>
      <c r="TDW1" s="227"/>
      <c r="TDX1" s="227"/>
      <c r="TDY1" s="227"/>
      <c r="TDZ1" s="227"/>
      <c r="TEA1" s="227"/>
      <c r="TEB1" s="227"/>
      <c r="TEC1" s="227"/>
      <c r="TED1" s="227"/>
      <c r="TEE1" s="227"/>
      <c r="TEF1" s="227"/>
      <c r="TEG1" s="227"/>
      <c r="TEH1" s="227"/>
      <c r="TEI1" s="227"/>
      <c r="TEJ1" s="227"/>
      <c r="TEK1" s="227"/>
      <c r="TEL1" s="227"/>
      <c r="TEM1" s="227"/>
      <c r="TEN1" s="227"/>
      <c r="TEO1" s="227"/>
      <c r="TEP1" s="227"/>
      <c r="TEQ1" s="227"/>
      <c r="TER1" s="227"/>
      <c r="TES1" s="227"/>
      <c r="TET1" s="227"/>
      <c r="TEU1" s="227"/>
      <c r="TEV1" s="227"/>
      <c r="TEW1" s="227"/>
      <c r="TEX1" s="227"/>
      <c r="TEY1" s="227"/>
      <c r="TEZ1" s="227"/>
      <c r="TFA1" s="227"/>
      <c r="TFB1" s="227"/>
      <c r="TFC1" s="227"/>
      <c r="TFD1" s="227"/>
      <c r="TFE1" s="227"/>
      <c r="TFF1" s="227"/>
      <c r="TFG1" s="227"/>
      <c r="TFH1" s="227"/>
      <c r="TFI1" s="227"/>
      <c r="TFJ1" s="227"/>
      <c r="TFK1" s="227"/>
      <c r="TFL1" s="227"/>
      <c r="TFM1" s="227"/>
      <c r="TFN1" s="227"/>
      <c r="TFO1" s="227"/>
      <c r="TFP1" s="227"/>
      <c r="TFQ1" s="227"/>
      <c r="TFR1" s="227"/>
      <c r="TFS1" s="227"/>
      <c r="TFT1" s="227"/>
      <c r="TFU1" s="227"/>
      <c r="TFV1" s="227"/>
      <c r="TFW1" s="227"/>
      <c r="TFX1" s="227"/>
      <c r="TFY1" s="227"/>
      <c r="TFZ1" s="227"/>
      <c r="TGA1" s="227"/>
      <c r="TGB1" s="227"/>
      <c r="TGC1" s="227"/>
      <c r="TGD1" s="227"/>
      <c r="TGE1" s="227"/>
      <c r="TGF1" s="227"/>
      <c r="TGG1" s="227"/>
      <c r="TGH1" s="227"/>
      <c r="TGI1" s="227"/>
      <c r="TGJ1" s="227"/>
      <c r="TGK1" s="227"/>
      <c r="TGL1" s="227"/>
      <c r="TGM1" s="227"/>
      <c r="TGN1" s="227"/>
      <c r="TGO1" s="227"/>
      <c r="TGP1" s="227"/>
      <c r="TGQ1" s="227"/>
      <c r="TGR1" s="227"/>
      <c r="TGS1" s="227"/>
      <c r="TGT1" s="227"/>
      <c r="TGU1" s="227"/>
      <c r="TGV1" s="227"/>
      <c r="TGW1" s="227"/>
      <c r="TGX1" s="227"/>
      <c r="TGY1" s="227"/>
      <c r="TGZ1" s="227"/>
      <c r="THA1" s="227"/>
      <c r="THB1" s="227"/>
      <c r="THC1" s="227"/>
      <c r="THD1" s="227"/>
      <c r="THE1" s="227"/>
      <c r="THF1" s="227"/>
      <c r="THG1" s="227"/>
      <c r="THH1" s="227"/>
      <c r="THI1" s="227"/>
      <c r="THJ1" s="227"/>
      <c r="THK1" s="227"/>
      <c r="THL1" s="227"/>
      <c r="THM1" s="227"/>
      <c r="THN1" s="227"/>
      <c r="THO1" s="227"/>
      <c r="THP1" s="227"/>
      <c r="THQ1" s="227"/>
      <c r="THR1" s="227"/>
      <c r="THS1" s="227"/>
      <c r="THT1" s="227"/>
      <c r="THU1" s="227"/>
      <c r="THV1" s="227"/>
      <c r="THW1" s="227"/>
      <c r="THX1" s="227"/>
      <c r="THY1" s="227"/>
      <c r="THZ1" s="227"/>
      <c r="TIA1" s="227"/>
      <c r="TIB1" s="227"/>
      <c r="TIC1" s="227"/>
      <c r="TID1" s="227"/>
      <c r="TIE1" s="227"/>
      <c r="TIF1" s="227"/>
      <c r="TIG1" s="227"/>
      <c r="TIH1" s="227"/>
      <c r="TII1" s="227"/>
      <c r="TIJ1" s="227"/>
      <c r="TIK1" s="227"/>
      <c r="TIL1" s="227"/>
      <c r="TIM1" s="227"/>
      <c r="TIN1" s="227"/>
      <c r="TIO1" s="227"/>
      <c r="TIP1" s="227"/>
      <c r="TIQ1" s="227"/>
      <c r="TIR1" s="227"/>
      <c r="TIS1" s="227"/>
      <c r="TIT1" s="227"/>
      <c r="TIU1" s="227"/>
      <c r="TIV1" s="227"/>
      <c r="TIW1" s="227"/>
      <c r="TIX1" s="227"/>
      <c r="TIY1" s="227"/>
      <c r="TIZ1" s="227"/>
      <c r="TJA1" s="227"/>
      <c r="TJB1" s="227"/>
      <c r="TJC1" s="227"/>
      <c r="TJD1" s="227"/>
      <c r="TJE1" s="227"/>
      <c r="TJF1" s="227"/>
      <c r="TJG1" s="227"/>
      <c r="TJH1" s="227"/>
      <c r="TJI1" s="227"/>
      <c r="TJJ1" s="227"/>
      <c r="TJK1" s="227"/>
      <c r="TJL1" s="227"/>
      <c r="TJM1" s="227"/>
      <c r="TJN1" s="227"/>
      <c r="TJO1" s="227"/>
      <c r="TJP1" s="227"/>
      <c r="TJQ1" s="227"/>
      <c r="TJR1" s="227"/>
      <c r="TJS1" s="227"/>
      <c r="TJT1" s="227"/>
      <c r="TJU1" s="227"/>
      <c r="TJV1" s="227"/>
      <c r="TJW1" s="227"/>
      <c r="TJX1" s="227"/>
      <c r="TJY1" s="227"/>
      <c r="TJZ1" s="227"/>
      <c r="TKA1" s="227"/>
      <c r="TKB1" s="227"/>
      <c r="TKC1" s="227"/>
      <c r="TKD1" s="227"/>
      <c r="TKE1" s="227"/>
      <c r="TKF1" s="227"/>
      <c r="TKG1" s="227"/>
      <c r="TKH1" s="227"/>
      <c r="TKI1" s="227"/>
      <c r="TKJ1" s="227"/>
      <c r="TKK1" s="227"/>
      <c r="TKL1" s="227"/>
      <c r="TKM1" s="227"/>
      <c r="TKN1" s="227"/>
      <c r="TKO1" s="227"/>
      <c r="TKP1" s="227"/>
      <c r="TKQ1" s="227"/>
      <c r="TKR1" s="227"/>
      <c r="TKS1" s="227"/>
      <c r="TKT1" s="227"/>
      <c r="TKU1" s="227"/>
      <c r="TKV1" s="227"/>
      <c r="TKW1" s="227"/>
      <c r="TKX1" s="227"/>
      <c r="TKY1" s="227"/>
      <c r="TKZ1" s="227"/>
      <c r="TLA1" s="227"/>
      <c r="TLB1" s="227"/>
      <c r="TLC1" s="227"/>
      <c r="TLD1" s="227"/>
      <c r="TLE1" s="227"/>
      <c r="TLF1" s="227"/>
      <c r="TLG1" s="227"/>
      <c r="TLH1" s="227"/>
      <c r="TLI1" s="227"/>
      <c r="TLJ1" s="227"/>
      <c r="TLK1" s="227"/>
      <c r="TLL1" s="227"/>
      <c r="TLM1" s="227"/>
      <c r="TLN1" s="227"/>
      <c r="TLO1" s="227"/>
      <c r="TLP1" s="227"/>
      <c r="TLQ1" s="227"/>
      <c r="TLR1" s="227"/>
      <c r="TLS1" s="227"/>
      <c r="TLT1" s="227"/>
      <c r="TLU1" s="227"/>
      <c r="TLV1" s="227"/>
      <c r="TLW1" s="227"/>
      <c r="TLX1" s="227"/>
      <c r="TLY1" s="227"/>
      <c r="TLZ1" s="227"/>
      <c r="TMA1" s="227"/>
      <c r="TMB1" s="227"/>
      <c r="TMC1" s="227"/>
      <c r="TMD1" s="227"/>
      <c r="TME1" s="227"/>
      <c r="TMF1" s="227"/>
      <c r="TMG1" s="227"/>
      <c r="TMH1" s="227"/>
      <c r="TMI1" s="227"/>
      <c r="TMJ1" s="227"/>
      <c r="TMK1" s="227"/>
      <c r="TML1" s="227"/>
      <c r="TMM1" s="227"/>
      <c r="TMN1" s="227"/>
      <c r="TMO1" s="227"/>
      <c r="TMP1" s="227"/>
      <c r="TMQ1" s="227"/>
      <c r="TMR1" s="227"/>
      <c r="TMS1" s="227"/>
      <c r="TMT1" s="227"/>
      <c r="TMU1" s="227"/>
      <c r="TMV1" s="227"/>
      <c r="TMW1" s="227"/>
      <c r="TMX1" s="227"/>
      <c r="TMY1" s="227"/>
      <c r="TMZ1" s="227"/>
      <c r="TNA1" s="227"/>
      <c r="TNB1" s="227"/>
      <c r="TNC1" s="227"/>
      <c r="TND1" s="227"/>
      <c r="TNE1" s="227"/>
      <c r="TNF1" s="227"/>
      <c r="TNG1" s="227"/>
      <c r="TNH1" s="227"/>
      <c r="TNI1" s="227"/>
      <c r="TNJ1" s="227"/>
      <c r="TNK1" s="227"/>
      <c r="TNL1" s="227"/>
      <c r="TNM1" s="227"/>
      <c r="TNN1" s="227"/>
      <c r="TNO1" s="227"/>
      <c r="TNP1" s="227"/>
      <c r="TNQ1" s="227"/>
      <c r="TNR1" s="227"/>
      <c r="TNS1" s="227"/>
      <c r="TNT1" s="227"/>
      <c r="TNU1" s="227"/>
      <c r="TNV1" s="227"/>
      <c r="TNW1" s="227"/>
      <c r="TNX1" s="227"/>
      <c r="TNY1" s="227"/>
      <c r="TNZ1" s="227"/>
      <c r="TOA1" s="227"/>
      <c r="TOB1" s="227"/>
      <c r="TOC1" s="227"/>
      <c r="TOD1" s="227"/>
      <c r="TOE1" s="227"/>
      <c r="TOF1" s="227"/>
      <c r="TOG1" s="227"/>
      <c r="TOH1" s="227"/>
      <c r="TOI1" s="227"/>
      <c r="TOJ1" s="227"/>
      <c r="TOK1" s="227"/>
      <c r="TOL1" s="227"/>
      <c r="TOM1" s="227"/>
      <c r="TON1" s="227"/>
      <c r="TOO1" s="227"/>
      <c r="TOP1" s="227"/>
      <c r="TOQ1" s="227"/>
      <c r="TOR1" s="227"/>
      <c r="TOS1" s="227"/>
      <c r="TOT1" s="227"/>
      <c r="TOU1" s="227"/>
      <c r="TOV1" s="227"/>
      <c r="TOW1" s="227"/>
      <c r="TOX1" s="227"/>
      <c r="TOY1" s="227"/>
      <c r="TOZ1" s="227"/>
      <c r="TPA1" s="227"/>
      <c r="TPB1" s="227"/>
      <c r="TPC1" s="227"/>
      <c r="TPD1" s="227"/>
      <c r="TPE1" s="227"/>
      <c r="TPF1" s="227"/>
      <c r="TPG1" s="227"/>
      <c r="TPH1" s="227"/>
      <c r="TPI1" s="227"/>
      <c r="TPJ1" s="227"/>
      <c r="TPK1" s="227"/>
      <c r="TPL1" s="227"/>
      <c r="TPM1" s="227"/>
      <c r="TPN1" s="227"/>
      <c r="TPO1" s="227"/>
      <c r="TPP1" s="227"/>
      <c r="TPQ1" s="227"/>
      <c r="TPR1" s="227"/>
      <c r="TPS1" s="227"/>
      <c r="TPT1" s="227"/>
      <c r="TPU1" s="227"/>
      <c r="TPV1" s="227"/>
      <c r="TPW1" s="227"/>
      <c r="TPX1" s="227"/>
      <c r="TPY1" s="227"/>
      <c r="TPZ1" s="227"/>
      <c r="TQA1" s="227"/>
      <c r="TQB1" s="227"/>
      <c r="TQC1" s="227"/>
      <c r="TQD1" s="227"/>
      <c r="TQE1" s="227"/>
      <c r="TQF1" s="227"/>
      <c r="TQG1" s="227"/>
      <c r="TQH1" s="227"/>
      <c r="TQI1" s="227"/>
      <c r="TQJ1" s="227"/>
      <c r="TQK1" s="227"/>
      <c r="TQL1" s="227"/>
      <c r="TQM1" s="227"/>
      <c r="TQN1" s="227"/>
      <c r="TQO1" s="227"/>
      <c r="TQP1" s="227"/>
      <c r="TQQ1" s="227"/>
      <c r="TQR1" s="227"/>
      <c r="TQS1" s="227"/>
      <c r="TQT1" s="227"/>
      <c r="TQU1" s="227"/>
      <c r="TQV1" s="227"/>
      <c r="TQW1" s="227"/>
      <c r="TQX1" s="227"/>
      <c r="TQY1" s="227"/>
      <c r="TQZ1" s="227"/>
      <c r="TRA1" s="227"/>
      <c r="TRB1" s="227"/>
      <c r="TRC1" s="227"/>
      <c r="TRD1" s="227"/>
      <c r="TRE1" s="227"/>
      <c r="TRF1" s="227"/>
      <c r="TRG1" s="227"/>
      <c r="TRH1" s="227"/>
      <c r="TRI1" s="227"/>
      <c r="TRJ1" s="227"/>
      <c r="TRK1" s="227"/>
      <c r="TRL1" s="227"/>
      <c r="TRM1" s="227"/>
      <c r="TRN1" s="227"/>
      <c r="TRO1" s="227"/>
      <c r="TRP1" s="227"/>
      <c r="TRQ1" s="227"/>
      <c r="TRR1" s="227"/>
      <c r="TRS1" s="227"/>
      <c r="TRT1" s="227"/>
      <c r="TRU1" s="227"/>
      <c r="TRV1" s="227"/>
      <c r="TRW1" s="227"/>
      <c r="TRX1" s="227"/>
      <c r="TRY1" s="227"/>
      <c r="TRZ1" s="227"/>
      <c r="TSA1" s="227"/>
      <c r="TSB1" s="227"/>
      <c r="TSC1" s="227"/>
      <c r="TSD1" s="227"/>
      <c r="TSE1" s="227"/>
      <c r="TSF1" s="227"/>
      <c r="TSG1" s="227"/>
      <c r="TSH1" s="227"/>
      <c r="TSI1" s="227"/>
      <c r="TSJ1" s="227"/>
      <c r="TSK1" s="227"/>
      <c r="TSL1" s="227"/>
      <c r="TSM1" s="227"/>
      <c r="TSN1" s="227"/>
      <c r="TSO1" s="227"/>
      <c r="TSP1" s="227"/>
      <c r="TSQ1" s="227"/>
      <c r="TSR1" s="227"/>
      <c r="TSS1" s="227"/>
      <c r="TST1" s="227"/>
      <c r="TSU1" s="227"/>
      <c r="TSV1" s="227"/>
      <c r="TSW1" s="227"/>
      <c r="TSX1" s="227"/>
      <c r="TSY1" s="227"/>
      <c r="TSZ1" s="227"/>
      <c r="TTA1" s="227"/>
      <c r="TTB1" s="227"/>
      <c r="TTC1" s="227"/>
      <c r="TTD1" s="227"/>
      <c r="TTE1" s="227"/>
      <c r="TTF1" s="227"/>
      <c r="TTG1" s="227"/>
      <c r="TTH1" s="227"/>
      <c r="TTI1" s="227"/>
      <c r="TTJ1" s="227"/>
      <c r="TTK1" s="227"/>
      <c r="TTL1" s="227"/>
      <c r="TTM1" s="227"/>
      <c r="TTN1" s="227"/>
      <c r="TTO1" s="227"/>
      <c r="TTP1" s="227"/>
      <c r="TTQ1" s="227"/>
      <c r="TTR1" s="227"/>
      <c r="TTS1" s="227"/>
      <c r="TTT1" s="227"/>
      <c r="TTU1" s="227"/>
      <c r="TTV1" s="227"/>
      <c r="TTW1" s="227"/>
      <c r="TTX1" s="227"/>
      <c r="TTY1" s="227"/>
      <c r="TTZ1" s="227"/>
      <c r="TUA1" s="227"/>
      <c r="TUB1" s="227"/>
      <c r="TUC1" s="227"/>
      <c r="TUD1" s="227"/>
      <c r="TUE1" s="227"/>
      <c r="TUF1" s="227"/>
      <c r="TUG1" s="227"/>
      <c r="TUH1" s="227"/>
      <c r="TUI1" s="227"/>
      <c r="TUJ1" s="227"/>
      <c r="TUK1" s="227"/>
      <c r="TUL1" s="227"/>
      <c r="TUM1" s="227"/>
      <c r="TUN1" s="227"/>
      <c r="TUO1" s="227"/>
      <c r="TUP1" s="227"/>
      <c r="TUQ1" s="227"/>
      <c r="TUR1" s="227"/>
      <c r="TUS1" s="227"/>
      <c r="TUT1" s="227"/>
      <c r="TUU1" s="227"/>
      <c r="TUV1" s="227"/>
      <c r="TUW1" s="227"/>
      <c r="TUX1" s="227"/>
      <c r="TUY1" s="227"/>
      <c r="TUZ1" s="227"/>
      <c r="TVA1" s="227"/>
      <c r="TVB1" s="227"/>
      <c r="TVC1" s="227"/>
      <c r="TVD1" s="227"/>
      <c r="TVE1" s="227"/>
      <c r="TVF1" s="227"/>
      <c r="TVG1" s="227"/>
      <c r="TVH1" s="227"/>
      <c r="TVI1" s="227"/>
      <c r="TVJ1" s="227"/>
      <c r="TVK1" s="227"/>
      <c r="TVL1" s="227"/>
      <c r="TVM1" s="227"/>
      <c r="TVN1" s="227"/>
      <c r="TVO1" s="227"/>
      <c r="TVP1" s="227"/>
      <c r="TVQ1" s="227"/>
      <c r="TVR1" s="227"/>
      <c r="TVS1" s="227"/>
      <c r="TVT1" s="227"/>
      <c r="TVU1" s="227"/>
      <c r="TVV1" s="227"/>
      <c r="TVW1" s="227"/>
      <c r="TVX1" s="227"/>
      <c r="TVY1" s="227"/>
      <c r="TVZ1" s="227"/>
      <c r="TWA1" s="227"/>
      <c r="TWB1" s="227"/>
      <c r="TWC1" s="227"/>
      <c r="TWD1" s="227"/>
      <c r="TWE1" s="227"/>
      <c r="TWF1" s="227"/>
      <c r="TWG1" s="227"/>
      <c r="TWH1" s="227"/>
      <c r="TWI1" s="227"/>
      <c r="TWJ1" s="227"/>
      <c r="TWK1" s="227"/>
      <c r="TWL1" s="227"/>
      <c r="TWM1" s="227"/>
      <c r="TWN1" s="227"/>
      <c r="TWO1" s="227"/>
      <c r="TWP1" s="227"/>
      <c r="TWQ1" s="227"/>
      <c r="TWR1" s="227"/>
      <c r="TWS1" s="227"/>
      <c r="TWT1" s="227"/>
      <c r="TWU1" s="227"/>
      <c r="TWV1" s="227"/>
      <c r="TWW1" s="227"/>
      <c r="TWX1" s="227"/>
      <c r="TWY1" s="227"/>
      <c r="TWZ1" s="227"/>
      <c r="TXA1" s="227"/>
      <c r="TXB1" s="227"/>
      <c r="TXC1" s="227"/>
      <c r="TXD1" s="227"/>
      <c r="TXE1" s="227"/>
      <c r="TXF1" s="227"/>
      <c r="TXG1" s="227"/>
      <c r="TXH1" s="227"/>
      <c r="TXI1" s="227"/>
      <c r="TXJ1" s="227"/>
      <c r="TXK1" s="227"/>
      <c r="TXL1" s="227"/>
      <c r="TXM1" s="227"/>
      <c r="TXN1" s="227"/>
      <c r="TXO1" s="227"/>
      <c r="TXP1" s="227"/>
      <c r="TXQ1" s="227"/>
      <c r="TXR1" s="227"/>
      <c r="TXS1" s="227"/>
      <c r="TXT1" s="227"/>
      <c r="TXU1" s="227"/>
      <c r="TXV1" s="227"/>
      <c r="TXW1" s="227"/>
      <c r="TXX1" s="227"/>
      <c r="TXY1" s="227"/>
      <c r="TXZ1" s="227"/>
      <c r="TYA1" s="227"/>
      <c r="TYB1" s="227"/>
      <c r="TYC1" s="227"/>
      <c r="TYD1" s="227"/>
      <c r="TYE1" s="227"/>
      <c r="TYF1" s="227"/>
      <c r="TYG1" s="227"/>
      <c r="TYH1" s="227"/>
      <c r="TYI1" s="227"/>
      <c r="TYJ1" s="227"/>
      <c r="TYK1" s="227"/>
      <c r="TYL1" s="227"/>
      <c r="TYM1" s="227"/>
      <c r="TYN1" s="227"/>
      <c r="TYO1" s="227"/>
      <c r="TYP1" s="227"/>
      <c r="TYQ1" s="227"/>
      <c r="TYR1" s="227"/>
      <c r="TYS1" s="227"/>
      <c r="TYT1" s="227"/>
      <c r="TYU1" s="227"/>
      <c r="TYV1" s="227"/>
      <c r="TYW1" s="227"/>
      <c r="TYX1" s="227"/>
      <c r="TYY1" s="227"/>
      <c r="TYZ1" s="227"/>
      <c r="TZA1" s="227"/>
      <c r="TZB1" s="227"/>
      <c r="TZC1" s="227"/>
      <c r="TZD1" s="227"/>
      <c r="TZE1" s="227"/>
      <c r="TZF1" s="227"/>
      <c r="TZG1" s="227"/>
      <c r="TZH1" s="227"/>
      <c r="TZI1" s="227"/>
      <c r="TZJ1" s="227"/>
      <c r="TZK1" s="227"/>
      <c r="TZL1" s="227"/>
      <c r="TZM1" s="227"/>
      <c r="TZN1" s="227"/>
      <c r="TZO1" s="227"/>
      <c r="TZP1" s="227"/>
      <c r="TZQ1" s="227"/>
      <c r="TZR1" s="227"/>
      <c r="TZS1" s="227"/>
      <c r="TZT1" s="227"/>
      <c r="TZU1" s="227"/>
      <c r="TZV1" s="227"/>
      <c r="TZW1" s="227"/>
      <c r="TZX1" s="227"/>
      <c r="TZY1" s="227"/>
      <c r="TZZ1" s="227"/>
      <c r="UAA1" s="227"/>
      <c r="UAB1" s="227"/>
      <c r="UAC1" s="227"/>
      <c r="UAD1" s="227"/>
      <c r="UAE1" s="227"/>
      <c r="UAF1" s="227"/>
      <c r="UAG1" s="227"/>
      <c r="UAH1" s="227"/>
      <c r="UAI1" s="227"/>
      <c r="UAJ1" s="227"/>
      <c r="UAK1" s="227"/>
      <c r="UAL1" s="227"/>
      <c r="UAM1" s="227"/>
      <c r="UAN1" s="227"/>
      <c r="UAO1" s="227"/>
      <c r="UAP1" s="227"/>
      <c r="UAQ1" s="227"/>
      <c r="UAR1" s="227"/>
      <c r="UAS1" s="227"/>
      <c r="UAT1" s="227"/>
      <c r="UAU1" s="227"/>
      <c r="UAV1" s="227"/>
      <c r="UAW1" s="227"/>
      <c r="UAX1" s="227"/>
      <c r="UAY1" s="227"/>
      <c r="UAZ1" s="227"/>
      <c r="UBA1" s="227"/>
      <c r="UBB1" s="227"/>
      <c r="UBC1" s="227"/>
      <c r="UBD1" s="227"/>
      <c r="UBE1" s="227"/>
      <c r="UBF1" s="227"/>
      <c r="UBG1" s="227"/>
      <c r="UBH1" s="227"/>
      <c r="UBI1" s="227"/>
      <c r="UBJ1" s="227"/>
      <c r="UBK1" s="227"/>
      <c r="UBL1" s="227"/>
      <c r="UBM1" s="227"/>
      <c r="UBN1" s="227"/>
      <c r="UBO1" s="227"/>
      <c r="UBP1" s="227"/>
      <c r="UBQ1" s="227"/>
      <c r="UBR1" s="227"/>
      <c r="UBS1" s="227"/>
      <c r="UBT1" s="227"/>
      <c r="UBU1" s="227"/>
      <c r="UBV1" s="227"/>
      <c r="UBW1" s="227"/>
      <c r="UBX1" s="227"/>
      <c r="UBY1" s="227"/>
      <c r="UBZ1" s="227"/>
      <c r="UCA1" s="227"/>
      <c r="UCB1" s="227"/>
      <c r="UCC1" s="227"/>
      <c r="UCD1" s="227"/>
      <c r="UCE1" s="227"/>
      <c r="UCF1" s="227"/>
      <c r="UCG1" s="227"/>
      <c r="UCH1" s="227"/>
      <c r="UCI1" s="227"/>
      <c r="UCJ1" s="227"/>
      <c r="UCK1" s="227"/>
      <c r="UCL1" s="227"/>
      <c r="UCM1" s="227"/>
      <c r="UCN1" s="227"/>
      <c r="UCO1" s="227"/>
      <c r="UCP1" s="227"/>
      <c r="UCQ1" s="227"/>
      <c r="UCR1" s="227"/>
      <c r="UCS1" s="227"/>
      <c r="UCT1" s="227"/>
      <c r="UCU1" s="227"/>
      <c r="UCV1" s="227"/>
      <c r="UCW1" s="227"/>
      <c r="UCX1" s="227"/>
      <c r="UCY1" s="227"/>
      <c r="UCZ1" s="227"/>
      <c r="UDA1" s="227"/>
      <c r="UDB1" s="227"/>
      <c r="UDC1" s="227"/>
      <c r="UDD1" s="227"/>
      <c r="UDE1" s="227"/>
      <c r="UDF1" s="227"/>
      <c r="UDG1" s="227"/>
      <c r="UDH1" s="227"/>
      <c r="UDI1" s="227"/>
      <c r="UDJ1" s="227"/>
      <c r="UDK1" s="227"/>
      <c r="UDL1" s="227"/>
      <c r="UDM1" s="227"/>
      <c r="UDN1" s="227"/>
      <c r="UDO1" s="227"/>
      <c r="UDP1" s="227"/>
      <c r="UDQ1" s="227"/>
      <c r="UDR1" s="227"/>
      <c r="UDS1" s="227"/>
      <c r="UDT1" s="227"/>
      <c r="UDU1" s="227"/>
      <c r="UDV1" s="227"/>
      <c r="UDW1" s="227"/>
      <c r="UDX1" s="227"/>
      <c r="UDY1" s="227"/>
      <c r="UDZ1" s="227"/>
      <c r="UEA1" s="227"/>
      <c r="UEB1" s="227"/>
      <c r="UEC1" s="227"/>
      <c r="UED1" s="227"/>
      <c r="UEE1" s="227"/>
      <c r="UEF1" s="227"/>
      <c r="UEG1" s="227"/>
      <c r="UEH1" s="227"/>
      <c r="UEI1" s="227"/>
      <c r="UEJ1" s="227"/>
      <c r="UEK1" s="227"/>
      <c r="UEL1" s="227"/>
      <c r="UEM1" s="227"/>
      <c r="UEN1" s="227"/>
      <c r="UEO1" s="227"/>
      <c r="UEP1" s="227"/>
      <c r="UEQ1" s="227"/>
      <c r="UER1" s="227"/>
      <c r="UES1" s="227"/>
      <c r="UET1" s="227"/>
      <c r="UEU1" s="227"/>
      <c r="UEV1" s="227"/>
      <c r="UEW1" s="227"/>
      <c r="UEX1" s="227"/>
      <c r="UEY1" s="227"/>
      <c r="UEZ1" s="227"/>
      <c r="UFA1" s="227"/>
      <c r="UFB1" s="227"/>
      <c r="UFC1" s="227"/>
      <c r="UFD1" s="227"/>
      <c r="UFE1" s="227"/>
      <c r="UFF1" s="227"/>
      <c r="UFG1" s="227"/>
      <c r="UFH1" s="227"/>
      <c r="UFI1" s="227"/>
      <c r="UFJ1" s="227"/>
      <c r="UFK1" s="227"/>
      <c r="UFL1" s="227"/>
      <c r="UFM1" s="227"/>
      <c r="UFN1" s="227"/>
      <c r="UFO1" s="227"/>
      <c r="UFP1" s="227"/>
      <c r="UFQ1" s="227"/>
      <c r="UFR1" s="227"/>
      <c r="UFS1" s="227"/>
      <c r="UFT1" s="227"/>
      <c r="UFU1" s="227"/>
      <c r="UFV1" s="227"/>
      <c r="UFW1" s="227"/>
      <c r="UFX1" s="227"/>
      <c r="UFY1" s="227"/>
      <c r="UFZ1" s="227"/>
      <c r="UGA1" s="227"/>
      <c r="UGB1" s="227"/>
      <c r="UGC1" s="227"/>
      <c r="UGD1" s="227"/>
      <c r="UGE1" s="227"/>
      <c r="UGF1" s="227"/>
      <c r="UGG1" s="227"/>
      <c r="UGH1" s="227"/>
      <c r="UGI1" s="227"/>
      <c r="UGJ1" s="227"/>
      <c r="UGK1" s="227"/>
      <c r="UGL1" s="227"/>
      <c r="UGM1" s="227"/>
      <c r="UGN1" s="227"/>
      <c r="UGO1" s="227"/>
      <c r="UGP1" s="227"/>
      <c r="UGQ1" s="227"/>
      <c r="UGR1" s="227"/>
      <c r="UGS1" s="227"/>
      <c r="UGT1" s="227"/>
      <c r="UGU1" s="227"/>
      <c r="UGV1" s="227"/>
      <c r="UGW1" s="227"/>
      <c r="UGX1" s="227"/>
      <c r="UGY1" s="227"/>
      <c r="UGZ1" s="227"/>
      <c r="UHA1" s="227"/>
      <c r="UHB1" s="227"/>
      <c r="UHC1" s="227"/>
      <c r="UHD1" s="227"/>
      <c r="UHE1" s="227"/>
      <c r="UHF1" s="227"/>
      <c r="UHG1" s="227"/>
      <c r="UHH1" s="227"/>
      <c r="UHI1" s="227"/>
      <c r="UHJ1" s="227"/>
      <c r="UHK1" s="227"/>
      <c r="UHL1" s="227"/>
      <c r="UHM1" s="227"/>
      <c r="UHN1" s="227"/>
      <c r="UHO1" s="227"/>
      <c r="UHP1" s="227"/>
      <c r="UHQ1" s="227"/>
      <c r="UHR1" s="227"/>
      <c r="UHS1" s="227"/>
      <c r="UHT1" s="227"/>
      <c r="UHU1" s="227"/>
      <c r="UHV1" s="227"/>
      <c r="UHW1" s="227"/>
      <c r="UHX1" s="227"/>
      <c r="UHY1" s="227"/>
      <c r="UHZ1" s="227"/>
      <c r="UIA1" s="227"/>
      <c r="UIB1" s="227"/>
      <c r="UIC1" s="227"/>
      <c r="UID1" s="227"/>
      <c r="UIE1" s="227"/>
      <c r="UIF1" s="227"/>
      <c r="UIG1" s="227"/>
      <c r="UIH1" s="227"/>
      <c r="UII1" s="227"/>
      <c r="UIJ1" s="227"/>
      <c r="UIK1" s="227"/>
      <c r="UIL1" s="227"/>
      <c r="UIM1" s="227"/>
      <c r="UIN1" s="227"/>
      <c r="UIO1" s="227"/>
      <c r="UIP1" s="227"/>
      <c r="UIQ1" s="227"/>
      <c r="UIR1" s="227"/>
      <c r="UIS1" s="227"/>
      <c r="UIT1" s="227"/>
      <c r="UIU1" s="227"/>
      <c r="UIV1" s="227"/>
      <c r="UIW1" s="227"/>
      <c r="UIX1" s="227"/>
      <c r="UIY1" s="227"/>
      <c r="UIZ1" s="227"/>
      <c r="UJA1" s="227"/>
      <c r="UJB1" s="227"/>
      <c r="UJC1" s="227"/>
      <c r="UJD1" s="227"/>
      <c r="UJE1" s="227"/>
      <c r="UJF1" s="227"/>
      <c r="UJG1" s="227"/>
      <c r="UJH1" s="227"/>
      <c r="UJI1" s="227"/>
      <c r="UJJ1" s="227"/>
      <c r="UJK1" s="227"/>
      <c r="UJL1" s="227"/>
      <c r="UJM1" s="227"/>
      <c r="UJN1" s="227"/>
      <c r="UJO1" s="227"/>
      <c r="UJP1" s="227"/>
      <c r="UJQ1" s="227"/>
      <c r="UJR1" s="227"/>
      <c r="UJS1" s="227"/>
      <c r="UJT1" s="227"/>
      <c r="UJU1" s="227"/>
      <c r="UJV1" s="227"/>
      <c r="UJW1" s="227"/>
      <c r="UJX1" s="227"/>
      <c r="UJY1" s="227"/>
      <c r="UJZ1" s="227"/>
      <c r="UKA1" s="227"/>
      <c r="UKB1" s="227"/>
      <c r="UKC1" s="227"/>
      <c r="UKD1" s="227"/>
      <c r="UKE1" s="227"/>
      <c r="UKF1" s="227"/>
      <c r="UKG1" s="227"/>
      <c r="UKH1" s="227"/>
      <c r="UKI1" s="227"/>
      <c r="UKJ1" s="227"/>
      <c r="UKK1" s="227"/>
      <c r="UKL1" s="227"/>
      <c r="UKM1" s="227"/>
      <c r="UKN1" s="227"/>
      <c r="UKO1" s="227"/>
      <c r="UKP1" s="227"/>
      <c r="UKQ1" s="227"/>
      <c r="UKR1" s="227"/>
      <c r="UKS1" s="227"/>
      <c r="UKT1" s="227"/>
      <c r="UKU1" s="227"/>
      <c r="UKV1" s="227"/>
      <c r="UKW1" s="227"/>
      <c r="UKX1" s="227"/>
      <c r="UKY1" s="227"/>
      <c r="UKZ1" s="227"/>
      <c r="ULA1" s="227"/>
      <c r="ULB1" s="227"/>
      <c r="ULC1" s="227"/>
      <c r="ULD1" s="227"/>
      <c r="ULE1" s="227"/>
      <c r="ULF1" s="227"/>
      <c r="ULG1" s="227"/>
      <c r="ULH1" s="227"/>
      <c r="ULI1" s="227"/>
      <c r="ULJ1" s="227"/>
      <c r="ULK1" s="227"/>
      <c r="ULL1" s="227"/>
      <c r="ULM1" s="227"/>
      <c r="ULN1" s="227"/>
      <c r="ULO1" s="227"/>
      <c r="ULP1" s="227"/>
      <c r="ULQ1" s="227"/>
      <c r="ULR1" s="227"/>
      <c r="ULS1" s="227"/>
      <c r="ULT1" s="227"/>
      <c r="ULU1" s="227"/>
      <c r="ULV1" s="227"/>
      <c r="ULW1" s="227"/>
      <c r="ULX1" s="227"/>
      <c r="ULY1" s="227"/>
      <c r="ULZ1" s="227"/>
      <c r="UMA1" s="227"/>
      <c r="UMB1" s="227"/>
      <c r="UMC1" s="227"/>
      <c r="UMD1" s="227"/>
      <c r="UME1" s="227"/>
      <c r="UMF1" s="227"/>
      <c r="UMG1" s="227"/>
      <c r="UMH1" s="227"/>
      <c r="UMI1" s="227"/>
      <c r="UMJ1" s="227"/>
      <c r="UMK1" s="227"/>
      <c r="UML1" s="227"/>
      <c r="UMM1" s="227"/>
      <c r="UMN1" s="227"/>
      <c r="UMO1" s="227"/>
      <c r="UMP1" s="227"/>
      <c r="UMQ1" s="227"/>
      <c r="UMR1" s="227"/>
      <c r="UMS1" s="227"/>
      <c r="UMT1" s="227"/>
      <c r="UMU1" s="227"/>
      <c r="UMV1" s="227"/>
      <c r="UMW1" s="227"/>
      <c r="UMX1" s="227"/>
      <c r="UMY1" s="227"/>
      <c r="UMZ1" s="227"/>
      <c r="UNA1" s="227"/>
      <c r="UNB1" s="227"/>
      <c r="UNC1" s="227"/>
      <c r="UND1" s="227"/>
      <c r="UNE1" s="227"/>
      <c r="UNF1" s="227"/>
      <c r="UNG1" s="227"/>
      <c r="UNH1" s="227"/>
      <c r="UNI1" s="227"/>
      <c r="UNJ1" s="227"/>
      <c r="UNK1" s="227"/>
      <c r="UNL1" s="227"/>
      <c r="UNM1" s="227"/>
      <c r="UNN1" s="227"/>
      <c r="UNO1" s="227"/>
      <c r="UNP1" s="227"/>
      <c r="UNQ1" s="227"/>
      <c r="UNR1" s="227"/>
      <c r="UNS1" s="227"/>
      <c r="UNT1" s="227"/>
      <c r="UNU1" s="227"/>
      <c r="UNV1" s="227"/>
      <c r="UNW1" s="227"/>
      <c r="UNX1" s="227"/>
      <c r="UNY1" s="227"/>
      <c r="UNZ1" s="227"/>
      <c r="UOA1" s="227"/>
      <c r="UOB1" s="227"/>
      <c r="UOC1" s="227"/>
      <c r="UOD1" s="227"/>
      <c r="UOE1" s="227"/>
      <c r="UOF1" s="227"/>
      <c r="UOG1" s="227"/>
      <c r="UOH1" s="227"/>
      <c r="UOI1" s="227"/>
      <c r="UOJ1" s="227"/>
      <c r="UOK1" s="227"/>
      <c r="UOL1" s="227"/>
      <c r="UOM1" s="227"/>
      <c r="UON1" s="227"/>
      <c r="UOO1" s="227"/>
      <c r="UOP1" s="227"/>
      <c r="UOQ1" s="227"/>
      <c r="UOR1" s="227"/>
      <c r="UOS1" s="227"/>
      <c r="UOT1" s="227"/>
      <c r="UOU1" s="227"/>
      <c r="UOV1" s="227"/>
      <c r="UOW1" s="227"/>
      <c r="UOX1" s="227"/>
      <c r="UOY1" s="227"/>
      <c r="UOZ1" s="227"/>
      <c r="UPA1" s="227"/>
      <c r="UPB1" s="227"/>
      <c r="UPC1" s="227"/>
      <c r="UPD1" s="227"/>
      <c r="UPE1" s="227"/>
      <c r="UPF1" s="227"/>
      <c r="UPG1" s="227"/>
      <c r="UPH1" s="227"/>
      <c r="UPI1" s="227"/>
      <c r="UPJ1" s="227"/>
      <c r="UPK1" s="227"/>
      <c r="UPL1" s="227"/>
      <c r="UPM1" s="227"/>
      <c r="UPN1" s="227"/>
      <c r="UPO1" s="227"/>
      <c r="UPP1" s="227"/>
      <c r="UPQ1" s="227"/>
      <c r="UPR1" s="227"/>
      <c r="UPS1" s="227"/>
      <c r="UPT1" s="227"/>
      <c r="UPU1" s="227"/>
      <c r="UPV1" s="227"/>
      <c r="UPW1" s="227"/>
      <c r="UPX1" s="227"/>
      <c r="UPY1" s="227"/>
      <c r="UPZ1" s="227"/>
      <c r="UQA1" s="227"/>
      <c r="UQB1" s="227"/>
      <c r="UQC1" s="227"/>
      <c r="UQD1" s="227"/>
      <c r="UQE1" s="227"/>
      <c r="UQF1" s="227"/>
      <c r="UQG1" s="227"/>
      <c r="UQH1" s="227"/>
      <c r="UQI1" s="227"/>
      <c r="UQJ1" s="227"/>
      <c r="UQK1" s="227"/>
      <c r="UQL1" s="227"/>
      <c r="UQM1" s="227"/>
      <c r="UQN1" s="227"/>
      <c r="UQO1" s="227"/>
      <c r="UQP1" s="227"/>
      <c r="UQQ1" s="227"/>
      <c r="UQR1" s="227"/>
      <c r="UQS1" s="227"/>
      <c r="UQT1" s="227"/>
      <c r="UQU1" s="227"/>
      <c r="UQV1" s="227"/>
      <c r="UQW1" s="227"/>
      <c r="UQX1" s="227"/>
      <c r="UQY1" s="227"/>
      <c r="UQZ1" s="227"/>
      <c r="URA1" s="227"/>
      <c r="URB1" s="227"/>
      <c r="URC1" s="227"/>
      <c r="URD1" s="227"/>
      <c r="URE1" s="227"/>
      <c r="URF1" s="227"/>
      <c r="URG1" s="227"/>
      <c r="URH1" s="227"/>
      <c r="URI1" s="227"/>
      <c r="URJ1" s="227"/>
      <c r="URK1" s="227"/>
      <c r="URL1" s="227"/>
      <c r="URM1" s="227"/>
      <c r="URN1" s="227"/>
      <c r="URO1" s="227"/>
      <c r="URP1" s="227"/>
      <c r="URQ1" s="227"/>
      <c r="URR1" s="227"/>
      <c r="URS1" s="227"/>
      <c r="URT1" s="227"/>
      <c r="URU1" s="227"/>
      <c r="URV1" s="227"/>
      <c r="URW1" s="227"/>
      <c r="URX1" s="227"/>
      <c r="URY1" s="227"/>
      <c r="URZ1" s="227"/>
      <c r="USA1" s="227"/>
      <c r="USB1" s="227"/>
      <c r="USC1" s="227"/>
      <c r="USD1" s="227"/>
      <c r="USE1" s="227"/>
      <c r="USF1" s="227"/>
      <c r="USG1" s="227"/>
      <c r="USH1" s="227"/>
      <c r="USI1" s="227"/>
      <c r="USJ1" s="227"/>
      <c r="USK1" s="227"/>
      <c r="USL1" s="227"/>
      <c r="USM1" s="227"/>
      <c r="USN1" s="227"/>
      <c r="USO1" s="227"/>
      <c r="USP1" s="227"/>
      <c r="USQ1" s="227"/>
      <c r="USR1" s="227"/>
      <c r="USS1" s="227"/>
      <c r="UST1" s="227"/>
      <c r="USU1" s="227"/>
      <c r="USV1" s="227"/>
      <c r="USW1" s="227"/>
      <c r="USX1" s="227"/>
      <c r="USY1" s="227"/>
      <c r="USZ1" s="227"/>
      <c r="UTA1" s="227"/>
      <c r="UTB1" s="227"/>
      <c r="UTC1" s="227"/>
      <c r="UTD1" s="227"/>
      <c r="UTE1" s="227"/>
      <c r="UTF1" s="227"/>
      <c r="UTG1" s="227"/>
      <c r="UTH1" s="227"/>
      <c r="UTI1" s="227"/>
      <c r="UTJ1" s="227"/>
      <c r="UTK1" s="227"/>
      <c r="UTL1" s="227"/>
      <c r="UTM1" s="227"/>
      <c r="UTN1" s="227"/>
      <c r="UTO1" s="227"/>
      <c r="UTP1" s="227"/>
      <c r="UTQ1" s="227"/>
      <c r="UTR1" s="227"/>
      <c r="UTS1" s="227"/>
      <c r="UTT1" s="227"/>
      <c r="UTU1" s="227"/>
      <c r="UTV1" s="227"/>
      <c r="UTW1" s="227"/>
      <c r="UTX1" s="227"/>
      <c r="UTY1" s="227"/>
      <c r="UTZ1" s="227"/>
      <c r="UUA1" s="227"/>
      <c r="UUB1" s="227"/>
      <c r="UUC1" s="227"/>
      <c r="UUD1" s="227"/>
      <c r="UUE1" s="227"/>
      <c r="UUF1" s="227"/>
      <c r="UUG1" s="227"/>
      <c r="UUH1" s="227"/>
      <c r="UUI1" s="227"/>
      <c r="UUJ1" s="227"/>
      <c r="UUK1" s="227"/>
      <c r="UUL1" s="227"/>
      <c r="UUM1" s="227"/>
      <c r="UUN1" s="227"/>
      <c r="UUO1" s="227"/>
      <c r="UUP1" s="227"/>
      <c r="UUQ1" s="227"/>
      <c r="UUR1" s="227"/>
      <c r="UUS1" s="227"/>
      <c r="UUT1" s="227"/>
      <c r="UUU1" s="227"/>
      <c r="UUV1" s="227"/>
      <c r="UUW1" s="227"/>
      <c r="UUX1" s="227"/>
      <c r="UUY1" s="227"/>
      <c r="UUZ1" s="227"/>
      <c r="UVA1" s="227"/>
      <c r="UVB1" s="227"/>
      <c r="UVC1" s="227"/>
      <c r="UVD1" s="227"/>
      <c r="UVE1" s="227"/>
      <c r="UVF1" s="227"/>
      <c r="UVG1" s="227"/>
      <c r="UVH1" s="227"/>
      <c r="UVI1" s="227"/>
      <c r="UVJ1" s="227"/>
      <c r="UVK1" s="227"/>
      <c r="UVL1" s="227"/>
      <c r="UVM1" s="227"/>
      <c r="UVN1" s="227"/>
      <c r="UVO1" s="227"/>
      <c r="UVP1" s="227"/>
      <c r="UVQ1" s="227"/>
      <c r="UVR1" s="227"/>
      <c r="UVS1" s="227"/>
      <c r="UVT1" s="227"/>
      <c r="UVU1" s="227"/>
      <c r="UVV1" s="227"/>
      <c r="UVW1" s="227"/>
      <c r="UVX1" s="227"/>
      <c r="UVY1" s="227"/>
      <c r="UVZ1" s="227"/>
      <c r="UWA1" s="227"/>
      <c r="UWB1" s="227"/>
      <c r="UWC1" s="227"/>
      <c r="UWD1" s="227"/>
      <c r="UWE1" s="227"/>
      <c r="UWF1" s="227"/>
      <c r="UWG1" s="227"/>
      <c r="UWH1" s="227"/>
      <c r="UWI1" s="227"/>
      <c r="UWJ1" s="227"/>
      <c r="UWK1" s="227"/>
      <c r="UWL1" s="227"/>
      <c r="UWM1" s="227"/>
      <c r="UWN1" s="227"/>
      <c r="UWO1" s="227"/>
      <c r="UWP1" s="227"/>
      <c r="UWQ1" s="227"/>
      <c r="UWR1" s="227"/>
      <c r="UWS1" s="227"/>
      <c r="UWT1" s="227"/>
      <c r="UWU1" s="227"/>
      <c r="UWV1" s="227"/>
      <c r="UWW1" s="227"/>
      <c r="UWX1" s="227"/>
      <c r="UWY1" s="227"/>
      <c r="UWZ1" s="227"/>
      <c r="UXA1" s="227"/>
      <c r="UXB1" s="227"/>
      <c r="UXC1" s="227"/>
      <c r="UXD1" s="227"/>
      <c r="UXE1" s="227"/>
      <c r="UXF1" s="227"/>
      <c r="UXG1" s="227"/>
      <c r="UXH1" s="227"/>
      <c r="UXI1" s="227"/>
      <c r="UXJ1" s="227"/>
      <c r="UXK1" s="227"/>
      <c r="UXL1" s="227"/>
      <c r="UXM1" s="227"/>
      <c r="UXN1" s="227"/>
      <c r="UXO1" s="227"/>
      <c r="UXP1" s="227"/>
      <c r="UXQ1" s="227"/>
      <c r="UXR1" s="227"/>
      <c r="UXS1" s="227"/>
      <c r="UXT1" s="227"/>
      <c r="UXU1" s="227"/>
      <c r="UXV1" s="227"/>
      <c r="UXW1" s="227"/>
      <c r="UXX1" s="227"/>
      <c r="UXY1" s="227"/>
      <c r="UXZ1" s="227"/>
      <c r="UYA1" s="227"/>
      <c r="UYB1" s="227"/>
      <c r="UYC1" s="227"/>
      <c r="UYD1" s="227"/>
      <c r="UYE1" s="227"/>
      <c r="UYF1" s="227"/>
      <c r="UYG1" s="227"/>
      <c r="UYH1" s="227"/>
      <c r="UYI1" s="227"/>
      <c r="UYJ1" s="227"/>
      <c r="UYK1" s="227"/>
      <c r="UYL1" s="227"/>
      <c r="UYM1" s="227"/>
      <c r="UYN1" s="227"/>
      <c r="UYO1" s="227"/>
      <c r="UYP1" s="227"/>
      <c r="UYQ1" s="227"/>
      <c r="UYR1" s="227"/>
      <c r="UYS1" s="227"/>
      <c r="UYT1" s="227"/>
      <c r="UYU1" s="227"/>
      <c r="UYV1" s="227"/>
      <c r="UYW1" s="227"/>
      <c r="UYX1" s="227"/>
      <c r="UYY1" s="227"/>
      <c r="UYZ1" s="227"/>
      <c r="UZA1" s="227"/>
      <c r="UZB1" s="227"/>
      <c r="UZC1" s="227"/>
      <c r="UZD1" s="227"/>
      <c r="UZE1" s="227"/>
      <c r="UZF1" s="227"/>
      <c r="UZG1" s="227"/>
      <c r="UZH1" s="227"/>
      <c r="UZI1" s="227"/>
      <c r="UZJ1" s="227"/>
      <c r="UZK1" s="227"/>
      <c r="UZL1" s="227"/>
      <c r="UZM1" s="227"/>
      <c r="UZN1" s="227"/>
      <c r="UZO1" s="227"/>
      <c r="UZP1" s="227"/>
      <c r="UZQ1" s="227"/>
      <c r="UZR1" s="227"/>
      <c r="UZS1" s="227"/>
      <c r="UZT1" s="227"/>
      <c r="UZU1" s="227"/>
      <c r="UZV1" s="227"/>
      <c r="UZW1" s="227"/>
      <c r="UZX1" s="227"/>
      <c r="UZY1" s="227"/>
      <c r="UZZ1" s="227"/>
      <c r="VAA1" s="227"/>
      <c r="VAB1" s="227"/>
      <c r="VAC1" s="227"/>
      <c r="VAD1" s="227"/>
      <c r="VAE1" s="227"/>
      <c r="VAF1" s="227"/>
      <c r="VAG1" s="227"/>
      <c r="VAH1" s="227"/>
      <c r="VAI1" s="227"/>
      <c r="VAJ1" s="227"/>
      <c r="VAK1" s="227"/>
      <c r="VAL1" s="227"/>
      <c r="VAM1" s="227"/>
      <c r="VAN1" s="227"/>
      <c r="VAO1" s="227"/>
      <c r="VAP1" s="227"/>
      <c r="VAQ1" s="227"/>
      <c r="VAR1" s="227"/>
      <c r="VAS1" s="227"/>
      <c r="VAT1" s="227"/>
      <c r="VAU1" s="227"/>
      <c r="VAV1" s="227"/>
      <c r="VAW1" s="227"/>
      <c r="VAX1" s="227"/>
      <c r="VAY1" s="227"/>
      <c r="VAZ1" s="227"/>
      <c r="VBA1" s="227"/>
      <c r="VBB1" s="227"/>
      <c r="VBC1" s="227"/>
      <c r="VBD1" s="227"/>
      <c r="VBE1" s="227"/>
      <c r="VBF1" s="227"/>
      <c r="VBG1" s="227"/>
      <c r="VBH1" s="227"/>
      <c r="VBI1" s="227"/>
      <c r="VBJ1" s="227"/>
      <c r="VBK1" s="227"/>
      <c r="VBL1" s="227"/>
      <c r="VBM1" s="227"/>
      <c r="VBN1" s="227"/>
      <c r="VBO1" s="227"/>
      <c r="VBP1" s="227"/>
      <c r="VBQ1" s="227"/>
      <c r="VBR1" s="227"/>
      <c r="VBS1" s="227"/>
      <c r="VBT1" s="227"/>
      <c r="VBU1" s="227"/>
      <c r="VBV1" s="227"/>
      <c r="VBW1" s="227"/>
      <c r="VBX1" s="227"/>
      <c r="VBY1" s="227"/>
      <c r="VBZ1" s="227"/>
      <c r="VCA1" s="227"/>
      <c r="VCB1" s="227"/>
      <c r="VCC1" s="227"/>
      <c r="VCD1" s="227"/>
      <c r="VCE1" s="227"/>
      <c r="VCF1" s="227"/>
      <c r="VCG1" s="227"/>
      <c r="VCH1" s="227"/>
      <c r="VCI1" s="227"/>
      <c r="VCJ1" s="227"/>
      <c r="VCK1" s="227"/>
      <c r="VCL1" s="227"/>
      <c r="VCM1" s="227"/>
      <c r="VCN1" s="227"/>
      <c r="VCO1" s="227"/>
      <c r="VCP1" s="227"/>
      <c r="VCQ1" s="227"/>
      <c r="VCR1" s="227"/>
      <c r="VCS1" s="227"/>
      <c r="VCT1" s="227"/>
      <c r="VCU1" s="227"/>
      <c r="VCV1" s="227"/>
      <c r="VCW1" s="227"/>
      <c r="VCX1" s="227"/>
      <c r="VCY1" s="227"/>
      <c r="VCZ1" s="227"/>
      <c r="VDA1" s="227"/>
      <c r="VDB1" s="227"/>
      <c r="VDC1" s="227"/>
      <c r="VDD1" s="227"/>
      <c r="VDE1" s="227"/>
      <c r="VDF1" s="227"/>
      <c r="VDG1" s="227"/>
      <c r="VDH1" s="227"/>
      <c r="VDI1" s="227"/>
      <c r="VDJ1" s="227"/>
      <c r="VDK1" s="227"/>
      <c r="VDL1" s="227"/>
      <c r="VDM1" s="227"/>
      <c r="VDN1" s="227"/>
      <c r="VDO1" s="227"/>
      <c r="VDP1" s="227"/>
      <c r="VDQ1" s="227"/>
      <c r="VDR1" s="227"/>
      <c r="VDS1" s="227"/>
      <c r="VDT1" s="227"/>
      <c r="VDU1" s="227"/>
      <c r="VDV1" s="227"/>
      <c r="VDW1" s="227"/>
      <c r="VDX1" s="227"/>
      <c r="VDY1" s="227"/>
      <c r="VDZ1" s="227"/>
      <c r="VEA1" s="227"/>
      <c r="VEB1" s="227"/>
      <c r="VEC1" s="227"/>
      <c r="VED1" s="227"/>
      <c r="VEE1" s="227"/>
      <c r="VEF1" s="227"/>
      <c r="VEG1" s="227"/>
      <c r="VEH1" s="227"/>
      <c r="VEI1" s="227"/>
      <c r="VEJ1" s="227"/>
      <c r="VEK1" s="227"/>
      <c r="VEL1" s="227"/>
      <c r="VEM1" s="227"/>
      <c r="VEN1" s="227"/>
      <c r="VEO1" s="227"/>
      <c r="VEP1" s="227"/>
      <c r="VEQ1" s="227"/>
      <c r="VER1" s="227"/>
      <c r="VES1" s="227"/>
      <c r="VET1" s="227"/>
      <c r="VEU1" s="227"/>
      <c r="VEV1" s="227"/>
      <c r="VEW1" s="227"/>
      <c r="VEX1" s="227"/>
      <c r="VEY1" s="227"/>
      <c r="VEZ1" s="227"/>
      <c r="VFA1" s="227"/>
      <c r="VFB1" s="227"/>
      <c r="VFC1" s="227"/>
      <c r="VFD1" s="227"/>
      <c r="VFE1" s="227"/>
      <c r="VFF1" s="227"/>
      <c r="VFG1" s="227"/>
      <c r="VFH1" s="227"/>
      <c r="VFI1" s="227"/>
      <c r="VFJ1" s="227"/>
      <c r="VFK1" s="227"/>
      <c r="VFL1" s="227"/>
      <c r="VFM1" s="227"/>
      <c r="VFN1" s="227"/>
      <c r="VFO1" s="227"/>
      <c r="VFP1" s="227"/>
      <c r="VFQ1" s="227"/>
      <c r="VFR1" s="227"/>
      <c r="VFS1" s="227"/>
      <c r="VFT1" s="227"/>
      <c r="VFU1" s="227"/>
      <c r="VFV1" s="227"/>
      <c r="VFW1" s="227"/>
      <c r="VFX1" s="227"/>
      <c r="VFY1" s="227"/>
      <c r="VFZ1" s="227"/>
      <c r="VGA1" s="227"/>
      <c r="VGB1" s="227"/>
      <c r="VGC1" s="227"/>
      <c r="VGD1" s="227"/>
      <c r="VGE1" s="227"/>
      <c r="VGF1" s="227"/>
      <c r="VGG1" s="227"/>
      <c r="VGH1" s="227"/>
      <c r="VGI1" s="227"/>
      <c r="VGJ1" s="227"/>
      <c r="VGK1" s="227"/>
      <c r="VGL1" s="227"/>
      <c r="VGM1" s="227"/>
      <c r="VGN1" s="227"/>
      <c r="VGO1" s="227"/>
      <c r="VGP1" s="227"/>
      <c r="VGQ1" s="227"/>
      <c r="VGR1" s="227"/>
      <c r="VGS1" s="227"/>
      <c r="VGT1" s="227"/>
      <c r="VGU1" s="227"/>
      <c r="VGV1" s="227"/>
      <c r="VGW1" s="227"/>
      <c r="VGX1" s="227"/>
      <c r="VGY1" s="227"/>
      <c r="VGZ1" s="227"/>
      <c r="VHA1" s="227"/>
      <c r="VHB1" s="227"/>
      <c r="VHC1" s="227"/>
      <c r="VHD1" s="227"/>
      <c r="VHE1" s="227"/>
      <c r="VHF1" s="227"/>
      <c r="VHG1" s="227"/>
      <c r="VHH1" s="227"/>
      <c r="VHI1" s="227"/>
      <c r="VHJ1" s="227"/>
      <c r="VHK1" s="227"/>
      <c r="VHL1" s="227"/>
      <c r="VHM1" s="227"/>
      <c r="VHN1" s="227"/>
      <c r="VHO1" s="227"/>
      <c r="VHP1" s="227"/>
      <c r="VHQ1" s="227"/>
      <c r="VHR1" s="227"/>
      <c r="VHS1" s="227"/>
      <c r="VHT1" s="227"/>
      <c r="VHU1" s="227"/>
      <c r="VHV1" s="227"/>
      <c r="VHW1" s="227"/>
      <c r="VHX1" s="227"/>
      <c r="VHY1" s="227"/>
      <c r="VHZ1" s="227"/>
      <c r="VIA1" s="227"/>
      <c r="VIB1" s="227"/>
      <c r="VIC1" s="227"/>
      <c r="VID1" s="227"/>
      <c r="VIE1" s="227"/>
      <c r="VIF1" s="227"/>
      <c r="VIG1" s="227"/>
      <c r="VIH1" s="227"/>
      <c r="VII1" s="227"/>
      <c r="VIJ1" s="227"/>
      <c r="VIK1" s="227"/>
      <c r="VIL1" s="227"/>
      <c r="VIM1" s="227"/>
      <c r="VIN1" s="227"/>
      <c r="VIO1" s="227"/>
      <c r="VIP1" s="227"/>
      <c r="VIQ1" s="227"/>
      <c r="VIR1" s="227"/>
      <c r="VIS1" s="227"/>
      <c r="VIT1" s="227"/>
      <c r="VIU1" s="227"/>
      <c r="VIV1" s="227"/>
      <c r="VIW1" s="227"/>
      <c r="VIX1" s="227"/>
      <c r="VIY1" s="227"/>
      <c r="VIZ1" s="227"/>
      <c r="VJA1" s="227"/>
      <c r="VJB1" s="227"/>
      <c r="VJC1" s="227"/>
      <c r="VJD1" s="227"/>
      <c r="VJE1" s="227"/>
      <c r="VJF1" s="227"/>
      <c r="VJG1" s="227"/>
      <c r="VJH1" s="227"/>
      <c r="VJI1" s="227"/>
      <c r="VJJ1" s="227"/>
      <c r="VJK1" s="227"/>
      <c r="VJL1" s="227"/>
      <c r="VJM1" s="227"/>
      <c r="VJN1" s="227"/>
      <c r="VJO1" s="227"/>
      <c r="VJP1" s="227"/>
      <c r="VJQ1" s="227"/>
      <c r="VJR1" s="227"/>
      <c r="VJS1" s="227"/>
      <c r="VJT1" s="227"/>
      <c r="VJU1" s="227"/>
      <c r="VJV1" s="227"/>
      <c r="VJW1" s="227"/>
      <c r="VJX1" s="227"/>
      <c r="VJY1" s="227"/>
      <c r="VJZ1" s="227"/>
      <c r="VKA1" s="227"/>
      <c r="VKB1" s="227"/>
      <c r="VKC1" s="227"/>
      <c r="VKD1" s="227"/>
      <c r="VKE1" s="227"/>
      <c r="VKF1" s="227"/>
      <c r="VKG1" s="227"/>
      <c r="VKH1" s="227"/>
      <c r="VKI1" s="227"/>
      <c r="VKJ1" s="227"/>
      <c r="VKK1" s="227"/>
      <c r="VKL1" s="227"/>
      <c r="VKM1" s="227"/>
      <c r="VKN1" s="227"/>
      <c r="VKO1" s="227"/>
      <c r="VKP1" s="227"/>
      <c r="VKQ1" s="227"/>
      <c r="VKR1" s="227"/>
      <c r="VKS1" s="227"/>
      <c r="VKT1" s="227"/>
      <c r="VKU1" s="227"/>
      <c r="VKV1" s="227"/>
      <c r="VKW1" s="227"/>
      <c r="VKX1" s="227"/>
      <c r="VKY1" s="227"/>
      <c r="VKZ1" s="227"/>
      <c r="VLA1" s="227"/>
      <c r="VLB1" s="227"/>
      <c r="VLC1" s="227"/>
      <c r="VLD1" s="227"/>
      <c r="VLE1" s="227"/>
      <c r="VLF1" s="227"/>
      <c r="VLG1" s="227"/>
      <c r="VLH1" s="227"/>
      <c r="VLI1" s="227"/>
      <c r="VLJ1" s="227"/>
      <c r="VLK1" s="227"/>
      <c r="VLL1" s="227"/>
      <c r="VLM1" s="227"/>
      <c r="VLN1" s="227"/>
      <c r="VLO1" s="227"/>
      <c r="VLP1" s="227"/>
      <c r="VLQ1" s="227"/>
      <c r="VLR1" s="227"/>
      <c r="VLS1" s="227"/>
      <c r="VLT1" s="227"/>
      <c r="VLU1" s="227"/>
      <c r="VLV1" s="227"/>
      <c r="VLW1" s="227"/>
      <c r="VLX1" s="227"/>
      <c r="VLY1" s="227"/>
      <c r="VLZ1" s="227"/>
      <c r="VMA1" s="227"/>
      <c r="VMB1" s="227"/>
      <c r="VMC1" s="227"/>
      <c r="VMD1" s="227"/>
      <c r="VME1" s="227"/>
      <c r="VMF1" s="227"/>
      <c r="VMG1" s="227"/>
      <c r="VMH1" s="227"/>
      <c r="VMI1" s="227"/>
      <c r="VMJ1" s="227"/>
      <c r="VMK1" s="227"/>
      <c r="VML1" s="227"/>
      <c r="VMM1" s="227"/>
      <c r="VMN1" s="227"/>
      <c r="VMO1" s="227"/>
      <c r="VMP1" s="227"/>
      <c r="VMQ1" s="227"/>
      <c r="VMR1" s="227"/>
      <c r="VMS1" s="227"/>
      <c r="VMT1" s="227"/>
      <c r="VMU1" s="227"/>
      <c r="VMV1" s="227"/>
      <c r="VMW1" s="227"/>
      <c r="VMX1" s="227"/>
      <c r="VMY1" s="227"/>
      <c r="VMZ1" s="227"/>
      <c r="VNA1" s="227"/>
      <c r="VNB1" s="227"/>
      <c r="VNC1" s="227"/>
      <c r="VND1" s="227"/>
      <c r="VNE1" s="227"/>
      <c r="VNF1" s="227"/>
      <c r="VNG1" s="227"/>
      <c r="VNH1" s="227"/>
      <c r="VNI1" s="227"/>
      <c r="VNJ1" s="227"/>
      <c r="VNK1" s="227"/>
      <c r="VNL1" s="227"/>
      <c r="VNM1" s="227"/>
      <c r="VNN1" s="227"/>
      <c r="VNO1" s="227"/>
      <c r="VNP1" s="227"/>
      <c r="VNQ1" s="227"/>
      <c r="VNR1" s="227"/>
      <c r="VNS1" s="227"/>
      <c r="VNT1" s="227"/>
      <c r="VNU1" s="227"/>
      <c r="VNV1" s="227"/>
      <c r="VNW1" s="227"/>
      <c r="VNX1" s="227"/>
      <c r="VNY1" s="227"/>
      <c r="VNZ1" s="227"/>
      <c r="VOA1" s="227"/>
      <c r="VOB1" s="227"/>
      <c r="VOC1" s="227"/>
      <c r="VOD1" s="227"/>
      <c r="VOE1" s="227"/>
      <c r="VOF1" s="227"/>
      <c r="VOG1" s="227"/>
      <c r="VOH1" s="227"/>
      <c r="VOI1" s="227"/>
      <c r="VOJ1" s="227"/>
      <c r="VOK1" s="227"/>
      <c r="VOL1" s="227"/>
      <c r="VOM1" s="227"/>
      <c r="VON1" s="227"/>
      <c r="VOO1" s="227"/>
      <c r="VOP1" s="227"/>
      <c r="VOQ1" s="227"/>
      <c r="VOR1" s="227"/>
      <c r="VOS1" s="227"/>
      <c r="VOT1" s="227"/>
      <c r="VOU1" s="227"/>
      <c r="VOV1" s="227"/>
      <c r="VOW1" s="227"/>
      <c r="VOX1" s="227"/>
      <c r="VOY1" s="227"/>
      <c r="VOZ1" s="227"/>
      <c r="VPA1" s="227"/>
      <c r="VPB1" s="227"/>
      <c r="VPC1" s="227"/>
      <c r="VPD1" s="227"/>
      <c r="VPE1" s="227"/>
      <c r="VPF1" s="227"/>
      <c r="VPG1" s="227"/>
      <c r="VPH1" s="227"/>
      <c r="VPI1" s="227"/>
      <c r="VPJ1" s="227"/>
      <c r="VPK1" s="227"/>
      <c r="VPL1" s="227"/>
      <c r="VPM1" s="227"/>
      <c r="VPN1" s="227"/>
      <c r="VPO1" s="227"/>
      <c r="VPP1" s="227"/>
      <c r="VPQ1" s="227"/>
      <c r="VPR1" s="227"/>
      <c r="VPS1" s="227"/>
      <c r="VPT1" s="227"/>
      <c r="VPU1" s="227"/>
      <c r="VPV1" s="227"/>
      <c r="VPW1" s="227"/>
      <c r="VPX1" s="227"/>
      <c r="VPY1" s="227"/>
      <c r="VPZ1" s="227"/>
      <c r="VQA1" s="227"/>
      <c r="VQB1" s="227"/>
      <c r="VQC1" s="227"/>
      <c r="VQD1" s="227"/>
      <c r="VQE1" s="227"/>
      <c r="VQF1" s="227"/>
      <c r="VQG1" s="227"/>
      <c r="VQH1" s="227"/>
      <c r="VQI1" s="227"/>
      <c r="VQJ1" s="227"/>
      <c r="VQK1" s="227"/>
      <c r="VQL1" s="227"/>
      <c r="VQM1" s="227"/>
      <c r="VQN1" s="227"/>
      <c r="VQO1" s="227"/>
      <c r="VQP1" s="227"/>
      <c r="VQQ1" s="227"/>
      <c r="VQR1" s="227"/>
      <c r="VQS1" s="227"/>
      <c r="VQT1" s="227"/>
      <c r="VQU1" s="227"/>
      <c r="VQV1" s="227"/>
      <c r="VQW1" s="227"/>
      <c r="VQX1" s="227"/>
      <c r="VQY1" s="227"/>
      <c r="VQZ1" s="227"/>
      <c r="VRA1" s="227"/>
      <c r="VRB1" s="227"/>
      <c r="VRC1" s="227"/>
      <c r="VRD1" s="227"/>
      <c r="VRE1" s="227"/>
      <c r="VRF1" s="227"/>
      <c r="VRG1" s="227"/>
      <c r="VRH1" s="227"/>
      <c r="VRI1" s="227"/>
      <c r="VRJ1" s="227"/>
      <c r="VRK1" s="227"/>
      <c r="VRL1" s="227"/>
      <c r="VRM1" s="227"/>
      <c r="VRN1" s="227"/>
      <c r="VRO1" s="227"/>
      <c r="VRP1" s="227"/>
      <c r="VRQ1" s="227"/>
      <c r="VRR1" s="227"/>
      <c r="VRS1" s="227"/>
      <c r="VRT1" s="227"/>
      <c r="VRU1" s="227"/>
      <c r="VRV1" s="227"/>
      <c r="VRW1" s="227"/>
      <c r="VRX1" s="227"/>
      <c r="VRY1" s="227"/>
      <c r="VRZ1" s="227"/>
      <c r="VSA1" s="227"/>
      <c r="VSB1" s="227"/>
      <c r="VSC1" s="227"/>
      <c r="VSD1" s="227"/>
      <c r="VSE1" s="227"/>
      <c r="VSF1" s="227"/>
      <c r="VSG1" s="227"/>
      <c r="VSH1" s="227"/>
      <c r="VSI1" s="227"/>
      <c r="VSJ1" s="227"/>
      <c r="VSK1" s="227"/>
      <c r="VSL1" s="227"/>
      <c r="VSM1" s="227"/>
      <c r="VSN1" s="227"/>
      <c r="VSO1" s="227"/>
      <c r="VSP1" s="227"/>
      <c r="VSQ1" s="227"/>
      <c r="VSR1" s="227"/>
      <c r="VSS1" s="227"/>
      <c r="VST1" s="227"/>
      <c r="VSU1" s="227"/>
      <c r="VSV1" s="227"/>
      <c r="VSW1" s="227"/>
      <c r="VSX1" s="227"/>
      <c r="VSY1" s="227"/>
      <c r="VSZ1" s="227"/>
      <c r="VTA1" s="227"/>
      <c r="VTB1" s="227"/>
      <c r="VTC1" s="227"/>
      <c r="VTD1" s="227"/>
      <c r="VTE1" s="227"/>
      <c r="VTF1" s="227"/>
      <c r="VTG1" s="227"/>
      <c r="VTH1" s="227"/>
      <c r="VTI1" s="227"/>
      <c r="VTJ1" s="227"/>
      <c r="VTK1" s="227"/>
      <c r="VTL1" s="227"/>
      <c r="VTM1" s="227"/>
      <c r="VTN1" s="227"/>
      <c r="VTO1" s="227"/>
      <c r="VTP1" s="227"/>
      <c r="VTQ1" s="227"/>
      <c r="VTR1" s="227"/>
      <c r="VTS1" s="227"/>
      <c r="VTT1" s="227"/>
      <c r="VTU1" s="227"/>
      <c r="VTV1" s="227"/>
      <c r="VTW1" s="227"/>
      <c r="VTX1" s="227"/>
      <c r="VTY1" s="227"/>
      <c r="VTZ1" s="227"/>
      <c r="VUA1" s="227"/>
      <c r="VUB1" s="227"/>
      <c r="VUC1" s="227"/>
      <c r="VUD1" s="227"/>
      <c r="VUE1" s="227"/>
      <c r="VUF1" s="227"/>
      <c r="VUG1" s="227"/>
      <c r="VUH1" s="227"/>
      <c r="VUI1" s="227"/>
      <c r="VUJ1" s="227"/>
      <c r="VUK1" s="227"/>
      <c r="VUL1" s="227"/>
      <c r="VUM1" s="227"/>
      <c r="VUN1" s="227"/>
      <c r="VUO1" s="227"/>
      <c r="VUP1" s="227"/>
      <c r="VUQ1" s="227"/>
      <c r="VUR1" s="227"/>
      <c r="VUS1" s="227"/>
      <c r="VUT1" s="227"/>
      <c r="VUU1" s="227"/>
      <c r="VUV1" s="227"/>
      <c r="VUW1" s="227"/>
      <c r="VUX1" s="227"/>
      <c r="VUY1" s="227"/>
      <c r="VUZ1" s="227"/>
      <c r="VVA1" s="227"/>
      <c r="VVB1" s="227"/>
      <c r="VVC1" s="227"/>
      <c r="VVD1" s="227"/>
      <c r="VVE1" s="227"/>
      <c r="VVF1" s="227"/>
      <c r="VVG1" s="227"/>
      <c r="VVH1" s="227"/>
      <c r="VVI1" s="227"/>
      <c r="VVJ1" s="227"/>
      <c r="VVK1" s="227"/>
      <c r="VVL1" s="227"/>
      <c r="VVM1" s="227"/>
      <c r="VVN1" s="227"/>
      <c r="VVO1" s="227"/>
      <c r="VVP1" s="227"/>
      <c r="VVQ1" s="227"/>
      <c r="VVR1" s="227"/>
      <c r="VVS1" s="227"/>
      <c r="VVT1" s="227"/>
      <c r="VVU1" s="227"/>
      <c r="VVV1" s="227"/>
      <c r="VVW1" s="227"/>
      <c r="VVX1" s="227"/>
      <c r="VVY1" s="227"/>
      <c r="VVZ1" s="227"/>
      <c r="VWA1" s="227"/>
      <c r="VWB1" s="227"/>
      <c r="VWC1" s="227"/>
      <c r="VWD1" s="227"/>
      <c r="VWE1" s="227"/>
      <c r="VWF1" s="227"/>
      <c r="VWG1" s="227"/>
      <c r="VWH1" s="227"/>
      <c r="VWI1" s="227"/>
      <c r="VWJ1" s="227"/>
      <c r="VWK1" s="227"/>
      <c r="VWL1" s="227"/>
      <c r="VWM1" s="227"/>
      <c r="VWN1" s="227"/>
      <c r="VWO1" s="227"/>
      <c r="VWP1" s="227"/>
      <c r="VWQ1" s="227"/>
      <c r="VWR1" s="227"/>
      <c r="VWS1" s="227"/>
      <c r="VWT1" s="227"/>
      <c r="VWU1" s="227"/>
      <c r="VWV1" s="227"/>
      <c r="VWW1" s="227"/>
      <c r="VWX1" s="227"/>
      <c r="VWY1" s="227"/>
      <c r="VWZ1" s="227"/>
      <c r="VXA1" s="227"/>
      <c r="VXB1" s="227"/>
      <c r="VXC1" s="227"/>
      <c r="VXD1" s="227"/>
      <c r="VXE1" s="227"/>
      <c r="VXF1" s="227"/>
      <c r="VXG1" s="227"/>
      <c r="VXH1" s="227"/>
      <c r="VXI1" s="227"/>
      <c r="VXJ1" s="227"/>
      <c r="VXK1" s="227"/>
      <c r="VXL1" s="227"/>
      <c r="VXM1" s="227"/>
      <c r="VXN1" s="227"/>
      <c r="VXO1" s="227"/>
      <c r="VXP1" s="227"/>
      <c r="VXQ1" s="227"/>
      <c r="VXR1" s="227"/>
      <c r="VXS1" s="227"/>
      <c r="VXT1" s="227"/>
      <c r="VXU1" s="227"/>
      <c r="VXV1" s="227"/>
      <c r="VXW1" s="227"/>
      <c r="VXX1" s="227"/>
      <c r="VXY1" s="227"/>
      <c r="VXZ1" s="227"/>
      <c r="VYA1" s="227"/>
      <c r="VYB1" s="227"/>
      <c r="VYC1" s="227"/>
      <c r="VYD1" s="227"/>
      <c r="VYE1" s="227"/>
      <c r="VYF1" s="227"/>
      <c r="VYG1" s="227"/>
      <c r="VYH1" s="227"/>
      <c r="VYI1" s="227"/>
      <c r="VYJ1" s="227"/>
      <c r="VYK1" s="227"/>
      <c r="VYL1" s="227"/>
      <c r="VYM1" s="227"/>
      <c r="VYN1" s="227"/>
      <c r="VYO1" s="227"/>
      <c r="VYP1" s="227"/>
      <c r="VYQ1" s="227"/>
      <c r="VYR1" s="227"/>
      <c r="VYS1" s="227"/>
      <c r="VYT1" s="227"/>
      <c r="VYU1" s="227"/>
      <c r="VYV1" s="227"/>
      <c r="VYW1" s="227"/>
      <c r="VYX1" s="227"/>
      <c r="VYY1" s="227"/>
      <c r="VYZ1" s="227"/>
      <c r="VZA1" s="227"/>
      <c r="VZB1" s="227"/>
      <c r="VZC1" s="227"/>
      <c r="VZD1" s="227"/>
      <c r="VZE1" s="227"/>
      <c r="VZF1" s="227"/>
      <c r="VZG1" s="227"/>
      <c r="VZH1" s="227"/>
      <c r="VZI1" s="227"/>
      <c r="VZJ1" s="227"/>
      <c r="VZK1" s="227"/>
      <c r="VZL1" s="227"/>
      <c r="VZM1" s="227"/>
      <c r="VZN1" s="227"/>
      <c r="VZO1" s="227"/>
      <c r="VZP1" s="227"/>
      <c r="VZQ1" s="227"/>
      <c r="VZR1" s="227"/>
      <c r="VZS1" s="227"/>
      <c r="VZT1" s="227"/>
      <c r="VZU1" s="227"/>
      <c r="VZV1" s="227"/>
      <c r="VZW1" s="227"/>
      <c r="VZX1" s="227"/>
      <c r="VZY1" s="227"/>
      <c r="VZZ1" s="227"/>
      <c r="WAA1" s="227"/>
      <c r="WAB1" s="227"/>
      <c r="WAC1" s="227"/>
      <c r="WAD1" s="227"/>
      <c r="WAE1" s="227"/>
      <c r="WAF1" s="227"/>
      <c r="WAG1" s="227"/>
      <c r="WAH1" s="227"/>
      <c r="WAI1" s="227"/>
      <c r="WAJ1" s="227"/>
      <c r="WAK1" s="227"/>
      <c r="WAL1" s="227"/>
      <c r="WAM1" s="227"/>
      <c r="WAN1" s="227"/>
      <c r="WAO1" s="227"/>
      <c r="WAP1" s="227"/>
      <c r="WAQ1" s="227"/>
      <c r="WAR1" s="227"/>
      <c r="WAS1" s="227"/>
      <c r="WAT1" s="227"/>
      <c r="WAU1" s="227"/>
      <c r="WAV1" s="227"/>
      <c r="WAW1" s="227"/>
      <c r="WAX1" s="227"/>
      <c r="WAY1" s="227"/>
      <c r="WAZ1" s="227"/>
      <c r="WBA1" s="227"/>
      <c r="WBB1" s="227"/>
      <c r="WBC1" s="227"/>
      <c r="WBD1" s="227"/>
      <c r="WBE1" s="227"/>
      <c r="WBF1" s="227"/>
      <c r="WBG1" s="227"/>
      <c r="WBH1" s="227"/>
      <c r="WBI1" s="227"/>
      <c r="WBJ1" s="227"/>
      <c r="WBK1" s="227"/>
      <c r="WBL1" s="227"/>
      <c r="WBM1" s="227"/>
      <c r="WBN1" s="227"/>
      <c r="WBO1" s="227"/>
      <c r="WBP1" s="227"/>
      <c r="WBQ1" s="227"/>
      <c r="WBR1" s="227"/>
      <c r="WBS1" s="227"/>
      <c r="WBT1" s="227"/>
      <c r="WBU1" s="227"/>
      <c r="WBV1" s="227"/>
      <c r="WBW1" s="227"/>
      <c r="WBX1" s="227"/>
      <c r="WBY1" s="227"/>
      <c r="WBZ1" s="227"/>
      <c r="WCA1" s="227"/>
      <c r="WCB1" s="227"/>
      <c r="WCC1" s="227"/>
      <c r="WCD1" s="227"/>
      <c r="WCE1" s="227"/>
      <c r="WCF1" s="227"/>
      <c r="WCG1" s="227"/>
      <c r="WCH1" s="227"/>
      <c r="WCI1" s="227"/>
      <c r="WCJ1" s="227"/>
      <c r="WCK1" s="227"/>
      <c r="WCL1" s="227"/>
      <c r="WCM1" s="227"/>
      <c r="WCN1" s="227"/>
      <c r="WCO1" s="227"/>
      <c r="WCP1" s="227"/>
      <c r="WCQ1" s="227"/>
      <c r="WCR1" s="227"/>
      <c r="WCS1" s="227"/>
      <c r="WCT1" s="227"/>
      <c r="WCU1" s="227"/>
      <c r="WCV1" s="227"/>
      <c r="WCW1" s="227"/>
      <c r="WCX1" s="227"/>
      <c r="WCY1" s="227"/>
      <c r="WCZ1" s="227"/>
      <c r="WDA1" s="227"/>
      <c r="WDB1" s="227"/>
      <c r="WDC1" s="227"/>
      <c r="WDD1" s="227"/>
      <c r="WDE1" s="227"/>
      <c r="WDF1" s="227"/>
      <c r="WDG1" s="227"/>
      <c r="WDH1" s="227"/>
      <c r="WDI1" s="227"/>
      <c r="WDJ1" s="227"/>
      <c r="WDK1" s="227"/>
      <c r="WDL1" s="227"/>
      <c r="WDM1" s="227"/>
      <c r="WDN1" s="227"/>
      <c r="WDO1" s="227"/>
      <c r="WDP1" s="227"/>
      <c r="WDQ1" s="227"/>
      <c r="WDR1" s="227"/>
      <c r="WDS1" s="227"/>
      <c r="WDT1" s="227"/>
      <c r="WDU1" s="227"/>
      <c r="WDV1" s="227"/>
      <c r="WDW1" s="227"/>
      <c r="WDX1" s="227"/>
      <c r="WDY1" s="227"/>
      <c r="WDZ1" s="227"/>
      <c r="WEA1" s="227"/>
      <c r="WEB1" s="227"/>
      <c r="WEC1" s="227"/>
      <c r="WED1" s="227"/>
      <c r="WEE1" s="227"/>
      <c r="WEF1" s="227"/>
      <c r="WEG1" s="227"/>
      <c r="WEH1" s="227"/>
      <c r="WEI1" s="227"/>
      <c r="WEJ1" s="227"/>
      <c r="WEK1" s="227"/>
      <c r="WEL1" s="227"/>
      <c r="WEM1" s="227"/>
      <c r="WEN1" s="227"/>
      <c r="WEO1" s="227"/>
      <c r="WEP1" s="227"/>
      <c r="WEQ1" s="227"/>
      <c r="WER1" s="227"/>
      <c r="WES1" s="227"/>
      <c r="WET1" s="227"/>
      <c r="WEU1" s="227"/>
      <c r="WEV1" s="227"/>
      <c r="WEW1" s="227"/>
      <c r="WEX1" s="227"/>
      <c r="WEY1" s="227"/>
      <c r="WEZ1" s="227"/>
      <c r="WFA1" s="227"/>
      <c r="WFB1" s="227"/>
      <c r="WFC1" s="227"/>
      <c r="WFD1" s="227"/>
      <c r="WFE1" s="227"/>
      <c r="WFF1" s="227"/>
      <c r="WFG1" s="227"/>
      <c r="WFH1" s="227"/>
      <c r="WFI1" s="227"/>
      <c r="WFJ1" s="227"/>
      <c r="WFK1" s="227"/>
      <c r="WFL1" s="227"/>
      <c r="WFM1" s="227"/>
      <c r="WFN1" s="227"/>
      <c r="WFO1" s="227"/>
      <c r="WFP1" s="227"/>
      <c r="WFQ1" s="227"/>
      <c r="WFR1" s="227"/>
      <c r="WFS1" s="227"/>
      <c r="WFT1" s="227"/>
      <c r="WFU1" s="227"/>
      <c r="WFV1" s="227"/>
      <c r="WFW1" s="227"/>
      <c r="WFX1" s="227"/>
      <c r="WFY1" s="227"/>
      <c r="WFZ1" s="227"/>
      <c r="WGA1" s="227"/>
      <c r="WGB1" s="227"/>
      <c r="WGC1" s="227"/>
      <c r="WGD1" s="227"/>
      <c r="WGE1" s="227"/>
      <c r="WGF1" s="227"/>
      <c r="WGG1" s="227"/>
      <c r="WGH1" s="227"/>
      <c r="WGI1" s="227"/>
      <c r="WGJ1" s="227"/>
      <c r="WGK1" s="227"/>
      <c r="WGL1" s="227"/>
      <c r="WGM1" s="227"/>
      <c r="WGN1" s="227"/>
      <c r="WGO1" s="227"/>
      <c r="WGP1" s="227"/>
      <c r="WGQ1" s="227"/>
      <c r="WGR1" s="227"/>
      <c r="WGS1" s="227"/>
      <c r="WGT1" s="227"/>
      <c r="WGU1" s="227"/>
      <c r="WGV1" s="227"/>
      <c r="WGW1" s="227"/>
      <c r="WGX1" s="227"/>
      <c r="WGY1" s="227"/>
      <c r="WGZ1" s="227"/>
      <c r="WHA1" s="227"/>
      <c r="WHB1" s="227"/>
      <c r="WHC1" s="227"/>
      <c r="WHD1" s="227"/>
      <c r="WHE1" s="227"/>
      <c r="WHF1" s="227"/>
      <c r="WHG1" s="227"/>
      <c r="WHH1" s="227"/>
      <c r="WHI1" s="227"/>
      <c r="WHJ1" s="227"/>
      <c r="WHK1" s="227"/>
      <c r="WHL1" s="227"/>
      <c r="WHM1" s="227"/>
      <c r="WHN1" s="227"/>
      <c r="WHO1" s="227"/>
      <c r="WHP1" s="227"/>
      <c r="WHQ1" s="227"/>
      <c r="WHR1" s="227"/>
      <c r="WHS1" s="227"/>
      <c r="WHT1" s="227"/>
      <c r="WHU1" s="227"/>
      <c r="WHV1" s="227"/>
      <c r="WHW1" s="227"/>
      <c r="WHX1" s="227"/>
      <c r="WHY1" s="227"/>
      <c r="WHZ1" s="227"/>
      <c r="WIA1" s="227"/>
      <c r="WIB1" s="227"/>
      <c r="WIC1" s="227"/>
      <c r="WID1" s="227"/>
      <c r="WIE1" s="227"/>
      <c r="WIF1" s="227"/>
      <c r="WIG1" s="227"/>
      <c r="WIH1" s="227"/>
      <c r="WII1" s="227"/>
      <c r="WIJ1" s="227"/>
      <c r="WIK1" s="227"/>
      <c r="WIL1" s="227"/>
      <c r="WIM1" s="227"/>
      <c r="WIN1" s="227"/>
      <c r="WIO1" s="227"/>
      <c r="WIP1" s="227"/>
      <c r="WIQ1" s="227"/>
      <c r="WIR1" s="227"/>
      <c r="WIS1" s="227"/>
      <c r="WIT1" s="227"/>
      <c r="WIU1" s="227"/>
      <c r="WIV1" s="227"/>
      <c r="WIW1" s="227"/>
      <c r="WIX1" s="227"/>
      <c r="WIY1" s="227"/>
      <c r="WIZ1" s="227"/>
      <c r="WJA1" s="227"/>
      <c r="WJB1" s="227"/>
      <c r="WJC1" s="227"/>
      <c r="WJD1" s="227"/>
      <c r="WJE1" s="227"/>
      <c r="WJF1" s="227"/>
      <c r="WJG1" s="227"/>
      <c r="WJH1" s="227"/>
      <c r="WJI1" s="227"/>
      <c r="WJJ1" s="227"/>
      <c r="WJK1" s="227"/>
      <c r="WJL1" s="227"/>
      <c r="WJM1" s="227"/>
      <c r="WJN1" s="227"/>
      <c r="WJO1" s="227"/>
      <c r="WJP1" s="227"/>
      <c r="WJQ1" s="227"/>
      <c r="WJR1" s="227"/>
      <c r="WJS1" s="227"/>
      <c r="WJT1" s="227"/>
      <c r="WJU1" s="227"/>
      <c r="WJV1" s="227"/>
      <c r="WJW1" s="227"/>
      <c r="WJX1" s="227"/>
      <c r="WJY1" s="227"/>
      <c r="WJZ1" s="227"/>
      <c r="WKA1" s="227"/>
      <c r="WKB1" s="227"/>
      <c r="WKC1" s="227"/>
      <c r="WKD1" s="227"/>
      <c r="WKE1" s="227"/>
      <c r="WKF1" s="227"/>
      <c r="WKG1" s="227"/>
      <c r="WKH1" s="227"/>
      <c r="WKI1" s="227"/>
      <c r="WKJ1" s="227"/>
      <c r="WKK1" s="227"/>
      <c r="WKL1" s="227"/>
      <c r="WKM1" s="227"/>
      <c r="WKN1" s="227"/>
      <c r="WKO1" s="227"/>
      <c r="WKP1" s="227"/>
      <c r="WKQ1" s="227"/>
      <c r="WKR1" s="227"/>
      <c r="WKS1" s="227"/>
      <c r="WKT1" s="227"/>
      <c r="WKU1" s="227"/>
      <c r="WKV1" s="227"/>
      <c r="WKW1" s="227"/>
      <c r="WKX1" s="227"/>
      <c r="WKY1" s="227"/>
      <c r="WKZ1" s="227"/>
      <c r="WLA1" s="227"/>
      <c r="WLB1" s="227"/>
      <c r="WLC1" s="227"/>
      <c r="WLD1" s="227"/>
      <c r="WLE1" s="227"/>
      <c r="WLF1" s="227"/>
      <c r="WLG1" s="227"/>
      <c r="WLH1" s="227"/>
      <c r="WLI1" s="227"/>
      <c r="WLJ1" s="227"/>
      <c r="WLK1" s="227"/>
      <c r="WLL1" s="227"/>
      <c r="WLM1" s="227"/>
      <c r="WLN1" s="227"/>
      <c r="WLO1" s="227"/>
      <c r="WLP1" s="227"/>
      <c r="WLQ1" s="227"/>
      <c r="WLR1" s="227"/>
      <c r="WLS1" s="227"/>
      <c r="WLT1" s="227"/>
      <c r="WLU1" s="227"/>
      <c r="WLV1" s="227"/>
      <c r="WLW1" s="227"/>
      <c r="WLX1" s="227"/>
      <c r="WLY1" s="227"/>
      <c r="WLZ1" s="227"/>
      <c r="WMA1" s="227"/>
      <c r="WMB1" s="227"/>
      <c r="WMC1" s="227"/>
      <c r="WMD1" s="227"/>
      <c r="WME1" s="227"/>
      <c r="WMF1" s="227"/>
      <c r="WMG1" s="227"/>
      <c r="WMH1" s="227"/>
      <c r="WMI1" s="227"/>
      <c r="WMJ1" s="227"/>
      <c r="WMK1" s="227"/>
      <c r="WML1" s="227"/>
      <c r="WMM1" s="227"/>
      <c r="WMN1" s="227"/>
      <c r="WMO1" s="227"/>
      <c r="WMP1" s="227"/>
      <c r="WMQ1" s="227"/>
      <c r="WMR1" s="227"/>
      <c r="WMS1" s="227"/>
      <c r="WMT1" s="227"/>
      <c r="WMU1" s="227"/>
      <c r="WMV1" s="227"/>
      <c r="WMW1" s="227"/>
      <c r="WMX1" s="227"/>
      <c r="WMY1" s="227"/>
      <c r="WMZ1" s="227"/>
      <c r="WNA1" s="227"/>
      <c r="WNB1" s="227"/>
      <c r="WNC1" s="227"/>
      <c r="WND1" s="227"/>
      <c r="WNE1" s="227"/>
      <c r="WNF1" s="227"/>
      <c r="WNG1" s="227"/>
      <c r="WNH1" s="227"/>
      <c r="WNI1" s="227"/>
      <c r="WNJ1" s="227"/>
      <c r="WNK1" s="227"/>
      <c r="WNL1" s="227"/>
      <c r="WNM1" s="227"/>
      <c r="WNN1" s="227"/>
      <c r="WNO1" s="227"/>
      <c r="WNP1" s="227"/>
      <c r="WNQ1" s="227"/>
      <c r="WNR1" s="227"/>
      <c r="WNS1" s="227"/>
      <c r="WNT1" s="227"/>
      <c r="WNU1" s="227"/>
      <c r="WNV1" s="227"/>
      <c r="WNW1" s="227"/>
      <c r="WNX1" s="227"/>
      <c r="WNY1" s="227"/>
      <c r="WNZ1" s="227"/>
      <c r="WOA1" s="227"/>
      <c r="WOB1" s="227"/>
      <c r="WOC1" s="227"/>
      <c r="WOD1" s="227"/>
      <c r="WOE1" s="227"/>
      <c r="WOF1" s="227"/>
      <c r="WOG1" s="227"/>
      <c r="WOH1" s="227"/>
      <c r="WOI1" s="227"/>
      <c r="WOJ1" s="227"/>
      <c r="WOK1" s="227"/>
      <c r="WOL1" s="227"/>
      <c r="WOM1" s="227"/>
      <c r="WON1" s="227"/>
      <c r="WOO1" s="227"/>
      <c r="WOP1" s="227"/>
      <c r="WOQ1" s="227"/>
      <c r="WOR1" s="227"/>
      <c r="WOS1" s="227"/>
      <c r="WOT1" s="227"/>
      <c r="WOU1" s="227"/>
      <c r="WOV1" s="227"/>
      <c r="WOW1" s="227"/>
      <c r="WOX1" s="227"/>
      <c r="WOY1" s="227"/>
      <c r="WOZ1" s="227"/>
      <c r="WPA1" s="227"/>
      <c r="WPB1" s="227"/>
      <c r="WPC1" s="227"/>
      <c r="WPD1" s="227"/>
      <c r="WPE1" s="227"/>
      <c r="WPF1" s="227"/>
      <c r="WPG1" s="227"/>
      <c r="WPH1" s="227"/>
      <c r="WPI1" s="227"/>
      <c r="WPJ1" s="227"/>
      <c r="WPK1" s="227"/>
      <c r="WPL1" s="227"/>
      <c r="WPM1" s="227"/>
      <c r="WPN1" s="227"/>
      <c r="WPO1" s="227"/>
      <c r="WPP1" s="227"/>
      <c r="WPQ1" s="227"/>
      <c r="WPR1" s="227"/>
      <c r="WPS1" s="227"/>
      <c r="WPT1" s="227"/>
      <c r="WPU1" s="227"/>
      <c r="WPV1" s="227"/>
      <c r="WPW1" s="227"/>
      <c r="WPX1" s="227"/>
      <c r="WPY1" s="227"/>
      <c r="WPZ1" s="227"/>
      <c r="WQA1" s="227"/>
      <c r="WQB1" s="227"/>
      <c r="WQC1" s="227"/>
      <c r="WQD1" s="227"/>
      <c r="WQE1" s="227"/>
      <c r="WQF1" s="227"/>
      <c r="WQG1" s="227"/>
      <c r="WQH1" s="227"/>
      <c r="WQI1" s="227"/>
      <c r="WQJ1" s="227"/>
      <c r="WQK1" s="227"/>
      <c r="WQL1" s="227"/>
      <c r="WQM1" s="227"/>
      <c r="WQN1" s="227"/>
      <c r="WQO1" s="227"/>
      <c r="WQP1" s="227"/>
      <c r="WQQ1" s="227"/>
      <c r="WQR1" s="227"/>
      <c r="WQS1" s="227"/>
      <c r="WQT1" s="227"/>
      <c r="WQU1" s="227"/>
      <c r="WQV1" s="227"/>
      <c r="WQW1" s="227"/>
      <c r="WQX1" s="227"/>
      <c r="WQY1" s="227"/>
      <c r="WQZ1" s="227"/>
      <c r="WRA1" s="227"/>
      <c r="WRB1" s="227"/>
      <c r="WRC1" s="227"/>
      <c r="WRD1" s="227"/>
      <c r="WRE1" s="227"/>
      <c r="WRF1" s="227"/>
      <c r="WRG1" s="227"/>
      <c r="WRH1" s="227"/>
      <c r="WRI1" s="227"/>
      <c r="WRJ1" s="227"/>
      <c r="WRK1" s="227"/>
      <c r="WRL1" s="227"/>
      <c r="WRM1" s="227"/>
      <c r="WRN1" s="227"/>
      <c r="WRO1" s="227"/>
      <c r="WRP1" s="227"/>
      <c r="WRQ1" s="227"/>
      <c r="WRR1" s="227"/>
      <c r="WRS1" s="227"/>
      <c r="WRT1" s="227"/>
      <c r="WRU1" s="227"/>
      <c r="WRV1" s="227"/>
      <c r="WRW1" s="227"/>
      <c r="WRX1" s="227"/>
      <c r="WRY1" s="227"/>
      <c r="WRZ1" s="227"/>
      <c r="WSA1" s="227"/>
      <c r="WSB1" s="227"/>
      <c r="WSC1" s="227"/>
      <c r="WSD1" s="227"/>
      <c r="WSE1" s="227"/>
      <c r="WSF1" s="227"/>
      <c r="WSG1" s="227"/>
      <c r="WSH1" s="227"/>
      <c r="WSI1" s="227"/>
      <c r="WSJ1" s="227"/>
      <c r="WSK1" s="227"/>
      <c r="WSL1" s="227"/>
      <c r="WSM1" s="227"/>
      <c r="WSN1" s="227"/>
      <c r="WSO1" s="227"/>
      <c r="WSP1" s="227"/>
      <c r="WSQ1" s="227"/>
      <c r="WSR1" s="227"/>
      <c r="WSS1" s="227"/>
      <c r="WST1" s="227"/>
      <c r="WSU1" s="227"/>
      <c r="WSV1" s="227"/>
      <c r="WSW1" s="227"/>
      <c r="WSX1" s="227"/>
      <c r="WSY1" s="227"/>
      <c r="WSZ1" s="227"/>
      <c r="WTA1" s="227"/>
      <c r="WTB1" s="227"/>
      <c r="WTC1" s="227"/>
      <c r="WTD1" s="227"/>
      <c r="WTE1" s="227"/>
      <c r="WTF1" s="227"/>
      <c r="WTG1" s="227"/>
      <c r="WTH1" s="227"/>
      <c r="WTI1" s="227"/>
      <c r="WTJ1" s="227"/>
      <c r="WTK1" s="227"/>
      <c r="WTL1" s="227"/>
      <c r="WTM1" s="227"/>
      <c r="WTN1" s="227"/>
      <c r="WTO1" s="227"/>
      <c r="WTP1" s="227"/>
      <c r="WTQ1" s="227"/>
      <c r="WTR1" s="227"/>
      <c r="WTS1" s="227"/>
      <c r="WTT1" s="227"/>
      <c r="WTU1" s="227"/>
      <c r="WTV1" s="227"/>
      <c r="WTW1" s="227"/>
      <c r="WTX1" s="227"/>
      <c r="WTY1" s="227"/>
      <c r="WTZ1" s="227"/>
      <c r="WUA1" s="227"/>
      <c r="WUB1" s="227"/>
      <c r="WUC1" s="227"/>
      <c r="WUD1" s="227"/>
      <c r="WUE1" s="227"/>
      <c r="WUF1" s="227"/>
      <c r="WUG1" s="227"/>
      <c r="WUH1" s="227"/>
      <c r="WUI1" s="227"/>
      <c r="WUJ1" s="227"/>
      <c r="WUK1" s="227"/>
      <c r="WUL1" s="227"/>
      <c r="WUM1" s="227"/>
      <c r="WUN1" s="227"/>
      <c r="WUO1" s="227"/>
      <c r="WUP1" s="227"/>
      <c r="WUQ1" s="227"/>
      <c r="WUR1" s="227"/>
      <c r="WUS1" s="227"/>
      <c r="WUT1" s="227"/>
      <c r="WUU1" s="227"/>
      <c r="WUV1" s="227"/>
      <c r="WUW1" s="227"/>
      <c r="WUX1" s="227"/>
      <c r="WUY1" s="227"/>
      <c r="WUZ1" s="227"/>
      <c r="WVA1" s="227"/>
      <c r="WVB1" s="227"/>
      <c r="WVC1" s="227"/>
      <c r="WVD1" s="227"/>
      <c r="WVE1" s="227"/>
      <c r="WVF1" s="227"/>
      <c r="WVG1" s="227"/>
      <c r="WVH1" s="227"/>
      <c r="WVI1" s="227"/>
      <c r="WVJ1" s="227"/>
      <c r="WVK1" s="227"/>
      <c r="WVL1" s="227"/>
      <c r="WVM1" s="227"/>
      <c r="WVN1" s="227"/>
      <c r="WVO1" s="227"/>
      <c r="WVP1" s="227"/>
      <c r="WVQ1" s="227"/>
      <c r="WVR1" s="227"/>
      <c r="WVS1" s="227"/>
      <c r="WVT1" s="227"/>
      <c r="WVU1" s="227"/>
      <c r="WVV1" s="227"/>
      <c r="WVW1" s="227"/>
      <c r="WVX1" s="227"/>
      <c r="WVY1" s="227"/>
      <c r="WVZ1" s="227"/>
      <c r="WWA1" s="227"/>
      <c r="WWB1" s="227"/>
      <c r="WWC1" s="227"/>
      <c r="WWD1" s="227"/>
      <c r="WWE1" s="227"/>
      <c r="WWF1" s="227"/>
      <c r="WWG1" s="227"/>
      <c r="WWH1" s="227"/>
      <c r="WWI1" s="227"/>
      <c r="WWJ1" s="227"/>
      <c r="WWK1" s="227"/>
      <c r="WWL1" s="227"/>
      <c r="WWM1" s="227"/>
      <c r="WWN1" s="227"/>
      <c r="WWO1" s="227"/>
      <c r="WWP1" s="227"/>
      <c r="WWQ1" s="227"/>
      <c r="WWR1" s="227"/>
      <c r="WWS1" s="227"/>
      <c r="WWT1" s="227"/>
      <c r="WWU1" s="227"/>
      <c r="WWV1" s="227"/>
      <c r="WWW1" s="227"/>
      <c r="WWX1" s="227"/>
      <c r="WWY1" s="227"/>
      <c r="WWZ1" s="227"/>
      <c r="WXA1" s="227"/>
      <c r="WXB1" s="227"/>
      <c r="WXC1" s="227"/>
      <c r="WXD1" s="227"/>
      <c r="WXE1" s="227"/>
      <c r="WXF1" s="227"/>
      <c r="WXG1" s="227"/>
      <c r="WXH1" s="227"/>
      <c r="WXI1" s="227"/>
      <c r="WXJ1" s="227"/>
      <c r="WXK1" s="227"/>
      <c r="WXL1" s="227"/>
      <c r="WXM1" s="227"/>
      <c r="WXN1" s="227"/>
      <c r="WXO1" s="227"/>
      <c r="WXP1" s="227"/>
      <c r="WXQ1" s="227"/>
      <c r="WXR1" s="227"/>
      <c r="WXS1" s="227"/>
      <c r="WXT1" s="227"/>
      <c r="WXU1" s="227"/>
      <c r="WXV1" s="227"/>
      <c r="WXW1" s="227"/>
      <c r="WXX1" s="227"/>
      <c r="WXY1" s="227"/>
      <c r="WXZ1" s="227"/>
      <c r="WYA1" s="227"/>
      <c r="WYB1" s="227"/>
      <c r="WYC1" s="227"/>
      <c r="WYD1" s="227"/>
      <c r="WYE1" s="227"/>
      <c r="WYF1" s="227"/>
      <c r="WYG1" s="227"/>
      <c r="WYH1" s="227"/>
      <c r="WYI1" s="227"/>
      <c r="WYJ1" s="227"/>
      <c r="WYK1" s="227"/>
      <c r="WYL1" s="227"/>
      <c r="WYM1" s="227"/>
      <c r="WYN1" s="227"/>
      <c r="WYO1" s="227"/>
      <c r="WYP1" s="227"/>
      <c r="WYQ1" s="227"/>
      <c r="WYR1" s="227"/>
      <c r="WYS1" s="227"/>
      <c r="WYT1" s="227"/>
      <c r="WYU1" s="227"/>
      <c r="WYV1" s="227"/>
      <c r="WYW1" s="227"/>
      <c r="WYX1" s="227"/>
      <c r="WYY1" s="227"/>
      <c r="WYZ1" s="227"/>
      <c r="WZA1" s="227"/>
      <c r="WZB1" s="227"/>
      <c r="WZC1" s="227"/>
      <c r="WZD1" s="227"/>
      <c r="WZE1" s="227"/>
      <c r="WZF1" s="227"/>
      <c r="WZG1" s="227"/>
      <c r="WZH1" s="227"/>
      <c r="WZI1" s="227"/>
      <c r="WZJ1" s="227"/>
      <c r="WZK1" s="227"/>
      <c r="WZL1" s="227"/>
      <c r="WZM1" s="227"/>
      <c r="WZN1" s="227"/>
      <c r="WZO1" s="227"/>
      <c r="WZP1" s="227"/>
      <c r="WZQ1" s="227"/>
      <c r="WZR1" s="227"/>
      <c r="WZS1" s="227"/>
      <c r="WZT1" s="227"/>
      <c r="WZU1" s="227"/>
      <c r="WZV1" s="227"/>
      <c r="WZW1" s="227"/>
      <c r="WZX1" s="227"/>
      <c r="WZY1" s="227"/>
      <c r="WZZ1" s="227"/>
      <c r="XAA1" s="227"/>
      <c r="XAB1" s="227"/>
      <c r="XAC1" s="227"/>
      <c r="XAD1" s="227"/>
      <c r="XAE1" s="227"/>
      <c r="XAF1" s="227"/>
      <c r="XAG1" s="227"/>
      <c r="XAH1" s="227"/>
      <c r="XAI1" s="227"/>
      <c r="XAJ1" s="227"/>
      <c r="XAK1" s="227"/>
      <c r="XAL1" s="227"/>
      <c r="XAM1" s="227"/>
      <c r="XAN1" s="227"/>
      <c r="XAO1" s="227"/>
      <c r="XAP1" s="227"/>
      <c r="XAQ1" s="227"/>
      <c r="XAR1" s="227"/>
      <c r="XAS1" s="227"/>
      <c r="XAT1" s="227"/>
      <c r="XAU1" s="227"/>
      <c r="XAV1" s="227"/>
      <c r="XAW1" s="227"/>
      <c r="XAX1" s="227"/>
      <c r="XAY1" s="227"/>
      <c r="XAZ1" s="227"/>
      <c r="XBA1" s="227"/>
      <c r="XBB1" s="227"/>
      <c r="XBC1" s="227"/>
      <c r="XBD1" s="227"/>
      <c r="XBE1" s="227"/>
      <c r="XBF1" s="227"/>
      <c r="XBG1" s="227"/>
      <c r="XBH1" s="227"/>
      <c r="XBI1" s="227"/>
      <c r="XBJ1" s="227"/>
      <c r="XBK1" s="227"/>
      <c r="XBL1" s="227"/>
      <c r="XBM1" s="227"/>
      <c r="XBN1" s="227"/>
      <c r="XBO1" s="227"/>
      <c r="XBP1" s="227"/>
      <c r="XBQ1" s="227"/>
      <c r="XBR1" s="227"/>
      <c r="XBS1" s="227"/>
      <c r="XBT1" s="227"/>
      <c r="XBU1" s="227"/>
      <c r="XBV1" s="227"/>
      <c r="XBW1" s="227"/>
      <c r="XBX1" s="227"/>
      <c r="XBY1" s="227"/>
      <c r="XBZ1" s="227"/>
      <c r="XCA1" s="227"/>
      <c r="XCB1" s="227"/>
      <c r="XCC1" s="227"/>
      <c r="XCD1" s="227"/>
      <c r="XCE1" s="227"/>
      <c r="XCF1" s="227"/>
      <c r="XCG1" s="227"/>
      <c r="XCH1" s="227"/>
      <c r="XCI1" s="227"/>
      <c r="XCJ1" s="227"/>
      <c r="XCK1" s="227"/>
      <c r="XCL1" s="227"/>
      <c r="XCM1" s="227"/>
      <c r="XCN1" s="227"/>
      <c r="XCO1" s="227"/>
      <c r="XCP1" s="227"/>
      <c r="XCQ1" s="227"/>
      <c r="XCR1" s="227"/>
      <c r="XCS1" s="227"/>
      <c r="XCT1" s="227"/>
      <c r="XCU1" s="227"/>
      <c r="XCV1" s="227"/>
      <c r="XCW1" s="227"/>
      <c r="XCX1" s="227"/>
      <c r="XCY1" s="227"/>
      <c r="XCZ1" s="227"/>
      <c r="XDA1" s="227"/>
      <c r="XDB1" s="227"/>
      <c r="XDC1" s="227"/>
      <c r="XDD1" s="227"/>
      <c r="XDE1" s="227"/>
      <c r="XDF1" s="227"/>
      <c r="XDG1" s="227"/>
      <c r="XDH1" s="227"/>
      <c r="XDI1" s="227"/>
      <c r="XDJ1" s="227"/>
      <c r="XDK1" s="227"/>
      <c r="XDL1" s="227"/>
      <c r="XDM1" s="227"/>
      <c r="XDN1" s="227"/>
      <c r="XDO1" s="227"/>
      <c r="XDP1" s="227"/>
      <c r="XDQ1" s="227"/>
      <c r="XDR1" s="227"/>
      <c r="XDS1" s="227"/>
      <c r="XDT1" s="227"/>
      <c r="XDU1" s="227"/>
      <c r="XDV1" s="227"/>
      <c r="XDW1" s="227"/>
      <c r="XDX1" s="227"/>
      <c r="XDY1" s="227"/>
      <c r="XDZ1" s="227"/>
      <c r="XEA1" s="227"/>
      <c r="XEB1" s="227"/>
      <c r="XEC1" s="227"/>
      <c r="XED1" s="227"/>
      <c r="XEE1" s="227"/>
      <c r="XEF1" s="227"/>
      <c r="XEG1" s="227"/>
      <c r="XEH1" s="227"/>
      <c r="XEI1" s="227"/>
      <c r="XEJ1" s="227"/>
      <c r="XEK1" s="227"/>
      <c r="XEL1" s="227"/>
      <c r="XEM1" s="227"/>
      <c r="XEN1" s="227"/>
      <c r="XEO1" s="227"/>
      <c r="XEP1" s="227"/>
      <c r="XEQ1" s="227"/>
      <c r="XER1" s="227"/>
      <c r="XES1" s="227"/>
      <c r="XET1" s="227"/>
      <c r="XEU1" s="227"/>
      <c r="XEV1" s="227"/>
      <c r="XEW1" s="227"/>
      <c r="XEX1" s="227"/>
      <c r="XEY1" s="227"/>
      <c r="XEZ1" s="227"/>
      <c r="XFA1" s="227"/>
      <c r="XFB1" s="227"/>
      <c r="XFC1" s="227"/>
      <c r="XFD1" s="227"/>
    </row>
    <row r="2" spans="1:16384" s="8" customFormat="1" ht="15.75" x14ac:dyDescent="0.25"/>
    <row r="3" spans="1:16384" x14ac:dyDescent="0.25">
      <c r="A3" s="7" t="s">
        <v>4780</v>
      </c>
      <c r="B3" s="7" t="s">
        <v>4779</v>
      </c>
      <c r="C3" s="7" t="s">
        <v>4778</v>
      </c>
      <c r="D3" s="7" t="s">
        <v>4777</v>
      </c>
      <c r="E3" s="7" t="s">
        <v>4777</v>
      </c>
    </row>
    <row r="4" spans="1:16384" x14ac:dyDescent="0.25">
      <c r="A4" t="s">
        <v>4682</v>
      </c>
      <c r="C4" t="s">
        <v>4776</v>
      </c>
    </row>
    <row r="5" spans="1:16384" x14ac:dyDescent="0.25">
      <c r="A5" t="s">
        <v>4681</v>
      </c>
      <c r="C5" t="s">
        <v>4775</v>
      </c>
    </row>
    <row r="6" spans="1:16384" x14ac:dyDescent="0.25">
      <c r="A6" t="s">
        <v>4680</v>
      </c>
      <c r="C6" t="s">
        <v>4774</v>
      </c>
    </row>
    <row r="7" spans="1:16384" x14ac:dyDescent="0.25">
      <c r="A7" t="s">
        <v>4679</v>
      </c>
      <c r="C7" t="s">
        <v>4773</v>
      </c>
    </row>
    <row r="8" spans="1:16384" x14ac:dyDescent="0.25">
      <c r="A8" t="s">
        <v>4678</v>
      </c>
      <c r="D8" t="s">
        <v>38</v>
      </c>
    </row>
    <row r="9" spans="1:16384" x14ac:dyDescent="0.25">
      <c r="B9" t="s">
        <v>42</v>
      </c>
      <c r="C9" t="s">
        <v>4772</v>
      </c>
      <c r="D9" s="4" t="s">
        <v>4713</v>
      </c>
      <c r="E9" s="4" t="s">
        <v>4712</v>
      </c>
    </row>
    <row r="10" spans="1:16384" x14ac:dyDescent="0.25">
      <c r="B10" t="s">
        <v>18</v>
      </c>
      <c r="C10" t="s">
        <v>4771</v>
      </c>
      <c r="D10" s="4" t="s">
        <v>4713</v>
      </c>
      <c r="E10" s="4" t="s">
        <v>4712</v>
      </c>
    </row>
    <row r="11" spans="1:16384" x14ac:dyDescent="0.25">
      <c r="A11" t="s">
        <v>4677</v>
      </c>
      <c r="C11" t="s">
        <v>4770</v>
      </c>
    </row>
    <row r="12" spans="1:16384" x14ac:dyDescent="0.25">
      <c r="A12" t="s">
        <v>4676</v>
      </c>
      <c r="C12" t="s">
        <v>4769</v>
      </c>
    </row>
    <row r="13" spans="1:16384" x14ac:dyDescent="0.25">
      <c r="B13" t="s">
        <v>2183</v>
      </c>
      <c r="C13" t="s">
        <v>4768</v>
      </c>
      <c r="D13" s="4" t="s">
        <v>4734</v>
      </c>
    </row>
    <row r="14" spans="1:16384" x14ac:dyDescent="0.25">
      <c r="B14" t="s">
        <v>16</v>
      </c>
      <c r="C14" t="s">
        <v>4808</v>
      </c>
      <c r="D14" s="4" t="s">
        <v>4747</v>
      </c>
    </row>
    <row r="15" spans="1:16384" x14ac:dyDescent="0.25">
      <c r="B15" t="s">
        <v>1895</v>
      </c>
      <c r="C15" t="s">
        <v>4767</v>
      </c>
      <c r="D15" s="4" t="s">
        <v>4751</v>
      </c>
    </row>
    <row r="16" spans="1:16384" x14ac:dyDescent="0.25">
      <c r="B16" t="s">
        <v>4766</v>
      </c>
      <c r="C16" t="s">
        <v>4765</v>
      </c>
      <c r="D16" s="4" t="s">
        <v>4751</v>
      </c>
    </row>
    <row r="17" spans="1:4" x14ac:dyDescent="0.25">
      <c r="A17" t="s">
        <v>4675</v>
      </c>
      <c r="C17" t="s">
        <v>4764</v>
      </c>
    </row>
    <row r="18" spans="1:4" x14ac:dyDescent="0.25">
      <c r="B18" t="s">
        <v>2960</v>
      </c>
      <c r="C18" t="s">
        <v>4763</v>
      </c>
      <c r="D18" s="4" t="s">
        <v>4751</v>
      </c>
    </row>
    <row r="19" spans="1:4" x14ac:dyDescent="0.25">
      <c r="B19" t="s">
        <v>15</v>
      </c>
      <c r="C19" t="s">
        <v>4762</v>
      </c>
      <c r="D19" s="4" t="s">
        <v>4747</v>
      </c>
    </row>
    <row r="20" spans="1:4" x14ac:dyDescent="0.25">
      <c r="B20" t="s">
        <v>4761</v>
      </c>
      <c r="C20" t="s">
        <v>4760</v>
      </c>
      <c r="D20" s="4" t="s">
        <v>4759</v>
      </c>
    </row>
    <row r="21" spans="1:4" s="1" customFormat="1" x14ac:dyDescent="0.25">
      <c r="B21" s="1" t="s">
        <v>2146</v>
      </c>
      <c r="C21" s="1" t="s">
        <v>4758</v>
      </c>
      <c r="D21" s="2" t="s">
        <v>4757</v>
      </c>
    </row>
    <row r="22" spans="1:4" x14ac:dyDescent="0.25">
      <c r="B22" t="s">
        <v>4756</v>
      </c>
      <c r="C22" t="s">
        <v>4755</v>
      </c>
      <c r="D22" s="4" t="s">
        <v>4754</v>
      </c>
    </row>
    <row r="23" spans="1:4" x14ac:dyDescent="0.25">
      <c r="B23" t="s">
        <v>4753</v>
      </c>
      <c r="C23" t="s">
        <v>4752</v>
      </c>
      <c r="D23" s="4" t="s">
        <v>4751</v>
      </c>
    </row>
    <row r="24" spans="1:4" x14ac:dyDescent="0.25">
      <c r="B24" t="s">
        <v>3023</v>
      </c>
      <c r="C24" t="s">
        <v>4750</v>
      </c>
      <c r="D24" s="4" t="s">
        <v>4749</v>
      </c>
    </row>
    <row r="25" spans="1:4" x14ac:dyDescent="0.25">
      <c r="B25" t="s">
        <v>3186</v>
      </c>
      <c r="C25" t="s">
        <v>4748</v>
      </c>
      <c r="D25" s="4" t="s">
        <v>4747</v>
      </c>
    </row>
    <row r="26" spans="1:4" x14ac:dyDescent="0.25">
      <c r="B26" t="s">
        <v>3000</v>
      </c>
      <c r="C26" t="s">
        <v>4746</v>
      </c>
      <c r="D26" s="4" t="s">
        <v>4745</v>
      </c>
    </row>
    <row r="27" spans="1:4" x14ac:dyDescent="0.25">
      <c r="B27" t="s">
        <v>4744</v>
      </c>
      <c r="C27" t="s">
        <v>4743</v>
      </c>
      <c r="D27" t="s">
        <v>38</v>
      </c>
    </row>
    <row r="28" spans="1:4" x14ac:dyDescent="0.25">
      <c r="B28" t="s">
        <v>3522</v>
      </c>
      <c r="C28" t="s">
        <v>4742</v>
      </c>
      <c r="D28" s="4" t="s">
        <v>4741</v>
      </c>
    </row>
    <row r="29" spans="1:4" x14ac:dyDescent="0.25">
      <c r="B29" t="s">
        <v>3895</v>
      </c>
      <c r="C29" t="s">
        <v>4740</v>
      </c>
      <c r="D29" s="4" t="s">
        <v>4736</v>
      </c>
    </row>
    <row r="30" spans="1:4" x14ac:dyDescent="0.25">
      <c r="B30" t="s">
        <v>4739</v>
      </c>
      <c r="C30" t="s">
        <v>4738</v>
      </c>
      <c r="D30" s="4" t="s">
        <v>4736</v>
      </c>
    </row>
    <row r="31" spans="1:4" x14ac:dyDescent="0.25">
      <c r="B31" t="s">
        <v>4252</v>
      </c>
      <c r="C31" t="s">
        <v>4737</v>
      </c>
      <c r="D31" s="4" t="s">
        <v>4736</v>
      </c>
    </row>
    <row r="32" spans="1:4" x14ac:dyDescent="0.25">
      <c r="B32" t="s">
        <v>2455</v>
      </c>
      <c r="C32" t="s">
        <v>4735</v>
      </c>
      <c r="D32" s="4" t="s">
        <v>4734</v>
      </c>
    </row>
    <row r="33" spans="1:5" x14ac:dyDescent="0.25">
      <c r="B33" t="s">
        <v>2194</v>
      </c>
      <c r="C33" t="s">
        <v>4733</v>
      </c>
      <c r="D33" s="4" t="s">
        <v>4732</v>
      </c>
    </row>
    <row r="34" spans="1:5" x14ac:dyDescent="0.25">
      <c r="B34" t="s">
        <v>2909</v>
      </c>
      <c r="C34" t="s">
        <v>4731</v>
      </c>
      <c r="D34" t="s">
        <v>38</v>
      </c>
    </row>
    <row r="35" spans="1:5" x14ac:dyDescent="0.25">
      <c r="B35" t="s">
        <v>2206</v>
      </c>
      <c r="C35" t="s">
        <v>4730</v>
      </c>
      <c r="D35" t="s">
        <v>38</v>
      </c>
    </row>
    <row r="36" spans="1:5" x14ac:dyDescent="0.25">
      <c r="A36" t="s">
        <v>4674</v>
      </c>
      <c r="C36" t="s">
        <v>4729</v>
      </c>
      <c r="D36" s="4" t="s">
        <v>4712</v>
      </c>
    </row>
    <row r="37" spans="1:5" x14ac:dyDescent="0.25">
      <c r="A37" t="s">
        <v>4673</v>
      </c>
      <c r="C37" t="s">
        <v>4728</v>
      </c>
      <c r="D37" s="6" t="s">
        <v>4726</v>
      </c>
    </row>
    <row r="38" spans="1:5" x14ac:dyDescent="0.25">
      <c r="A38" t="s">
        <v>4672</v>
      </c>
      <c r="C38" t="s">
        <v>4727</v>
      </c>
      <c r="D38" s="6" t="s">
        <v>4726</v>
      </c>
    </row>
    <row r="39" spans="1:5" x14ac:dyDescent="0.25">
      <c r="A39" t="s">
        <v>4671</v>
      </c>
      <c r="C39" t="s">
        <v>4725</v>
      </c>
      <c r="D39" s="4" t="s">
        <v>4724</v>
      </c>
      <c r="E39" s="6" t="s">
        <v>4723</v>
      </c>
    </row>
    <row r="40" spans="1:5" x14ac:dyDescent="0.25">
      <c r="A40" t="s">
        <v>4670</v>
      </c>
      <c r="C40" t="s">
        <v>4722</v>
      </c>
      <c r="D40" s="4" t="s">
        <v>4721</v>
      </c>
      <c r="E40" s="4" t="s">
        <v>4720</v>
      </c>
    </row>
    <row r="41" spans="1:5" x14ac:dyDescent="0.25">
      <c r="A41" t="s">
        <v>4669</v>
      </c>
      <c r="C41" t="s">
        <v>4719</v>
      </c>
      <c r="D41" s="6" t="s">
        <v>4718</v>
      </c>
    </row>
    <row r="42" spans="1:5" x14ac:dyDescent="0.25">
      <c r="A42" t="s">
        <v>4668</v>
      </c>
      <c r="C42" t="s">
        <v>4717</v>
      </c>
      <c r="D42" s="4" t="s">
        <v>4716</v>
      </c>
    </row>
    <row r="43" spans="1:5" x14ac:dyDescent="0.25">
      <c r="A43" t="s">
        <v>4667</v>
      </c>
      <c r="C43" t="s">
        <v>4809</v>
      </c>
      <c r="D43" s="4" t="s">
        <v>4810</v>
      </c>
    </row>
    <row r="44" spans="1:5" x14ac:dyDescent="0.25">
      <c r="A44" t="s">
        <v>4665</v>
      </c>
      <c r="D44" t="s">
        <v>38</v>
      </c>
    </row>
    <row r="45" spans="1:5" x14ac:dyDescent="0.25">
      <c r="B45" t="s">
        <v>13</v>
      </c>
      <c r="C45" t="s">
        <v>4715</v>
      </c>
      <c r="D45" s="4" t="s">
        <v>4713</v>
      </c>
      <c r="E45" s="4" t="s">
        <v>4712</v>
      </c>
    </row>
    <row r="46" spans="1:5" x14ac:dyDescent="0.25">
      <c r="B46" t="s">
        <v>765</v>
      </c>
      <c r="C46" t="s">
        <v>4714</v>
      </c>
      <c r="D46" s="4" t="s">
        <v>4713</v>
      </c>
      <c r="E46" s="4" t="s">
        <v>4712</v>
      </c>
    </row>
    <row r="47" spans="1:5" x14ac:dyDescent="0.25">
      <c r="B47" t="s">
        <v>4711</v>
      </c>
      <c r="C47" t="s">
        <v>4710</v>
      </c>
    </row>
    <row r="48" spans="1:5" x14ac:dyDescent="0.25">
      <c r="B48" t="s">
        <v>4709</v>
      </c>
      <c r="C48" t="s">
        <v>4708</v>
      </c>
    </row>
    <row r="49" spans="1:4" x14ac:dyDescent="0.25">
      <c r="B49" t="s">
        <v>4707</v>
      </c>
      <c r="C49" t="s">
        <v>4706</v>
      </c>
      <c r="D49" s="4" t="s">
        <v>4705</v>
      </c>
    </row>
    <row r="50" spans="1:4" x14ac:dyDescent="0.25">
      <c r="A50" t="s">
        <v>4704</v>
      </c>
      <c r="C50" s="1" t="s">
        <v>4703</v>
      </c>
    </row>
    <row r="51" spans="1:4" x14ac:dyDescent="0.25">
      <c r="A51" t="s">
        <v>4663</v>
      </c>
      <c r="C51" t="s">
        <v>4702</v>
      </c>
    </row>
    <row r="52" spans="1:4" x14ac:dyDescent="0.25">
      <c r="A52" t="s">
        <v>4662</v>
      </c>
      <c r="C52" t="s">
        <v>4702</v>
      </c>
    </row>
    <row r="53" spans="1:4" x14ac:dyDescent="0.25">
      <c r="A53" t="s">
        <v>4661</v>
      </c>
      <c r="C53" s="5" t="s">
        <v>4701</v>
      </c>
    </row>
    <row r="54" spans="1:4" x14ac:dyDescent="0.25">
      <c r="A54" t="s">
        <v>4660</v>
      </c>
      <c r="C54" t="s">
        <v>4700</v>
      </c>
    </row>
    <row r="55" spans="1:4" x14ac:dyDescent="0.25">
      <c r="A55" t="s">
        <v>4659</v>
      </c>
      <c r="C55" t="s">
        <v>4699</v>
      </c>
    </row>
    <row r="56" spans="1:4" x14ac:dyDescent="0.25">
      <c r="A56" t="s">
        <v>4698</v>
      </c>
      <c r="C56" t="s">
        <v>4697</v>
      </c>
    </row>
    <row r="57" spans="1:4" x14ac:dyDescent="0.25">
      <c r="A57" t="s">
        <v>4657</v>
      </c>
      <c r="C57" t="s">
        <v>4696</v>
      </c>
    </row>
    <row r="58" spans="1:4" x14ac:dyDescent="0.25">
      <c r="A58" t="s">
        <v>4655</v>
      </c>
      <c r="C58" t="s">
        <v>4695</v>
      </c>
    </row>
    <row r="59" spans="1:4" x14ac:dyDescent="0.25">
      <c r="A59" t="s">
        <v>4654</v>
      </c>
      <c r="D59" t="s">
        <v>38</v>
      </c>
    </row>
    <row r="60" spans="1:4" x14ac:dyDescent="0.25">
      <c r="B60" t="s">
        <v>1347</v>
      </c>
      <c r="C60" s="1" t="s">
        <v>4694</v>
      </c>
      <c r="D60" s="4" t="s">
        <v>4692</v>
      </c>
    </row>
    <row r="61" spans="1:4" x14ac:dyDescent="0.25">
      <c r="B61" t="s">
        <v>1318</v>
      </c>
      <c r="C61" s="1" t="s">
        <v>4693</v>
      </c>
      <c r="D61" s="4" t="s">
        <v>4692</v>
      </c>
    </row>
    <row r="62" spans="1:4" x14ac:dyDescent="0.25">
      <c r="B62" t="s">
        <v>4691</v>
      </c>
      <c r="C62" s="1" t="s">
        <v>4690</v>
      </c>
    </row>
    <row r="63" spans="1:4" x14ac:dyDescent="0.25">
      <c r="B63" t="s">
        <v>634</v>
      </c>
      <c r="C63" s="1" t="s">
        <v>4689</v>
      </c>
    </row>
    <row r="64" spans="1:4" x14ac:dyDescent="0.25">
      <c r="B64" t="s">
        <v>4688</v>
      </c>
      <c r="C64" s="1" t="s">
        <v>4807</v>
      </c>
    </row>
    <row r="65" spans="1:3" x14ac:dyDescent="0.25">
      <c r="A65" t="s">
        <v>4653</v>
      </c>
      <c r="C65" t="s">
        <v>4687</v>
      </c>
    </row>
    <row r="66" spans="1:3" x14ac:dyDescent="0.25">
      <c r="A66" t="s">
        <v>4652</v>
      </c>
      <c r="C66" t="s">
        <v>4686</v>
      </c>
    </row>
    <row r="67" spans="1:3" x14ac:dyDescent="0.25">
      <c r="A67" t="s">
        <v>4651</v>
      </c>
      <c r="C67" t="s">
        <v>4685</v>
      </c>
    </row>
    <row r="68" spans="1:3" x14ac:dyDescent="0.25">
      <c r="A68" t="s">
        <v>4650</v>
      </c>
      <c r="C68" t="s">
        <v>4684</v>
      </c>
    </row>
    <row r="70" spans="1:3" x14ac:dyDescent="0.25">
      <c r="A70" t="s">
        <v>4784</v>
      </c>
      <c r="B70" s="55" t="s">
        <v>4794</v>
      </c>
      <c r="C70" s="55" t="s">
        <v>4795</v>
      </c>
    </row>
    <row r="71" spans="1:3" x14ac:dyDescent="0.25">
      <c r="B71" s="55" t="s">
        <v>4648</v>
      </c>
      <c r="C71" s="55" t="s">
        <v>4796</v>
      </c>
    </row>
    <row r="72" spans="1:3" x14ac:dyDescent="0.25">
      <c r="B72" s="55" t="s">
        <v>4647</v>
      </c>
      <c r="C72" s="55" t="s">
        <v>4797</v>
      </c>
    </row>
    <row r="73" spans="1:3" x14ac:dyDescent="0.25">
      <c r="B73" s="55" t="s">
        <v>4798</v>
      </c>
      <c r="C73" s="55" t="s">
        <v>4799</v>
      </c>
    </row>
    <row r="74" spans="1:3" x14ac:dyDescent="0.25">
      <c r="B74" s="55" t="s">
        <v>4800</v>
      </c>
      <c r="C74" s="55" t="s">
        <v>4801</v>
      </c>
    </row>
    <row r="75" spans="1:3" x14ac:dyDescent="0.25">
      <c r="B75" s="55" t="s">
        <v>4644</v>
      </c>
      <c r="C75" s="55" t="s">
        <v>4802</v>
      </c>
    </row>
    <row r="76" spans="1:3" x14ac:dyDescent="0.25">
      <c r="B76" s="55" t="s">
        <v>4643</v>
      </c>
      <c r="C76" s="55" t="s">
        <v>4803</v>
      </c>
    </row>
    <row r="77" spans="1:3" x14ac:dyDescent="0.25">
      <c r="B77" s="55" t="s">
        <v>4642</v>
      </c>
      <c r="C77" s="55" t="s">
        <v>4804</v>
      </c>
    </row>
    <row r="78" spans="1:3" x14ac:dyDescent="0.25">
      <c r="B78" s="55" t="s">
        <v>4641</v>
      </c>
      <c r="C78" s="55" t="s">
        <v>4805</v>
      </c>
    </row>
    <row r="79" spans="1:3" x14ac:dyDescent="0.25">
      <c r="B79" s="55" t="s">
        <v>4640</v>
      </c>
      <c r="C79" s="55" t="s">
        <v>4806</v>
      </c>
    </row>
  </sheetData>
  <mergeCells count="8191">
    <mergeCell ref="XDW1:XDX1"/>
    <mergeCell ref="XCQ1:XCR1"/>
    <mergeCell ref="XEA1:XEB1"/>
    <mergeCell ref="XEC1:XED1"/>
    <mergeCell ref="XEE1:XEF1"/>
    <mergeCell ref="XEG1:XEH1"/>
    <mergeCell ref="XEI1:XEJ1"/>
    <mergeCell ref="XEK1:XEL1"/>
    <mergeCell ref="XEM1:XEN1"/>
    <mergeCell ref="XFA1:XFB1"/>
    <mergeCell ref="XFC1:XFD1"/>
    <mergeCell ref="XEO1:XEP1"/>
    <mergeCell ref="XEQ1:XER1"/>
    <mergeCell ref="XES1:XET1"/>
    <mergeCell ref="XEU1:XEV1"/>
    <mergeCell ref="XEW1:XEX1"/>
    <mergeCell ref="XEY1:XEZ1"/>
    <mergeCell ref="XDY1:XDZ1"/>
    <mergeCell ref="A1:D1"/>
    <mergeCell ref="XCS1:XCT1"/>
    <mergeCell ref="XCU1:XCV1"/>
    <mergeCell ref="XCW1:XCX1"/>
    <mergeCell ref="XCY1:XCZ1"/>
    <mergeCell ref="XDA1:XDB1"/>
    <mergeCell ref="XDC1:XDD1"/>
    <mergeCell ref="XDE1:XDF1"/>
    <mergeCell ref="XDG1:XDH1"/>
    <mergeCell ref="XDI1:XDJ1"/>
    <mergeCell ref="XDK1:XDL1"/>
    <mergeCell ref="XDM1:XDN1"/>
    <mergeCell ref="XDO1:XDP1"/>
    <mergeCell ref="XDQ1:XDR1"/>
    <mergeCell ref="XDS1:XDT1"/>
    <mergeCell ref="XDU1:XDV1"/>
    <mergeCell ref="XAG1:XAH1"/>
    <mergeCell ref="XAI1:XAJ1"/>
    <mergeCell ref="XAK1:XAL1"/>
    <mergeCell ref="XAM1:XAN1"/>
    <mergeCell ref="XAO1:XAP1"/>
    <mergeCell ref="XAQ1:XAR1"/>
    <mergeCell ref="XAS1:XAT1"/>
    <mergeCell ref="XAU1:XAV1"/>
    <mergeCell ref="XAW1:XAX1"/>
    <mergeCell ref="XAY1:XAZ1"/>
    <mergeCell ref="XBA1:XBB1"/>
    <mergeCell ref="XBC1:XBD1"/>
    <mergeCell ref="XBE1:XBF1"/>
    <mergeCell ref="XBG1:XBH1"/>
    <mergeCell ref="XBI1:XBJ1"/>
    <mergeCell ref="XBK1:XBL1"/>
    <mergeCell ref="XBM1:XBN1"/>
    <mergeCell ref="XBO1:XBP1"/>
    <mergeCell ref="XBQ1:XBR1"/>
    <mergeCell ref="XBS1:XBT1"/>
    <mergeCell ref="XBU1:XBV1"/>
    <mergeCell ref="XBW1:XBX1"/>
    <mergeCell ref="XBY1:XBZ1"/>
    <mergeCell ref="XCA1:XCB1"/>
    <mergeCell ref="XCC1:XCD1"/>
    <mergeCell ref="XCE1:XCF1"/>
    <mergeCell ref="XCG1:XCH1"/>
    <mergeCell ref="XCI1:XCJ1"/>
    <mergeCell ref="XCK1:XCL1"/>
    <mergeCell ref="XCM1:XCN1"/>
    <mergeCell ref="XCO1:XCP1"/>
    <mergeCell ref="WYY1:WYZ1"/>
    <mergeCell ref="WZA1:WZB1"/>
    <mergeCell ref="WZC1:WZD1"/>
    <mergeCell ref="WZE1:WZF1"/>
    <mergeCell ref="WZG1:WZH1"/>
    <mergeCell ref="WZI1:WZJ1"/>
    <mergeCell ref="WZK1:WZL1"/>
    <mergeCell ref="WZM1:WZN1"/>
    <mergeCell ref="WZO1:WZP1"/>
    <mergeCell ref="WZQ1:WZR1"/>
    <mergeCell ref="WZS1:WZT1"/>
    <mergeCell ref="WZU1:WZV1"/>
    <mergeCell ref="WZW1:WZX1"/>
    <mergeCell ref="WZY1:WZZ1"/>
    <mergeCell ref="XAA1:XAB1"/>
    <mergeCell ref="XAC1:XAD1"/>
    <mergeCell ref="XAE1:XAF1"/>
    <mergeCell ref="WXQ1:WXR1"/>
    <mergeCell ref="WXS1:WXT1"/>
    <mergeCell ref="WXU1:WXV1"/>
    <mergeCell ref="WXW1:WXX1"/>
    <mergeCell ref="WXY1:WXZ1"/>
    <mergeCell ref="WYA1:WYB1"/>
    <mergeCell ref="WYC1:WYD1"/>
    <mergeCell ref="WYE1:WYF1"/>
    <mergeCell ref="WYG1:WYH1"/>
    <mergeCell ref="WYI1:WYJ1"/>
    <mergeCell ref="WYK1:WYL1"/>
    <mergeCell ref="WYM1:WYN1"/>
    <mergeCell ref="WYO1:WYP1"/>
    <mergeCell ref="WYQ1:WYR1"/>
    <mergeCell ref="WYS1:WYT1"/>
    <mergeCell ref="WYU1:WYV1"/>
    <mergeCell ref="WYW1:WYX1"/>
    <mergeCell ref="WWI1:WWJ1"/>
    <mergeCell ref="WWK1:WWL1"/>
    <mergeCell ref="WWM1:WWN1"/>
    <mergeCell ref="WWO1:WWP1"/>
    <mergeCell ref="WWQ1:WWR1"/>
    <mergeCell ref="WWS1:WWT1"/>
    <mergeCell ref="WWU1:WWV1"/>
    <mergeCell ref="WWW1:WWX1"/>
    <mergeCell ref="WWY1:WWZ1"/>
    <mergeCell ref="WXA1:WXB1"/>
    <mergeCell ref="WXC1:WXD1"/>
    <mergeCell ref="WXE1:WXF1"/>
    <mergeCell ref="WXG1:WXH1"/>
    <mergeCell ref="WXI1:WXJ1"/>
    <mergeCell ref="WXK1:WXL1"/>
    <mergeCell ref="WXM1:WXN1"/>
    <mergeCell ref="WXO1:WXP1"/>
    <mergeCell ref="WVA1:WVB1"/>
    <mergeCell ref="WVC1:WVD1"/>
    <mergeCell ref="WVE1:WVF1"/>
    <mergeCell ref="WVG1:WVH1"/>
    <mergeCell ref="WVI1:WVJ1"/>
    <mergeCell ref="WVK1:WVL1"/>
    <mergeCell ref="WVM1:WVN1"/>
    <mergeCell ref="WVO1:WVP1"/>
    <mergeCell ref="WVQ1:WVR1"/>
    <mergeCell ref="WVS1:WVT1"/>
    <mergeCell ref="WVU1:WVV1"/>
    <mergeCell ref="WVW1:WVX1"/>
    <mergeCell ref="WVY1:WVZ1"/>
    <mergeCell ref="WWA1:WWB1"/>
    <mergeCell ref="WWC1:WWD1"/>
    <mergeCell ref="WWE1:WWF1"/>
    <mergeCell ref="WWG1:WWH1"/>
    <mergeCell ref="WTS1:WTT1"/>
    <mergeCell ref="WTU1:WTV1"/>
    <mergeCell ref="WTW1:WTX1"/>
    <mergeCell ref="WTY1:WTZ1"/>
    <mergeCell ref="WUA1:WUB1"/>
    <mergeCell ref="WUC1:WUD1"/>
    <mergeCell ref="WUE1:WUF1"/>
    <mergeCell ref="WUG1:WUH1"/>
    <mergeCell ref="WUI1:WUJ1"/>
    <mergeCell ref="WUK1:WUL1"/>
    <mergeCell ref="WUM1:WUN1"/>
    <mergeCell ref="WUO1:WUP1"/>
    <mergeCell ref="WUQ1:WUR1"/>
    <mergeCell ref="WUS1:WUT1"/>
    <mergeCell ref="WUU1:WUV1"/>
    <mergeCell ref="WUW1:WUX1"/>
    <mergeCell ref="WUY1:WUZ1"/>
    <mergeCell ref="WSK1:WSL1"/>
    <mergeCell ref="WSM1:WSN1"/>
    <mergeCell ref="WSO1:WSP1"/>
    <mergeCell ref="WSQ1:WSR1"/>
    <mergeCell ref="WSS1:WST1"/>
    <mergeCell ref="WSU1:WSV1"/>
    <mergeCell ref="WSW1:WSX1"/>
    <mergeCell ref="WSY1:WSZ1"/>
    <mergeCell ref="WTA1:WTB1"/>
    <mergeCell ref="WTC1:WTD1"/>
    <mergeCell ref="WTE1:WTF1"/>
    <mergeCell ref="WTG1:WTH1"/>
    <mergeCell ref="WTI1:WTJ1"/>
    <mergeCell ref="WTK1:WTL1"/>
    <mergeCell ref="WTM1:WTN1"/>
    <mergeCell ref="WTO1:WTP1"/>
    <mergeCell ref="WTQ1:WTR1"/>
    <mergeCell ref="WRC1:WRD1"/>
    <mergeCell ref="WRE1:WRF1"/>
    <mergeCell ref="WRG1:WRH1"/>
    <mergeCell ref="WRI1:WRJ1"/>
    <mergeCell ref="WRK1:WRL1"/>
    <mergeCell ref="WRM1:WRN1"/>
    <mergeCell ref="WRO1:WRP1"/>
    <mergeCell ref="WRQ1:WRR1"/>
    <mergeCell ref="WRS1:WRT1"/>
    <mergeCell ref="WRU1:WRV1"/>
    <mergeCell ref="WRW1:WRX1"/>
    <mergeCell ref="WRY1:WRZ1"/>
    <mergeCell ref="WSA1:WSB1"/>
    <mergeCell ref="WSC1:WSD1"/>
    <mergeCell ref="WSE1:WSF1"/>
    <mergeCell ref="WSG1:WSH1"/>
    <mergeCell ref="WSI1:WSJ1"/>
    <mergeCell ref="WPU1:WPV1"/>
    <mergeCell ref="WPW1:WPX1"/>
    <mergeCell ref="WPY1:WPZ1"/>
    <mergeCell ref="WQA1:WQB1"/>
    <mergeCell ref="WQC1:WQD1"/>
    <mergeCell ref="WQE1:WQF1"/>
    <mergeCell ref="WQG1:WQH1"/>
    <mergeCell ref="WQI1:WQJ1"/>
    <mergeCell ref="WQK1:WQL1"/>
    <mergeCell ref="WQM1:WQN1"/>
    <mergeCell ref="WQO1:WQP1"/>
    <mergeCell ref="WQQ1:WQR1"/>
    <mergeCell ref="WQS1:WQT1"/>
    <mergeCell ref="WQU1:WQV1"/>
    <mergeCell ref="WQW1:WQX1"/>
    <mergeCell ref="WQY1:WQZ1"/>
    <mergeCell ref="WRA1:WRB1"/>
    <mergeCell ref="WOM1:WON1"/>
    <mergeCell ref="WOO1:WOP1"/>
    <mergeCell ref="WOQ1:WOR1"/>
    <mergeCell ref="WOS1:WOT1"/>
    <mergeCell ref="WOU1:WOV1"/>
    <mergeCell ref="WOW1:WOX1"/>
    <mergeCell ref="WOY1:WOZ1"/>
    <mergeCell ref="WPA1:WPB1"/>
    <mergeCell ref="WPC1:WPD1"/>
    <mergeCell ref="WPE1:WPF1"/>
    <mergeCell ref="WPG1:WPH1"/>
    <mergeCell ref="WPI1:WPJ1"/>
    <mergeCell ref="WPK1:WPL1"/>
    <mergeCell ref="WPM1:WPN1"/>
    <mergeCell ref="WPO1:WPP1"/>
    <mergeCell ref="WPQ1:WPR1"/>
    <mergeCell ref="WPS1:WPT1"/>
    <mergeCell ref="WNE1:WNF1"/>
    <mergeCell ref="WNG1:WNH1"/>
    <mergeCell ref="WNI1:WNJ1"/>
    <mergeCell ref="WNK1:WNL1"/>
    <mergeCell ref="WNM1:WNN1"/>
    <mergeCell ref="WNO1:WNP1"/>
    <mergeCell ref="WNQ1:WNR1"/>
    <mergeCell ref="WNS1:WNT1"/>
    <mergeCell ref="WNU1:WNV1"/>
    <mergeCell ref="WNW1:WNX1"/>
    <mergeCell ref="WNY1:WNZ1"/>
    <mergeCell ref="WOA1:WOB1"/>
    <mergeCell ref="WOC1:WOD1"/>
    <mergeCell ref="WOE1:WOF1"/>
    <mergeCell ref="WOG1:WOH1"/>
    <mergeCell ref="WOI1:WOJ1"/>
    <mergeCell ref="WOK1:WOL1"/>
    <mergeCell ref="WLW1:WLX1"/>
    <mergeCell ref="WLY1:WLZ1"/>
    <mergeCell ref="WMA1:WMB1"/>
    <mergeCell ref="WMC1:WMD1"/>
    <mergeCell ref="WME1:WMF1"/>
    <mergeCell ref="WMG1:WMH1"/>
    <mergeCell ref="WMI1:WMJ1"/>
    <mergeCell ref="WMK1:WML1"/>
    <mergeCell ref="WMM1:WMN1"/>
    <mergeCell ref="WMO1:WMP1"/>
    <mergeCell ref="WMQ1:WMR1"/>
    <mergeCell ref="WMS1:WMT1"/>
    <mergeCell ref="WMU1:WMV1"/>
    <mergeCell ref="WMW1:WMX1"/>
    <mergeCell ref="WMY1:WMZ1"/>
    <mergeCell ref="WNA1:WNB1"/>
    <mergeCell ref="WNC1:WND1"/>
    <mergeCell ref="WKO1:WKP1"/>
    <mergeCell ref="WKQ1:WKR1"/>
    <mergeCell ref="WKS1:WKT1"/>
    <mergeCell ref="WKU1:WKV1"/>
    <mergeCell ref="WKW1:WKX1"/>
    <mergeCell ref="WKY1:WKZ1"/>
    <mergeCell ref="WLA1:WLB1"/>
    <mergeCell ref="WLC1:WLD1"/>
    <mergeCell ref="WLE1:WLF1"/>
    <mergeCell ref="WLG1:WLH1"/>
    <mergeCell ref="WLI1:WLJ1"/>
    <mergeCell ref="WLK1:WLL1"/>
    <mergeCell ref="WLM1:WLN1"/>
    <mergeCell ref="WLO1:WLP1"/>
    <mergeCell ref="WLQ1:WLR1"/>
    <mergeCell ref="WLS1:WLT1"/>
    <mergeCell ref="WLU1:WLV1"/>
    <mergeCell ref="WJG1:WJH1"/>
    <mergeCell ref="WJI1:WJJ1"/>
    <mergeCell ref="WJK1:WJL1"/>
    <mergeCell ref="WJM1:WJN1"/>
    <mergeCell ref="WJO1:WJP1"/>
    <mergeCell ref="WJQ1:WJR1"/>
    <mergeCell ref="WJS1:WJT1"/>
    <mergeCell ref="WJU1:WJV1"/>
    <mergeCell ref="WJW1:WJX1"/>
    <mergeCell ref="WJY1:WJZ1"/>
    <mergeCell ref="WKA1:WKB1"/>
    <mergeCell ref="WKC1:WKD1"/>
    <mergeCell ref="WKE1:WKF1"/>
    <mergeCell ref="WKG1:WKH1"/>
    <mergeCell ref="WKI1:WKJ1"/>
    <mergeCell ref="WKK1:WKL1"/>
    <mergeCell ref="WKM1:WKN1"/>
    <mergeCell ref="WHY1:WHZ1"/>
    <mergeCell ref="WIA1:WIB1"/>
    <mergeCell ref="WIC1:WID1"/>
    <mergeCell ref="WIE1:WIF1"/>
    <mergeCell ref="WIG1:WIH1"/>
    <mergeCell ref="WII1:WIJ1"/>
    <mergeCell ref="WIK1:WIL1"/>
    <mergeCell ref="WIM1:WIN1"/>
    <mergeCell ref="WIO1:WIP1"/>
    <mergeCell ref="WIQ1:WIR1"/>
    <mergeCell ref="WIS1:WIT1"/>
    <mergeCell ref="WIU1:WIV1"/>
    <mergeCell ref="WIW1:WIX1"/>
    <mergeCell ref="WIY1:WIZ1"/>
    <mergeCell ref="WJA1:WJB1"/>
    <mergeCell ref="WJC1:WJD1"/>
    <mergeCell ref="WJE1:WJF1"/>
    <mergeCell ref="WGQ1:WGR1"/>
    <mergeCell ref="WGS1:WGT1"/>
    <mergeCell ref="WGU1:WGV1"/>
    <mergeCell ref="WGW1:WGX1"/>
    <mergeCell ref="WGY1:WGZ1"/>
    <mergeCell ref="WHA1:WHB1"/>
    <mergeCell ref="WHC1:WHD1"/>
    <mergeCell ref="WHE1:WHF1"/>
    <mergeCell ref="WHG1:WHH1"/>
    <mergeCell ref="WHI1:WHJ1"/>
    <mergeCell ref="WHK1:WHL1"/>
    <mergeCell ref="WHM1:WHN1"/>
    <mergeCell ref="WHO1:WHP1"/>
    <mergeCell ref="WHQ1:WHR1"/>
    <mergeCell ref="WHS1:WHT1"/>
    <mergeCell ref="WHU1:WHV1"/>
    <mergeCell ref="WHW1:WHX1"/>
    <mergeCell ref="WFI1:WFJ1"/>
    <mergeCell ref="WFK1:WFL1"/>
    <mergeCell ref="WFM1:WFN1"/>
    <mergeCell ref="WFO1:WFP1"/>
    <mergeCell ref="WFQ1:WFR1"/>
    <mergeCell ref="WFS1:WFT1"/>
    <mergeCell ref="WFU1:WFV1"/>
    <mergeCell ref="WFW1:WFX1"/>
    <mergeCell ref="WFY1:WFZ1"/>
    <mergeCell ref="WGA1:WGB1"/>
    <mergeCell ref="WGC1:WGD1"/>
    <mergeCell ref="WGE1:WGF1"/>
    <mergeCell ref="WGG1:WGH1"/>
    <mergeCell ref="WGI1:WGJ1"/>
    <mergeCell ref="WGK1:WGL1"/>
    <mergeCell ref="WGM1:WGN1"/>
    <mergeCell ref="WGO1:WGP1"/>
    <mergeCell ref="WEA1:WEB1"/>
    <mergeCell ref="WEC1:WED1"/>
    <mergeCell ref="WEE1:WEF1"/>
    <mergeCell ref="WEG1:WEH1"/>
    <mergeCell ref="WEI1:WEJ1"/>
    <mergeCell ref="WEK1:WEL1"/>
    <mergeCell ref="WEM1:WEN1"/>
    <mergeCell ref="WEO1:WEP1"/>
    <mergeCell ref="WEQ1:WER1"/>
    <mergeCell ref="WES1:WET1"/>
    <mergeCell ref="WEU1:WEV1"/>
    <mergeCell ref="WEW1:WEX1"/>
    <mergeCell ref="WEY1:WEZ1"/>
    <mergeCell ref="WFA1:WFB1"/>
    <mergeCell ref="WFC1:WFD1"/>
    <mergeCell ref="WFE1:WFF1"/>
    <mergeCell ref="WFG1:WFH1"/>
    <mergeCell ref="WCS1:WCT1"/>
    <mergeCell ref="WCU1:WCV1"/>
    <mergeCell ref="WCW1:WCX1"/>
    <mergeCell ref="WCY1:WCZ1"/>
    <mergeCell ref="WDA1:WDB1"/>
    <mergeCell ref="WDC1:WDD1"/>
    <mergeCell ref="WDE1:WDF1"/>
    <mergeCell ref="WDG1:WDH1"/>
    <mergeCell ref="WDI1:WDJ1"/>
    <mergeCell ref="WDK1:WDL1"/>
    <mergeCell ref="WDM1:WDN1"/>
    <mergeCell ref="WDO1:WDP1"/>
    <mergeCell ref="WDQ1:WDR1"/>
    <mergeCell ref="WDS1:WDT1"/>
    <mergeCell ref="WDU1:WDV1"/>
    <mergeCell ref="WDW1:WDX1"/>
    <mergeCell ref="WDY1:WDZ1"/>
    <mergeCell ref="WBK1:WBL1"/>
    <mergeCell ref="WBM1:WBN1"/>
    <mergeCell ref="WBO1:WBP1"/>
    <mergeCell ref="WBQ1:WBR1"/>
    <mergeCell ref="WBS1:WBT1"/>
    <mergeCell ref="WBU1:WBV1"/>
    <mergeCell ref="WBW1:WBX1"/>
    <mergeCell ref="WBY1:WBZ1"/>
    <mergeCell ref="WCA1:WCB1"/>
    <mergeCell ref="WCC1:WCD1"/>
    <mergeCell ref="WCE1:WCF1"/>
    <mergeCell ref="WCG1:WCH1"/>
    <mergeCell ref="WCI1:WCJ1"/>
    <mergeCell ref="WCK1:WCL1"/>
    <mergeCell ref="WCM1:WCN1"/>
    <mergeCell ref="WCO1:WCP1"/>
    <mergeCell ref="WCQ1:WCR1"/>
    <mergeCell ref="WAC1:WAD1"/>
    <mergeCell ref="WAE1:WAF1"/>
    <mergeCell ref="WAG1:WAH1"/>
    <mergeCell ref="WAI1:WAJ1"/>
    <mergeCell ref="WAK1:WAL1"/>
    <mergeCell ref="WAM1:WAN1"/>
    <mergeCell ref="WAO1:WAP1"/>
    <mergeCell ref="WAQ1:WAR1"/>
    <mergeCell ref="WAS1:WAT1"/>
    <mergeCell ref="WAU1:WAV1"/>
    <mergeCell ref="WAW1:WAX1"/>
    <mergeCell ref="WAY1:WAZ1"/>
    <mergeCell ref="WBA1:WBB1"/>
    <mergeCell ref="WBC1:WBD1"/>
    <mergeCell ref="WBE1:WBF1"/>
    <mergeCell ref="WBG1:WBH1"/>
    <mergeCell ref="WBI1:WBJ1"/>
    <mergeCell ref="VYU1:VYV1"/>
    <mergeCell ref="VYW1:VYX1"/>
    <mergeCell ref="VYY1:VYZ1"/>
    <mergeCell ref="VZA1:VZB1"/>
    <mergeCell ref="VZC1:VZD1"/>
    <mergeCell ref="VZE1:VZF1"/>
    <mergeCell ref="VZG1:VZH1"/>
    <mergeCell ref="VZI1:VZJ1"/>
    <mergeCell ref="VZK1:VZL1"/>
    <mergeCell ref="VZM1:VZN1"/>
    <mergeCell ref="VZO1:VZP1"/>
    <mergeCell ref="VZQ1:VZR1"/>
    <mergeCell ref="VZS1:VZT1"/>
    <mergeCell ref="VZU1:VZV1"/>
    <mergeCell ref="VZW1:VZX1"/>
    <mergeCell ref="VZY1:VZZ1"/>
    <mergeCell ref="WAA1:WAB1"/>
    <mergeCell ref="VXM1:VXN1"/>
    <mergeCell ref="VXO1:VXP1"/>
    <mergeCell ref="VXQ1:VXR1"/>
    <mergeCell ref="VXS1:VXT1"/>
    <mergeCell ref="VXU1:VXV1"/>
    <mergeCell ref="VXW1:VXX1"/>
    <mergeCell ref="VXY1:VXZ1"/>
    <mergeCell ref="VYA1:VYB1"/>
    <mergeCell ref="VYC1:VYD1"/>
    <mergeCell ref="VYE1:VYF1"/>
    <mergeCell ref="VYG1:VYH1"/>
    <mergeCell ref="VYI1:VYJ1"/>
    <mergeCell ref="VYK1:VYL1"/>
    <mergeCell ref="VYM1:VYN1"/>
    <mergeCell ref="VYO1:VYP1"/>
    <mergeCell ref="VYQ1:VYR1"/>
    <mergeCell ref="VYS1:VYT1"/>
    <mergeCell ref="VWE1:VWF1"/>
    <mergeCell ref="VWG1:VWH1"/>
    <mergeCell ref="VWI1:VWJ1"/>
    <mergeCell ref="VWK1:VWL1"/>
    <mergeCell ref="VWM1:VWN1"/>
    <mergeCell ref="VWO1:VWP1"/>
    <mergeCell ref="VWQ1:VWR1"/>
    <mergeCell ref="VWS1:VWT1"/>
    <mergeCell ref="VWU1:VWV1"/>
    <mergeCell ref="VWW1:VWX1"/>
    <mergeCell ref="VWY1:VWZ1"/>
    <mergeCell ref="VXA1:VXB1"/>
    <mergeCell ref="VXC1:VXD1"/>
    <mergeCell ref="VXE1:VXF1"/>
    <mergeCell ref="VXG1:VXH1"/>
    <mergeCell ref="VXI1:VXJ1"/>
    <mergeCell ref="VXK1:VXL1"/>
    <mergeCell ref="VUW1:VUX1"/>
    <mergeCell ref="VUY1:VUZ1"/>
    <mergeCell ref="VVA1:VVB1"/>
    <mergeCell ref="VVC1:VVD1"/>
    <mergeCell ref="VVE1:VVF1"/>
    <mergeCell ref="VVG1:VVH1"/>
    <mergeCell ref="VVI1:VVJ1"/>
    <mergeCell ref="VVK1:VVL1"/>
    <mergeCell ref="VVM1:VVN1"/>
    <mergeCell ref="VVO1:VVP1"/>
    <mergeCell ref="VVQ1:VVR1"/>
    <mergeCell ref="VVS1:VVT1"/>
    <mergeCell ref="VVU1:VVV1"/>
    <mergeCell ref="VVW1:VVX1"/>
    <mergeCell ref="VVY1:VVZ1"/>
    <mergeCell ref="VWA1:VWB1"/>
    <mergeCell ref="VWC1:VWD1"/>
    <mergeCell ref="VTO1:VTP1"/>
    <mergeCell ref="VTQ1:VTR1"/>
    <mergeCell ref="VTS1:VTT1"/>
    <mergeCell ref="VTU1:VTV1"/>
    <mergeCell ref="VTW1:VTX1"/>
    <mergeCell ref="VTY1:VTZ1"/>
    <mergeCell ref="VUA1:VUB1"/>
    <mergeCell ref="VUC1:VUD1"/>
    <mergeCell ref="VUE1:VUF1"/>
    <mergeCell ref="VUG1:VUH1"/>
    <mergeCell ref="VUI1:VUJ1"/>
    <mergeCell ref="VUK1:VUL1"/>
    <mergeCell ref="VUM1:VUN1"/>
    <mergeCell ref="VUO1:VUP1"/>
    <mergeCell ref="VUQ1:VUR1"/>
    <mergeCell ref="VUS1:VUT1"/>
    <mergeCell ref="VUU1:VUV1"/>
    <mergeCell ref="VSG1:VSH1"/>
    <mergeCell ref="VSI1:VSJ1"/>
    <mergeCell ref="VSK1:VSL1"/>
    <mergeCell ref="VSM1:VSN1"/>
    <mergeCell ref="VSO1:VSP1"/>
    <mergeCell ref="VSQ1:VSR1"/>
    <mergeCell ref="VSS1:VST1"/>
    <mergeCell ref="VSU1:VSV1"/>
    <mergeCell ref="VSW1:VSX1"/>
    <mergeCell ref="VSY1:VSZ1"/>
    <mergeCell ref="VTA1:VTB1"/>
    <mergeCell ref="VTC1:VTD1"/>
    <mergeCell ref="VTE1:VTF1"/>
    <mergeCell ref="VTG1:VTH1"/>
    <mergeCell ref="VTI1:VTJ1"/>
    <mergeCell ref="VTK1:VTL1"/>
    <mergeCell ref="VTM1:VTN1"/>
    <mergeCell ref="VQY1:VQZ1"/>
    <mergeCell ref="VRA1:VRB1"/>
    <mergeCell ref="VRC1:VRD1"/>
    <mergeCell ref="VRE1:VRF1"/>
    <mergeCell ref="VRG1:VRH1"/>
    <mergeCell ref="VRI1:VRJ1"/>
    <mergeCell ref="VRK1:VRL1"/>
    <mergeCell ref="VRM1:VRN1"/>
    <mergeCell ref="VRO1:VRP1"/>
    <mergeCell ref="VRQ1:VRR1"/>
    <mergeCell ref="VRS1:VRT1"/>
    <mergeCell ref="VRU1:VRV1"/>
    <mergeCell ref="VRW1:VRX1"/>
    <mergeCell ref="VRY1:VRZ1"/>
    <mergeCell ref="VSA1:VSB1"/>
    <mergeCell ref="VSC1:VSD1"/>
    <mergeCell ref="VSE1:VSF1"/>
    <mergeCell ref="VPQ1:VPR1"/>
    <mergeCell ref="VPS1:VPT1"/>
    <mergeCell ref="VPU1:VPV1"/>
    <mergeCell ref="VPW1:VPX1"/>
    <mergeCell ref="VPY1:VPZ1"/>
    <mergeCell ref="VQA1:VQB1"/>
    <mergeCell ref="VQC1:VQD1"/>
    <mergeCell ref="VQE1:VQF1"/>
    <mergeCell ref="VQG1:VQH1"/>
    <mergeCell ref="VQI1:VQJ1"/>
    <mergeCell ref="VQK1:VQL1"/>
    <mergeCell ref="VQM1:VQN1"/>
    <mergeCell ref="VQO1:VQP1"/>
    <mergeCell ref="VQQ1:VQR1"/>
    <mergeCell ref="VQS1:VQT1"/>
    <mergeCell ref="VQU1:VQV1"/>
    <mergeCell ref="VQW1:VQX1"/>
    <mergeCell ref="VOI1:VOJ1"/>
    <mergeCell ref="VOK1:VOL1"/>
    <mergeCell ref="VOM1:VON1"/>
    <mergeCell ref="VOO1:VOP1"/>
    <mergeCell ref="VOQ1:VOR1"/>
    <mergeCell ref="VOS1:VOT1"/>
    <mergeCell ref="VOU1:VOV1"/>
    <mergeCell ref="VOW1:VOX1"/>
    <mergeCell ref="VOY1:VOZ1"/>
    <mergeCell ref="VPA1:VPB1"/>
    <mergeCell ref="VPC1:VPD1"/>
    <mergeCell ref="VPE1:VPF1"/>
    <mergeCell ref="VPG1:VPH1"/>
    <mergeCell ref="VPI1:VPJ1"/>
    <mergeCell ref="VPK1:VPL1"/>
    <mergeCell ref="VPM1:VPN1"/>
    <mergeCell ref="VPO1:VPP1"/>
    <mergeCell ref="VNA1:VNB1"/>
    <mergeCell ref="VNC1:VND1"/>
    <mergeCell ref="VNE1:VNF1"/>
    <mergeCell ref="VNG1:VNH1"/>
    <mergeCell ref="VNI1:VNJ1"/>
    <mergeCell ref="VNK1:VNL1"/>
    <mergeCell ref="VNM1:VNN1"/>
    <mergeCell ref="VNO1:VNP1"/>
    <mergeCell ref="VNQ1:VNR1"/>
    <mergeCell ref="VNS1:VNT1"/>
    <mergeCell ref="VNU1:VNV1"/>
    <mergeCell ref="VNW1:VNX1"/>
    <mergeCell ref="VNY1:VNZ1"/>
    <mergeCell ref="VOA1:VOB1"/>
    <mergeCell ref="VOC1:VOD1"/>
    <mergeCell ref="VOE1:VOF1"/>
    <mergeCell ref="VOG1:VOH1"/>
    <mergeCell ref="VLS1:VLT1"/>
    <mergeCell ref="VLU1:VLV1"/>
    <mergeCell ref="VLW1:VLX1"/>
    <mergeCell ref="VLY1:VLZ1"/>
    <mergeCell ref="VMA1:VMB1"/>
    <mergeCell ref="VMC1:VMD1"/>
    <mergeCell ref="VME1:VMF1"/>
    <mergeCell ref="VMG1:VMH1"/>
    <mergeCell ref="VMI1:VMJ1"/>
    <mergeCell ref="VMK1:VML1"/>
    <mergeCell ref="VMM1:VMN1"/>
    <mergeCell ref="VMO1:VMP1"/>
    <mergeCell ref="VMQ1:VMR1"/>
    <mergeCell ref="VMS1:VMT1"/>
    <mergeCell ref="VMU1:VMV1"/>
    <mergeCell ref="VMW1:VMX1"/>
    <mergeCell ref="VMY1:VMZ1"/>
    <mergeCell ref="VKK1:VKL1"/>
    <mergeCell ref="VKM1:VKN1"/>
    <mergeCell ref="VKO1:VKP1"/>
    <mergeCell ref="VKQ1:VKR1"/>
    <mergeCell ref="VKS1:VKT1"/>
    <mergeCell ref="VKU1:VKV1"/>
    <mergeCell ref="VKW1:VKX1"/>
    <mergeCell ref="VKY1:VKZ1"/>
    <mergeCell ref="VLA1:VLB1"/>
    <mergeCell ref="VLC1:VLD1"/>
    <mergeCell ref="VLE1:VLF1"/>
    <mergeCell ref="VLG1:VLH1"/>
    <mergeCell ref="VLI1:VLJ1"/>
    <mergeCell ref="VLK1:VLL1"/>
    <mergeCell ref="VLM1:VLN1"/>
    <mergeCell ref="VLO1:VLP1"/>
    <mergeCell ref="VLQ1:VLR1"/>
    <mergeCell ref="VJC1:VJD1"/>
    <mergeCell ref="VJE1:VJF1"/>
    <mergeCell ref="VJG1:VJH1"/>
    <mergeCell ref="VJI1:VJJ1"/>
    <mergeCell ref="VJK1:VJL1"/>
    <mergeCell ref="VJM1:VJN1"/>
    <mergeCell ref="VJO1:VJP1"/>
    <mergeCell ref="VJQ1:VJR1"/>
    <mergeCell ref="VJS1:VJT1"/>
    <mergeCell ref="VJU1:VJV1"/>
    <mergeCell ref="VJW1:VJX1"/>
    <mergeCell ref="VJY1:VJZ1"/>
    <mergeCell ref="VKA1:VKB1"/>
    <mergeCell ref="VKC1:VKD1"/>
    <mergeCell ref="VKE1:VKF1"/>
    <mergeCell ref="VKG1:VKH1"/>
    <mergeCell ref="VKI1:VKJ1"/>
    <mergeCell ref="VHU1:VHV1"/>
    <mergeCell ref="VHW1:VHX1"/>
    <mergeCell ref="VHY1:VHZ1"/>
    <mergeCell ref="VIA1:VIB1"/>
    <mergeCell ref="VIC1:VID1"/>
    <mergeCell ref="VIE1:VIF1"/>
    <mergeCell ref="VIG1:VIH1"/>
    <mergeCell ref="VII1:VIJ1"/>
    <mergeCell ref="VIK1:VIL1"/>
    <mergeCell ref="VIM1:VIN1"/>
    <mergeCell ref="VIO1:VIP1"/>
    <mergeCell ref="VIQ1:VIR1"/>
    <mergeCell ref="VIS1:VIT1"/>
    <mergeCell ref="VIU1:VIV1"/>
    <mergeCell ref="VIW1:VIX1"/>
    <mergeCell ref="VIY1:VIZ1"/>
    <mergeCell ref="VJA1:VJB1"/>
    <mergeCell ref="VGM1:VGN1"/>
    <mergeCell ref="VGO1:VGP1"/>
    <mergeCell ref="VGQ1:VGR1"/>
    <mergeCell ref="VGS1:VGT1"/>
    <mergeCell ref="VGU1:VGV1"/>
    <mergeCell ref="VGW1:VGX1"/>
    <mergeCell ref="VGY1:VGZ1"/>
    <mergeCell ref="VHA1:VHB1"/>
    <mergeCell ref="VHC1:VHD1"/>
    <mergeCell ref="VHE1:VHF1"/>
    <mergeCell ref="VHG1:VHH1"/>
    <mergeCell ref="VHI1:VHJ1"/>
    <mergeCell ref="VHK1:VHL1"/>
    <mergeCell ref="VHM1:VHN1"/>
    <mergeCell ref="VHO1:VHP1"/>
    <mergeCell ref="VHQ1:VHR1"/>
    <mergeCell ref="VHS1:VHT1"/>
    <mergeCell ref="VFE1:VFF1"/>
    <mergeCell ref="VFG1:VFH1"/>
    <mergeCell ref="VFI1:VFJ1"/>
    <mergeCell ref="VFK1:VFL1"/>
    <mergeCell ref="VFM1:VFN1"/>
    <mergeCell ref="VFO1:VFP1"/>
    <mergeCell ref="VFQ1:VFR1"/>
    <mergeCell ref="VFS1:VFT1"/>
    <mergeCell ref="VFU1:VFV1"/>
    <mergeCell ref="VFW1:VFX1"/>
    <mergeCell ref="VFY1:VFZ1"/>
    <mergeCell ref="VGA1:VGB1"/>
    <mergeCell ref="VGC1:VGD1"/>
    <mergeCell ref="VGE1:VGF1"/>
    <mergeCell ref="VGG1:VGH1"/>
    <mergeCell ref="VGI1:VGJ1"/>
    <mergeCell ref="VGK1:VGL1"/>
    <mergeCell ref="VDW1:VDX1"/>
    <mergeCell ref="VDY1:VDZ1"/>
    <mergeCell ref="VEA1:VEB1"/>
    <mergeCell ref="VEC1:VED1"/>
    <mergeCell ref="VEE1:VEF1"/>
    <mergeCell ref="VEG1:VEH1"/>
    <mergeCell ref="VEI1:VEJ1"/>
    <mergeCell ref="VEK1:VEL1"/>
    <mergeCell ref="VEM1:VEN1"/>
    <mergeCell ref="VEO1:VEP1"/>
    <mergeCell ref="VEQ1:VER1"/>
    <mergeCell ref="VES1:VET1"/>
    <mergeCell ref="VEU1:VEV1"/>
    <mergeCell ref="VEW1:VEX1"/>
    <mergeCell ref="VEY1:VEZ1"/>
    <mergeCell ref="VFA1:VFB1"/>
    <mergeCell ref="VFC1:VFD1"/>
    <mergeCell ref="VCO1:VCP1"/>
    <mergeCell ref="VCQ1:VCR1"/>
    <mergeCell ref="VCS1:VCT1"/>
    <mergeCell ref="VCU1:VCV1"/>
    <mergeCell ref="VCW1:VCX1"/>
    <mergeCell ref="VCY1:VCZ1"/>
    <mergeCell ref="VDA1:VDB1"/>
    <mergeCell ref="VDC1:VDD1"/>
    <mergeCell ref="VDE1:VDF1"/>
    <mergeCell ref="VDG1:VDH1"/>
    <mergeCell ref="VDI1:VDJ1"/>
    <mergeCell ref="VDK1:VDL1"/>
    <mergeCell ref="VDM1:VDN1"/>
    <mergeCell ref="VDO1:VDP1"/>
    <mergeCell ref="VDQ1:VDR1"/>
    <mergeCell ref="VDS1:VDT1"/>
    <mergeCell ref="VDU1:VDV1"/>
    <mergeCell ref="VBG1:VBH1"/>
    <mergeCell ref="VBI1:VBJ1"/>
    <mergeCell ref="VBK1:VBL1"/>
    <mergeCell ref="VBM1:VBN1"/>
    <mergeCell ref="VBO1:VBP1"/>
    <mergeCell ref="VBQ1:VBR1"/>
    <mergeCell ref="VBS1:VBT1"/>
    <mergeCell ref="VBU1:VBV1"/>
    <mergeCell ref="VBW1:VBX1"/>
    <mergeCell ref="VBY1:VBZ1"/>
    <mergeCell ref="VCA1:VCB1"/>
    <mergeCell ref="VCC1:VCD1"/>
    <mergeCell ref="VCE1:VCF1"/>
    <mergeCell ref="VCG1:VCH1"/>
    <mergeCell ref="VCI1:VCJ1"/>
    <mergeCell ref="VCK1:VCL1"/>
    <mergeCell ref="VCM1:VCN1"/>
    <mergeCell ref="UZY1:UZZ1"/>
    <mergeCell ref="VAA1:VAB1"/>
    <mergeCell ref="VAC1:VAD1"/>
    <mergeCell ref="VAE1:VAF1"/>
    <mergeCell ref="VAG1:VAH1"/>
    <mergeCell ref="VAI1:VAJ1"/>
    <mergeCell ref="VAK1:VAL1"/>
    <mergeCell ref="VAM1:VAN1"/>
    <mergeCell ref="VAO1:VAP1"/>
    <mergeCell ref="VAQ1:VAR1"/>
    <mergeCell ref="VAS1:VAT1"/>
    <mergeCell ref="VAU1:VAV1"/>
    <mergeCell ref="VAW1:VAX1"/>
    <mergeCell ref="VAY1:VAZ1"/>
    <mergeCell ref="VBA1:VBB1"/>
    <mergeCell ref="VBC1:VBD1"/>
    <mergeCell ref="VBE1:VBF1"/>
    <mergeCell ref="UYQ1:UYR1"/>
    <mergeCell ref="UYS1:UYT1"/>
    <mergeCell ref="UYU1:UYV1"/>
    <mergeCell ref="UYW1:UYX1"/>
    <mergeCell ref="UYY1:UYZ1"/>
    <mergeCell ref="UZA1:UZB1"/>
    <mergeCell ref="UZC1:UZD1"/>
    <mergeCell ref="UZE1:UZF1"/>
    <mergeCell ref="UZG1:UZH1"/>
    <mergeCell ref="UZI1:UZJ1"/>
    <mergeCell ref="UZK1:UZL1"/>
    <mergeCell ref="UZM1:UZN1"/>
    <mergeCell ref="UZO1:UZP1"/>
    <mergeCell ref="UZQ1:UZR1"/>
    <mergeCell ref="UZS1:UZT1"/>
    <mergeCell ref="UZU1:UZV1"/>
    <mergeCell ref="UZW1:UZX1"/>
    <mergeCell ref="UXI1:UXJ1"/>
    <mergeCell ref="UXK1:UXL1"/>
    <mergeCell ref="UXM1:UXN1"/>
    <mergeCell ref="UXO1:UXP1"/>
    <mergeCell ref="UXQ1:UXR1"/>
    <mergeCell ref="UXS1:UXT1"/>
    <mergeCell ref="UXU1:UXV1"/>
    <mergeCell ref="UXW1:UXX1"/>
    <mergeCell ref="UXY1:UXZ1"/>
    <mergeCell ref="UYA1:UYB1"/>
    <mergeCell ref="UYC1:UYD1"/>
    <mergeCell ref="UYE1:UYF1"/>
    <mergeCell ref="UYG1:UYH1"/>
    <mergeCell ref="UYI1:UYJ1"/>
    <mergeCell ref="UYK1:UYL1"/>
    <mergeCell ref="UYM1:UYN1"/>
    <mergeCell ref="UYO1:UYP1"/>
    <mergeCell ref="UWA1:UWB1"/>
    <mergeCell ref="UWC1:UWD1"/>
    <mergeCell ref="UWE1:UWF1"/>
    <mergeCell ref="UWG1:UWH1"/>
    <mergeCell ref="UWI1:UWJ1"/>
    <mergeCell ref="UWK1:UWL1"/>
    <mergeCell ref="UWM1:UWN1"/>
    <mergeCell ref="UWO1:UWP1"/>
    <mergeCell ref="UWQ1:UWR1"/>
    <mergeCell ref="UWS1:UWT1"/>
    <mergeCell ref="UWU1:UWV1"/>
    <mergeCell ref="UWW1:UWX1"/>
    <mergeCell ref="UWY1:UWZ1"/>
    <mergeCell ref="UXA1:UXB1"/>
    <mergeCell ref="UXC1:UXD1"/>
    <mergeCell ref="UXE1:UXF1"/>
    <mergeCell ref="UXG1:UXH1"/>
    <mergeCell ref="UUS1:UUT1"/>
    <mergeCell ref="UUU1:UUV1"/>
    <mergeCell ref="UUW1:UUX1"/>
    <mergeCell ref="UUY1:UUZ1"/>
    <mergeCell ref="UVA1:UVB1"/>
    <mergeCell ref="UVC1:UVD1"/>
    <mergeCell ref="UVE1:UVF1"/>
    <mergeCell ref="UVG1:UVH1"/>
    <mergeCell ref="UVI1:UVJ1"/>
    <mergeCell ref="UVK1:UVL1"/>
    <mergeCell ref="UVM1:UVN1"/>
    <mergeCell ref="UVO1:UVP1"/>
    <mergeCell ref="UVQ1:UVR1"/>
    <mergeCell ref="UVS1:UVT1"/>
    <mergeCell ref="UVU1:UVV1"/>
    <mergeCell ref="UVW1:UVX1"/>
    <mergeCell ref="UVY1:UVZ1"/>
    <mergeCell ref="UTK1:UTL1"/>
    <mergeCell ref="UTM1:UTN1"/>
    <mergeCell ref="UTO1:UTP1"/>
    <mergeCell ref="UTQ1:UTR1"/>
    <mergeCell ref="UTS1:UTT1"/>
    <mergeCell ref="UTU1:UTV1"/>
    <mergeCell ref="UTW1:UTX1"/>
    <mergeCell ref="UTY1:UTZ1"/>
    <mergeCell ref="UUA1:UUB1"/>
    <mergeCell ref="UUC1:UUD1"/>
    <mergeCell ref="UUE1:UUF1"/>
    <mergeCell ref="UUG1:UUH1"/>
    <mergeCell ref="UUI1:UUJ1"/>
    <mergeCell ref="UUK1:UUL1"/>
    <mergeCell ref="UUM1:UUN1"/>
    <mergeCell ref="UUO1:UUP1"/>
    <mergeCell ref="UUQ1:UUR1"/>
    <mergeCell ref="USC1:USD1"/>
    <mergeCell ref="USE1:USF1"/>
    <mergeCell ref="USG1:USH1"/>
    <mergeCell ref="USI1:USJ1"/>
    <mergeCell ref="USK1:USL1"/>
    <mergeCell ref="USM1:USN1"/>
    <mergeCell ref="USO1:USP1"/>
    <mergeCell ref="USQ1:USR1"/>
    <mergeCell ref="USS1:UST1"/>
    <mergeCell ref="USU1:USV1"/>
    <mergeCell ref="USW1:USX1"/>
    <mergeCell ref="USY1:USZ1"/>
    <mergeCell ref="UTA1:UTB1"/>
    <mergeCell ref="UTC1:UTD1"/>
    <mergeCell ref="UTE1:UTF1"/>
    <mergeCell ref="UTG1:UTH1"/>
    <mergeCell ref="UTI1:UTJ1"/>
    <mergeCell ref="UQU1:UQV1"/>
    <mergeCell ref="UQW1:UQX1"/>
    <mergeCell ref="UQY1:UQZ1"/>
    <mergeCell ref="URA1:URB1"/>
    <mergeCell ref="URC1:URD1"/>
    <mergeCell ref="URE1:URF1"/>
    <mergeCell ref="URG1:URH1"/>
    <mergeCell ref="URI1:URJ1"/>
    <mergeCell ref="URK1:URL1"/>
    <mergeCell ref="URM1:URN1"/>
    <mergeCell ref="URO1:URP1"/>
    <mergeCell ref="URQ1:URR1"/>
    <mergeCell ref="URS1:URT1"/>
    <mergeCell ref="URU1:URV1"/>
    <mergeCell ref="URW1:URX1"/>
    <mergeCell ref="URY1:URZ1"/>
    <mergeCell ref="USA1:USB1"/>
    <mergeCell ref="UPM1:UPN1"/>
    <mergeCell ref="UPO1:UPP1"/>
    <mergeCell ref="UPQ1:UPR1"/>
    <mergeCell ref="UPS1:UPT1"/>
    <mergeCell ref="UPU1:UPV1"/>
    <mergeCell ref="UPW1:UPX1"/>
    <mergeCell ref="UPY1:UPZ1"/>
    <mergeCell ref="UQA1:UQB1"/>
    <mergeCell ref="UQC1:UQD1"/>
    <mergeCell ref="UQE1:UQF1"/>
    <mergeCell ref="UQG1:UQH1"/>
    <mergeCell ref="UQI1:UQJ1"/>
    <mergeCell ref="UQK1:UQL1"/>
    <mergeCell ref="UQM1:UQN1"/>
    <mergeCell ref="UQO1:UQP1"/>
    <mergeCell ref="UQQ1:UQR1"/>
    <mergeCell ref="UQS1:UQT1"/>
    <mergeCell ref="UOE1:UOF1"/>
    <mergeCell ref="UOG1:UOH1"/>
    <mergeCell ref="UOI1:UOJ1"/>
    <mergeCell ref="UOK1:UOL1"/>
    <mergeCell ref="UOM1:UON1"/>
    <mergeCell ref="UOO1:UOP1"/>
    <mergeCell ref="UOQ1:UOR1"/>
    <mergeCell ref="UOS1:UOT1"/>
    <mergeCell ref="UOU1:UOV1"/>
    <mergeCell ref="UOW1:UOX1"/>
    <mergeCell ref="UOY1:UOZ1"/>
    <mergeCell ref="UPA1:UPB1"/>
    <mergeCell ref="UPC1:UPD1"/>
    <mergeCell ref="UPE1:UPF1"/>
    <mergeCell ref="UPG1:UPH1"/>
    <mergeCell ref="UPI1:UPJ1"/>
    <mergeCell ref="UPK1:UPL1"/>
    <mergeCell ref="UMW1:UMX1"/>
    <mergeCell ref="UMY1:UMZ1"/>
    <mergeCell ref="UNA1:UNB1"/>
    <mergeCell ref="UNC1:UND1"/>
    <mergeCell ref="UNE1:UNF1"/>
    <mergeCell ref="UNG1:UNH1"/>
    <mergeCell ref="UNI1:UNJ1"/>
    <mergeCell ref="UNK1:UNL1"/>
    <mergeCell ref="UNM1:UNN1"/>
    <mergeCell ref="UNO1:UNP1"/>
    <mergeCell ref="UNQ1:UNR1"/>
    <mergeCell ref="UNS1:UNT1"/>
    <mergeCell ref="UNU1:UNV1"/>
    <mergeCell ref="UNW1:UNX1"/>
    <mergeCell ref="UNY1:UNZ1"/>
    <mergeCell ref="UOA1:UOB1"/>
    <mergeCell ref="UOC1:UOD1"/>
    <mergeCell ref="ULO1:ULP1"/>
    <mergeCell ref="ULQ1:ULR1"/>
    <mergeCell ref="ULS1:ULT1"/>
    <mergeCell ref="ULU1:ULV1"/>
    <mergeCell ref="ULW1:ULX1"/>
    <mergeCell ref="ULY1:ULZ1"/>
    <mergeCell ref="UMA1:UMB1"/>
    <mergeCell ref="UMC1:UMD1"/>
    <mergeCell ref="UME1:UMF1"/>
    <mergeCell ref="UMG1:UMH1"/>
    <mergeCell ref="UMI1:UMJ1"/>
    <mergeCell ref="UMK1:UML1"/>
    <mergeCell ref="UMM1:UMN1"/>
    <mergeCell ref="UMO1:UMP1"/>
    <mergeCell ref="UMQ1:UMR1"/>
    <mergeCell ref="UMS1:UMT1"/>
    <mergeCell ref="UMU1:UMV1"/>
    <mergeCell ref="UKG1:UKH1"/>
    <mergeCell ref="UKI1:UKJ1"/>
    <mergeCell ref="UKK1:UKL1"/>
    <mergeCell ref="UKM1:UKN1"/>
    <mergeCell ref="UKO1:UKP1"/>
    <mergeCell ref="UKQ1:UKR1"/>
    <mergeCell ref="UKS1:UKT1"/>
    <mergeCell ref="UKU1:UKV1"/>
    <mergeCell ref="UKW1:UKX1"/>
    <mergeCell ref="UKY1:UKZ1"/>
    <mergeCell ref="ULA1:ULB1"/>
    <mergeCell ref="ULC1:ULD1"/>
    <mergeCell ref="ULE1:ULF1"/>
    <mergeCell ref="ULG1:ULH1"/>
    <mergeCell ref="ULI1:ULJ1"/>
    <mergeCell ref="ULK1:ULL1"/>
    <mergeCell ref="ULM1:ULN1"/>
    <mergeCell ref="UIY1:UIZ1"/>
    <mergeCell ref="UJA1:UJB1"/>
    <mergeCell ref="UJC1:UJD1"/>
    <mergeCell ref="UJE1:UJF1"/>
    <mergeCell ref="UJG1:UJH1"/>
    <mergeCell ref="UJI1:UJJ1"/>
    <mergeCell ref="UJK1:UJL1"/>
    <mergeCell ref="UJM1:UJN1"/>
    <mergeCell ref="UJO1:UJP1"/>
    <mergeCell ref="UJQ1:UJR1"/>
    <mergeCell ref="UJS1:UJT1"/>
    <mergeCell ref="UJU1:UJV1"/>
    <mergeCell ref="UJW1:UJX1"/>
    <mergeCell ref="UJY1:UJZ1"/>
    <mergeCell ref="UKA1:UKB1"/>
    <mergeCell ref="UKC1:UKD1"/>
    <mergeCell ref="UKE1:UKF1"/>
    <mergeCell ref="UHQ1:UHR1"/>
    <mergeCell ref="UHS1:UHT1"/>
    <mergeCell ref="UHU1:UHV1"/>
    <mergeCell ref="UHW1:UHX1"/>
    <mergeCell ref="UHY1:UHZ1"/>
    <mergeCell ref="UIA1:UIB1"/>
    <mergeCell ref="UIC1:UID1"/>
    <mergeCell ref="UIE1:UIF1"/>
    <mergeCell ref="UIG1:UIH1"/>
    <mergeCell ref="UII1:UIJ1"/>
    <mergeCell ref="UIK1:UIL1"/>
    <mergeCell ref="UIM1:UIN1"/>
    <mergeCell ref="UIO1:UIP1"/>
    <mergeCell ref="UIQ1:UIR1"/>
    <mergeCell ref="UIS1:UIT1"/>
    <mergeCell ref="UIU1:UIV1"/>
    <mergeCell ref="UIW1:UIX1"/>
    <mergeCell ref="UGI1:UGJ1"/>
    <mergeCell ref="UGK1:UGL1"/>
    <mergeCell ref="UGM1:UGN1"/>
    <mergeCell ref="UGO1:UGP1"/>
    <mergeCell ref="UGQ1:UGR1"/>
    <mergeCell ref="UGS1:UGT1"/>
    <mergeCell ref="UGU1:UGV1"/>
    <mergeCell ref="UGW1:UGX1"/>
    <mergeCell ref="UGY1:UGZ1"/>
    <mergeCell ref="UHA1:UHB1"/>
    <mergeCell ref="UHC1:UHD1"/>
    <mergeCell ref="UHE1:UHF1"/>
    <mergeCell ref="UHG1:UHH1"/>
    <mergeCell ref="UHI1:UHJ1"/>
    <mergeCell ref="UHK1:UHL1"/>
    <mergeCell ref="UHM1:UHN1"/>
    <mergeCell ref="UHO1:UHP1"/>
    <mergeCell ref="UFA1:UFB1"/>
    <mergeCell ref="UFC1:UFD1"/>
    <mergeCell ref="UFE1:UFF1"/>
    <mergeCell ref="UFG1:UFH1"/>
    <mergeCell ref="UFI1:UFJ1"/>
    <mergeCell ref="UFK1:UFL1"/>
    <mergeCell ref="UFM1:UFN1"/>
    <mergeCell ref="UFO1:UFP1"/>
    <mergeCell ref="UFQ1:UFR1"/>
    <mergeCell ref="UFS1:UFT1"/>
    <mergeCell ref="UFU1:UFV1"/>
    <mergeCell ref="UFW1:UFX1"/>
    <mergeCell ref="UFY1:UFZ1"/>
    <mergeCell ref="UGA1:UGB1"/>
    <mergeCell ref="UGC1:UGD1"/>
    <mergeCell ref="UGE1:UGF1"/>
    <mergeCell ref="UGG1:UGH1"/>
    <mergeCell ref="UDS1:UDT1"/>
    <mergeCell ref="UDU1:UDV1"/>
    <mergeCell ref="UDW1:UDX1"/>
    <mergeCell ref="UDY1:UDZ1"/>
    <mergeCell ref="UEA1:UEB1"/>
    <mergeCell ref="UEC1:UED1"/>
    <mergeCell ref="UEE1:UEF1"/>
    <mergeCell ref="UEG1:UEH1"/>
    <mergeCell ref="UEI1:UEJ1"/>
    <mergeCell ref="UEK1:UEL1"/>
    <mergeCell ref="UEM1:UEN1"/>
    <mergeCell ref="UEO1:UEP1"/>
    <mergeCell ref="UEQ1:UER1"/>
    <mergeCell ref="UES1:UET1"/>
    <mergeCell ref="UEU1:UEV1"/>
    <mergeCell ref="UEW1:UEX1"/>
    <mergeCell ref="UEY1:UEZ1"/>
    <mergeCell ref="UCK1:UCL1"/>
    <mergeCell ref="UCM1:UCN1"/>
    <mergeCell ref="UCO1:UCP1"/>
    <mergeCell ref="UCQ1:UCR1"/>
    <mergeCell ref="UCS1:UCT1"/>
    <mergeCell ref="UCU1:UCV1"/>
    <mergeCell ref="UCW1:UCX1"/>
    <mergeCell ref="UCY1:UCZ1"/>
    <mergeCell ref="UDA1:UDB1"/>
    <mergeCell ref="UDC1:UDD1"/>
    <mergeCell ref="UDE1:UDF1"/>
    <mergeCell ref="UDG1:UDH1"/>
    <mergeCell ref="UDI1:UDJ1"/>
    <mergeCell ref="UDK1:UDL1"/>
    <mergeCell ref="UDM1:UDN1"/>
    <mergeCell ref="UDO1:UDP1"/>
    <mergeCell ref="UDQ1:UDR1"/>
    <mergeCell ref="UBC1:UBD1"/>
    <mergeCell ref="UBE1:UBF1"/>
    <mergeCell ref="UBG1:UBH1"/>
    <mergeCell ref="UBI1:UBJ1"/>
    <mergeCell ref="UBK1:UBL1"/>
    <mergeCell ref="UBM1:UBN1"/>
    <mergeCell ref="UBO1:UBP1"/>
    <mergeCell ref="UBQ1:UBR1"/>
    <mergeCell ref="UBS1:UBT1"/>
    <mergeCell ref="UBU1:UBV1"/>
    <mergeCell ref="UBW1:UBX1"/>
    <mergeCell ref="UBY1:UBZ1"/>
    <mergeCell ref="UCA1:UCB1"/>
    <mergeCell ref="UCC1:UCD1"/>
    <mergeCell ref="UCE1:UCF1"/>
    <mergeCell ref="UCG1:UCH1"/>
    <mergeCell ref="UCI1:UCJ1"/>
    <mergeCell ref="TZU1:TZV1"/>
    <mergeCell ref="TZW1:TZX1"/>
    <mergeCell ref="TZY1:TZZ1"/>
    <mergeCell ref="UAA1:UAB1"/>
    <mergeCell ref="UAC1:UAD1"/>
    <mergeCell ref="UAE1:UAF1"/>
    <mergeCell ref="UAG1:UAH1"/>
    <mergeCell ref="UAI1:UAJ1"/>
    <mergeCell ref="UAK1:UAL1"/>
    <mergeCell ref="UAM1:UAN1"/>
    <mergeCell ref="UAO1:UAP1"/>
    <mergeCell ref="UAQ1:UAR1"/>
    <mergeCell ref="UAS1:UAT1"/>
    <mergeCell ref="UAU1:UAV1"/>
    <mergeCell ref="UAW1:UAX1"/>
    <mergeCell ref="UAY1:UAZ1"/>
    <mergeCell ref="UBA1:UBB1"/>
    <mergeCell ref="TYM1:TYN1"/>
    <mergeCell ref="TYO1:TYP1"/>
    <mergeCell ref="TYQ1:TYR1"/>
    <mergeCell ref="TYS1:TYT1"/>
    <mergeCell ref="TYU1:TYV1"/>
    <mergeCell ref="TYW1:TYX1"/>
    <mergeCell ref="TYY1:TYZ1"/>
    <mergeCell ref="TZA1:TZB1"/>
    <mergeCell ref="TZC1:TZD1"/>
    <mergeCell ref="TZE1:TZF1"/>
    <mergeCell ref="TZG1:TZH1"/>
    <mergeCell ref="TZI1:TZJ1"/>
    <mergeCell ref="TZK1:TZL1"/>
    <mergeCell ref="TZM1:TZN1"/>
    <mergeCell ref="TZO1:TZP1"/>
    <mergeCell ref="TZQ1:TZR1"/>
    <mergeCell ref="TZS1:TZT1"/>
    <mergeCell ref="TXE1:TXF1"/>
    <mergeCell ref="TXG1:TXH1"/>
    <mergeCell ref="TXI1:TXJ1"/>
    <mergeCell ref="TXK1:TXL1"/>
    <mergeCell ref="TXM1:TXN1"/>
    <mergeCell ref="TXO1:TXP1"/>
    <mergeCell ref="TXQ1:TXR1"/>
    <mergeCell ref="TXS1:TXT1"/>
    <mergeCell ref="TXU1:TXV1"/>
    <mergeCell ref="TXW1:TXX1"/>
    <mergeCell ref="TXY1:TXZ1"/>
    <mergeCell ref="TYA1:TYB1"/>
    <mergeCell ref="TYC1:TYD1"/>
    <mergeCell ref="TYE1:TYF1"/>
    <mergeCell ref="TYG1:TYH1"/>
    <mergeCell ref="TYI1:TYJ1"/>
    <mergeCell ref="TYK1:TYL1"/>
    <mergeCell ref="TVW1:TVX1"/>
    <mergeCell ref="TVY1:TVZ1"/>
    <mergeCell ref="TWA1:TWB1"/>
    <mergeCell ref="TWC1:TWD1"/>
    <mergeCell ref="TWE1:TWF1"/>
    <mergeCell ref="TWG1:TWH1"/>
    <mergeCell ref="TWI1:TWJ1"/>
    <mergeCell ref="TWK1:TWL1"/>
    <mergeCell ref="TWM1:TWN1"/>
    <mergeCell ref="TWO1:TWP1"/>
    <mergeCell ref="TWQ1:TWR1"/>
    <mergeCell ref="TWS1:TWT1"/>
    <mergeCell ref="TWU1:TWV1"/>
    <mergeCell ref="TWW1:TWX1"/>
    <mergeCell ref="TWY1:TWZ1"/>
    <mergeCell ref="TXA1:TXB1"/>
    <mergeCell ref="TXC1:TXD1"/>
    <mergeCell ref="TUO1:TUP1"/>
    <mergeCell ref="TUQ1:TUR1"/>
    <mergeCell ref="TUS1:TUT1"/>
    <mergeCell ref="TUU1:TUV1"/>
    <mergeCell ref="TUW1:TUX1"/>
    <mergeCell ref="TUY1:TUZ1"/>
    <mergeCell ref="TVA1:TVB1"/>
    <mergeCell ref="TVC1:TVD1"/>
    <mergeCell ref="TVE1:TVF1"/>
    <mergeCell ref="TVG1:TVH1"/>
    <mergeCell ref="TVI1:TVJ1"/>
    <mergeCell ref="TVK1:TVL1"/>
    <mergeCell ref="TVM1:TVN1"/>
    <mergeCell ref="TVO1:TVP1"/>
    <mergeCell ref="TVQ1:TVR1"/>
    <mergeCell ref="TVS1:TVT1"/>
    <mergeCell ref="TVU1:TVV1"/>
    <mergeCell ref="TTG1:TTH1"/>
    <mergeCell ref="TTI1:TTJ1"/>
    <mergeCell ref="TTK1:TTL1"/>
    <mergeCell ref="TTM1:TTN1"/>
    <mergeCell ref="TTO1:TTP1"/>
    <mergeCell ref="TTQ1:TTR1"/>
    <mergeCell ref="TTS1:TTT1"/>
    <mergeCell ref="TTU1:TTV1"/>
    <mergeCell ref="TTW1:TTX1"/>
    <mergeCell ref="TTY1:TTZ1"/>
    <mergeCell ref="TUA1:TUB1"/>
    <mergeCell ref="TUC1:TUD1"/>
    <mergeCell ref="TUE1:TUF1"/>
    <mergeCell ref="TUG1:TUH1"/>
    <mergeCell ref="TUI1:TUJ1"/>
    <mergeCell ref="TUK1:TUL1"/>
    <mergeCell ref="TUM1:TUN1"/>
    <mergeCell ref="TRY1:TRZ1"/>
    <mergeCell ref="TSA1:TSB1"/>
    <mergeCell ref="TSC1:TSD1"/>
    <mergeCell ref="TSE1:TSF1"/>
    <mergeCell ref="TSG1:TSH1"/>
    <mergeCell ref="TSI1:TSJ1"/>
    <mergeCell ref="TSK1:TSL1"/>
    <mergeCell ref="TSM1:TSN1"/>
    <mergeCell ref="TSO1:TSP1"/>
    <mergeCell ref="TSQ1:TSR1"/>
    <mergeCell ref="TSS1:TST1"/>
    <mergeCell ref="TSU1:TSV1"/>
    <mergeCell ref="TSW1:TSX1"/>
    <mergeCell ref="TSY1:TSZ1"/>
    <mergeCell ref="TTA1:TTB1"/>
    <mergeCell ref="TTC1:TTD1"/>
    <mergeCell ref="TTE1:TTF1"/>
    <mergeCell ref="TQQ1:TQR1"/>
    <mergeCell ref="TQS1:TQT1"/>
    <mergeCell ref="TQU1:TQV1"/>
    <mergeCell ref="TQW1:TQX1"/>
    <mergeCell ref="TQY1:TQZ1"/>
    <mergeCell ref="TRA1:TRB1"/>
    <mergeCell ref="TRC1:TRD1"/>
    <mergeCell ref="TRE1:TRF1"/>
    <mergeCell ref="TRG1:TRH1"/>
    <mergeCell ref="TRI1:TRJ1"/>
    <mergeCell ref="TRK1:TRL1"/>
    <mergeCell ref="TRM1:TRN1"/>
    <mergeCell ref="TRO1:TRP1"/>
    <mergeCell ref="TRQ1:TRR1"/>
    <mergeCell ref="TRS1:TRT1"/>
    <mergeCell ref="TRU1:TRV1"/>
    <mergeCell ref="TRW1:TRX1"/>
    <mergeCell ref="TPI1:TPJ1"/>
    <mergeCell ref="TPK1:TPL1"/>
    <mergeCell ref="TPM1:TPN1"/>
    <mergeCell ref="TPO1:TPP1"/>
    <mergeCell ref="TPQ1:TPR1"/>
    <mergeCell ref="TPS1:TPT1"/>
    <mergeCell ref="TPU1:TPV1"/>
    <mergeCell ref="TPW1:TPX1"/>
    <mergeCell ref="TPY1:TPZ1"/>
    <mergeCell ref="TQA1:TQB1"/>
    <mergeCell ref="TQC1:TQD1"/>
    <mergeCell ref="TQE1:TQF1"/>
    <mergeCell ref="TQG1:TQH1"/>
    <mergeCell ref="TQI1:TQJ1"/>
    <mergeCell ref="TQK1:TQL1"/>
    <mergeCell ref="TQM1:TQN1"/>
    <mergeCell ref="TQO1:TQP1"/>
    <mergeCell ref="TOA1:TOB1"/>
    <mergeCell ref="TOC1:TOD1"/>
    <mergeCell ref="TOE1:TOF1"/>
    <mergeCell ref="TOG1:TOH1"/>
    <mergeCell ref="TOI1:TOJ1"/>
    <mergeCell ref="TOK1:TOL1"/>
    <mergeCell ref="TOM1:TON1"/>
    <mergeCell ref="TOO1:TOP1"/>
    <mergeCell ref="TOQ1:TOR1"/>
    <mergeCell ref="TOS1:TOT1"/>
    <mergeCell ref="TOU1:TOV1"/>
    <mergeCell ref="TOW1:TOX1"/>
    <mergeCell ref="TOY1:TOZ1"/>
    <mergeCell ref="TPA1:TPB1"/>
    <mergeCell ref="TPC1:TPD1"/>
    <mergeCell ref="TPE1:TPF1"/>
    <mergeCell ref="TPG1:TPH1"/>
    <mergeCell ref="TMS1:TMT1"/>
    <mergeCell ref="TMU1:TMV1"/>
    <mergeCell ref="TMW1:TMX1"/>
    <mergeCell ref="TMY1:TMZ1"/>
    <mergeCell ref="TNA1:TNB1"/>
    <mergeCell ref="TNC1:TND1"/>
    <mergeCell ref="TNE1:TNF1"/>
    <mergeCell ref="TNG1:TNH1"/>
    <mergeCell ref="TNI1:TNJ1"/>
    <mergeCell ref="TNK1:TNL1"/>
    <mergeCell ref="TNM1:TNN1"/>
    <mergeCell ref="TNO1:TNP1"/>
    <mergeCell ref="TNQ1:TNR1"/>
    <mergeCell ref="TNS1:TNT1"/>
    <mergeCell ref="TNU1:TNV1"/>
    <mergeCell ref="TNW1:TNX1"/>
    <mergeCell ref="TNY1:TNZ1"/>
    <mergeCell ref="TLK1:TLL1"/>
    <mergeCell ref="TLM1:TLN1"/>
    <mergeCell ref="TLO1:TLP1"/>
    <mergeCell ref="TLQ1:TLR1"/>
    <mergeCell ref="TLS1:TLT1"/>
    <mergeCell ref="TLU1:TLV1"/>
    <mergeCell ref="TLW1:TLX1"/>
    <mergeCell ref="TLY1:TLZ1"/>
    <mergeCell ref="TMA1:TMB1"/>
    <mergeCell ref="TMC1:TMD1"/>
    <mergeCell ref="TME1:TMF1"/>
    <mergeCell ref="TMG1:TMH1"/>
    <mergeCell ref="TMI1:TMJ1"/>
    <mergeCell ref="TMK1:TML1"/>
    <mergeCell ref="TMM1:TMN1"/>
    <mergeCell ref="TMO1:TMP1"/>
    <mergeCell ref="TMQ1:TMR1"/>
    <mergeCell ref="TKC1:TKD1"/>
    <mergeCell ref="TKE1:TKF1"/>
    <mergeCell ref="TKG1:TKH1"/>
    <mergeCell ref="TKI1:TKJ1"/>
    <mergeCell ref="TKK1:TKL1"/>
    <mergeCell ref="TKM1:TKN1"/>
    <mergeCell ref="TKO1:TKP1"/>
    <mergeCell ref="TKQ1:TKR1"/>
    <mergeCell ref="TKS1:TKT1"/>
    <mergeCell ref="TKU1:TKV1"/>
    <mergeCell ref="TKW1:TKX1"/>
    <mergeCell ref="TKY1:TKZ1"/>
    <mergeCell ref="TLA1:TLB1"/>
    <mergeCell ref="TLC1:TLD1"/>
    <mergeCell ref="TLE1:TLF1"/>
    <mergeCell ref="TLG1:TLH1"/>
    <mergeCell ref="TLI1:TLJ1"/>
    <mergeCell ref="TIU1:TIV1"/>
    <mergeCell ref="TIW1:TIX1"/>
    <mergeCell ref="TIY1:TIZ1"/>
    <mergeCell ref="TJA1:TJB1"/>
    <mergeCell ref="TJC1:TJD1"/>
    <mergeCell ref="TJE1:TJF1"/>
    <mergeCell ref="TJG1:TJH1"/>
    <mergeCell ref="TJI1:TJJ1"/>
    <mergeCell ref="TJK1:TJL1"/>
    <mergeCell ref="TJM1:TJN1"/>
    <mergeCell ref="TJO1:TJP1"/>
    <mergeCell ref="TJQ1:TJR1"/>
    <mergeCell ref="TJS1:TJT1"/>
    <mergeCell ref="TJU1:TJV1"/>
    <mergeCell ref="TJW1:TJX1"/>
    <mergeCell ref="TJY1:TJZ1"/>
    <mergeCell ref="TKA1:TKB1"/>
    <mergeCell ref="THM1:THN1"/>
    <mergeCell ref="THO1:THP1"/>
    <mergeCell ref="THQ1:THR1"/>
    <mergeCell ref="THS1:THT1"/>
    <mergeCell ref="THU1:THV1"/>
    <mergeCell ref="THW1:THX1"/>
    <mergeCell ref="THY1:THZ1"/>
    <mergeCell ref="TIA1:TIB1"/>
    <mergeCell ref="TIC1:TID1"/>
    <mergeCell ref="TIE1:TIF1"/>
    <mergeCell ref="TIG1:TIH1"/>
    <mergeCell ref="TII1:TIJ1"/>
    <mergeCell ref="TIK1:TIL1"/>
    <mergeCell ref="TIM1:TIN1"/>
    <mergeCell ref="TIO1:TIP1"/>
    <mergeCell ref="TIQ1:TIR1"/>
    <mergeCell ref="TIS1:TIT1"/>
    <mergeCell ref="TGE1:TGF1"/>
    <mergeCell ref="TGG1:TGH1"/>
    <mergeCell ref="TGI1:TGJ1"/>
    <mergeCell ref="TGK1:TGL1"/>
    <mergeCell ref="TGM1:TGN1"/>
    <mergeCell ref="TGO1:TGP1"/>
    <mergeCell ref="TGQ1:TGR1"/>
    <mergeCell ref="TGS1:TGT1"/>
    <mergeCell ref="TGU1:TGV1"/>
    <mergeCell ref="TGW1:TGX1"/>
    <mergeCell ref="TGY1:TGZ1"/>
    <mergeCell ref="THA1:THB1"/>
    <mergeCell ref="THC1:THD1"/>
    <mergeCell ref="THE1:THF1"/>
    <mergeCell ref="THG1:THH1"/>
    <mergeCell ref="THI1:THJ1"/>
    <mergeCell ref="THK1:THL1"/>
    <mergeCell ref="TEW1:TEX1"/>
    <mergeCell ref="TEY1:TEZ1"/>
    <mergeCell ref="TFA1:TFB1"/>
    <mergeCell ref="TFC1:TFD1"/>
    <mergeCell ref="TFE1:TFF1"/>
    <mergeCell ref="TFG1:TFH1"/>
    <mergeCell ref="TFI1:TFJ1"/>
    <mergeCell ref="TFK1:TFL1"/>
    <mergeCell ref="TFM1:TFN1"/>
    <mergeCell ref="TFO1:TFP1"/>
    <mergeCell ref="TFQ1:TFR1"/>
    <mergeCell ref="TFS1:TFT1"/>
    <mergeCell ref="TFU1:TFV1"/>
    <mergeCell ref="TFW1:TFX1"/>
    <mergeCell ref="TFY1:TFZ1"/>
    <mergeCell ref="TGA1:TGB1"/>
    <mergeCell ref="TGC1:TGD1"/>
    <mergeCell ref="TDO1:TDP1"/>
    <mergeCell ref="TDQ1:TDR1"/>
    <mergeCell ref="TDS1:TDT1"/>
    <mergeCell ref="TDU1:TDV1"/>
    <mergeCell ref="TDW1:TDX1"/>
    <mergeCell ref="TDY1:TDZ1"/>
    <mergeCell ref="TEA1:TEB1"/>
    <mergeCell ref="TEC1:TED1"/>
    <mergeCell ref="TEE1:TEF1"/>
    <mergeCell ref="TEG1:TEH1"/>
    <mergeCell ref="TEI1:TEJ1"/>
    <mergeCell ref="TEK1:TEL1"/>
    <mergeCell ref="TEM1:TEN1"/>
    <mergeCell ref="TEO1:TEP1"/>
    <mergeCell ref="TEQ1:TER1"/>
    <mergeCell ref="TES1:TET1"/>
    <mergeCell ref="TEU1:TEV1"/>
    <mergeCell ref="TCG1:TCH1"/>
    <mergeCell ref="TCI1:TCJ1"/>
    <mergeCell ref="TCK1:TCL1"/>
    <mergeCell ref="TCM1:TCN1"/>
    <mergeCell ref="TCO1:TCP1"/>
    <mergeCell ref="TCQ1:TCR1"/>
    <mergeCell ref="TCS1:TCT1"/>
    <mergeCell ref="TCU1:TCV1"/>
    <mergeCell ref="TCW1:TCX1"/>
    <mergeCell ref="TCY1:TCZ1"/>
    <mergeCell ref="TDA1:TDB1"/>
    <mergeCell ref="TDC1:TDD1"/>
    <mergeCell ref="TDE1:TDF1"/>
    <mergeCell ref="TDG1:TDH1"/>
    <mergeCell ref="TDI1:TDJ1"/>
    <mergeCell ref="TDK1:TDL1"/>
    <mergeCell ref="TDM1:TDN1"/>
    <mergeCell ref="TAY1:TAZ1"/>
    <mergeCell ref="TBA1:TBB1"/>
    <mergeCell ref="TBC1:TBD1"/>
    <mergeCell ref="TBE1:TBF1"/>
    <mergeCell ref="TBG1:TBH1"/>
    <mergeCell ref="TBI1:TBJ1"/>
    <mergeCell ref="TBK1:TBL1"/>
    <mergeCell ref="TBM1:TBN1"/>
    <mergeCell ref="TBO1:TBP1"/>
    <mergeCell ref="TBQ1:TBR1"/>
    <mergeCell ref="TBS1:TBT1"/>
    <mergeCell ref="TBU1:TBV1"/>
    <mergeCell ref="TBW1:TBX1"/>
    <mergeCell ref="TBY1:TBZ1"/>
    <mergeCell ref="TCA1:TCB1"/>
    <mergeCell ref="TCC1:TCD1"/>
    <mergeCell ref="TCE1:TCF1"/>
    <mergeCell ref="SZQ1:SZR1"/>
    <mergeCell ref="SZS1:SZT1"/>
    <mergeCell ref="SZU1:SZV1"/>
    <mergeCell ref="SZW1:SZX1"/>
    <mergeCell ref="SZY1:SZZ1"/>
    <mergeCell ref="TAA1:TAB1"/>
    <mergeCell ref="TAC1:TAD1"/>
    <mergeCell ref="TAE1:TAF1"/>
    <mergeCell ref="TAG1:TAH1"/>
    <mergeCell ref="TAI1:TAJ1"/>
    <mergeCell ref="TAK1:TAL1"/>
    <mergeCell ref="TAM1:TAN1"/>
    <mergeCell ref="TAO1:TAP1"/>
    <mergeCell ref="TAQ1:TAR1"/>
    <mergeCell ref="TAS1:TAT1"/>
    <mergeCell ref="TAU1:TAV1"/>
    <mergeCell ref="TAW1:TAX1"/>
    <mergeCell ref="SYI1:SYJ1"/>
    <mergeCell ref="SYK1:SYL1"/>
    <mergeCell ref="SYM1:SYN1"/>
    <mergeCell ref="SYO1:SYP1"/>
    <mergeCell ref="SYQ1:SYR1"/>
    <mergeCell ref="SYS1:SYT1"/>
    <mergeCell ref="SYU1:SYV1"/>
    <mergeCell ref="SYW1:SYX1"/>
    <mergeCell ref="SYY1:SYZ1"/>
    <mergeCell ref="SZA1:SZB1"/>
    <mergeCell ref="SZC1:SZD1"/>
    <mergeCell ref="SZE1:SZF1"/>
    <mergeCell ref="SZG1:SZH1"/>
    <mergeCell ref="SZI1:SZJ1"/>
    <mergeCell ref="SZK1:SZL1"/>
    <mergeCell ref="SZM1:SZN1"/>
    <mergeCell ref="SZO1:SZP1"/>
    <mergeCell ref="SXA1:SXB1"/>
    <mergeCell ref="SXC1:SXD1"/>
    <mergeCell ref="SXE1:SXF1"/>
    <mergeCell ref="SXG1:SXH1"/>
    <mergeCell ref="SXI1:SXJ1"/>
    <mergeCell ref="SXK1:SXL1"/>
    <mergeCell ref="SXM1:SXN1"/>
    <mergeCell ref="SXO1:SXP1"/>
    <mergeCell ref="SXQ1:SXR1"/>
    <mergeCell ref="SXS1:SXT1"/>
    <mergeCell ref="SXU1:SXV1"/>
    <mergeCell ref="SXW1:SXX1"/>
    <mergeCell ref="SXY1:SXZ1"/>
    <mergeCell ref="SYA1:SYB1"/>
    <mergeCell ref="SYC1:SYD1"/>
    <mergeCell ref="SYE1:SYF1"/>
    <mergeCell ref="SYG1:SYH1"/>
    <mergeCell ref="SVS1:SVT1"/>
    <mergeCell ref="SVU1:SVV1"/>
    <mergeCell ref="SVW1:SVX1"/>
    <mergeCell ref="SVY1:SVZ1"/>
    <mergeCell ref="SWA1:SWB1"/>
    <mergeCell ref="SWC1:SWD1"/>
    <mergeCell ref="SWE1:SWF1"/>
    <mergeCell ref="SWG1:SWH1"/>
    <mergeCell ref="SWI1:SWJ1"/>
    <mergeCell ref="SWK1:SWL1"/>
    <mergeCell ref="SWM1:SWN1"/>
    <mergeCell ref="SWO1:SWP1"/>
    <mergeCell ref="SWQ1:SWR1"/>
    <mergeCell ref="SWS1:SWT1"/>
    <mergeCell ref="SWU1:SWV1"/>
    <mergeCell ref="SWW1:SWX1"/>
    <mergeCell ref="SWY1:SWZ1"/>
    <mergeCell ref="SUK1:SUL1"/>
    <mergeCell ref="SUM1:SUN1"/>
    <mergeCell ref="SUO1:SUP1"/>
    <mergeCell ref="SUQ1:SUR1"/>
    <mergeCell ref="SUS1:SUT1"/>
    <mergeCell ref="SUU1:SUV1"/>
    <mergeCell ref="SUW1:SUX1"/>
    <mergeCell ref="SUY1:SUZ1"/>
    <mergeCell ref="SVA1:SVB1"/>
    <mergeCell ref="SVC1:SVD1"/>
    <mergeCell ref="SVE1:SVF1"/>
    <mergeCell ref="SVG1:SVH1"/>
    <mergeCell ref="SVI1:SVJ1"/>
    <mergeCell ref="SVK1:SVL1"/>
    <mergeCell ref="SVM1:SVN1"/>
    <mergeCell ref="SVO1:SVP1"/>
    <mergeCell ref="SVQ1:SVR1"/>
    <mergeCell ref="STC1:STD1"/>
    <mergeCell ref="STE1:STF1"/>
    <mergeCell ref="STG1:STH1"/>
    <mergeCell ref="STI1:STJ1"/>
    <mergeCell ref="STK1:STL1"/>
    <mergeCell ref="STM1:STN1"/>
    <mergeCell ref="STO1:STP1"/>
    <mergeCell ref="STQ1:STR1"/>
    <mergeCell ref="STS1:STT1"/>
    <mergeCell ref="STU1:STV1"/>
    <mergeCell ref="STW1:STX1"/>
    <mergeCell ref="STY1:STZ1"/>
    <mergeCell ref="SUA1:SUB1"/>
    <mergeCell ref="SUC1:SUD1"/>
    <mergeCell ref="SUE1:SUF1"/>
    <mergeCell ref="SUG1:SUH1"/>
    <mergeCell ref="SUI1:SUJ1"/>
    <mergeCell ref="SRU1:SRV1"/>
    <mergeCell ref="SRW1:SRX1"/>
    <mergeCell ref="SRY1:SRZ1"/>
    <mergeCell ref="SSA1:SSB1"/>
    <mergeCell ref="SSC1:SSD1"/>
    <mergeCell ref="SSE1:SSF1"/>
    <mergeCell ref="SSG1:SSH1"/>
    <mergeCell ref="SSI1:SSJ1"/>
    <mergeCell ref="SSK1:SSL1"/>
    <mergeCell ref="SSM1:SSN1"/>
    <mergeCell ref="SSO1:SSP1"/>
    <mergeCell ref="SSQ1:SSR1"/>
    <mergeCell ref="SSS1:SST1"/>
    <mergeCell ref="SSU1:SSV1"/>
    <mergeCell ref="SSW1:SSX1"/>
    <mergeCell ref="SSY1:SSZ1"/>
    <mergeCell ref="STA1:STB1"/>
    <mergeCell ref="SQM1:SQN1"/>
    <mergeCell ref="SQO1:SQP1"/>
    <mergeCell ref="SQQ1:SQR1"/>
    <mergeCell ref="SQS1:SQT1"/>
    <mergeCell ref="SQU1:SQV1"/>
    <mergeCell ref="SQW1:SQX1"/>
    <mergeCell ref="SQY1:SQZ1"/>
    <mergeCell ref="SRA1:SRB1"/>
    <mergeCell ref="SRC1:SRD1"/>
    <mergeCell ref="SRE1:SRF1"/>
    <mergeCell ref="SRG1:SRH1"/>
    <mergeCell ref="SRI1:SRJ1"/>
    <mergeCell ref="SRK1:SRL1"/>
    <mergeCell ref="SRM1:SRN1"/>
    <mergeCell ref="SRO1:SRP1"/>
    <mergeCell ref="SRQ1:SRR1"/>
    <mergeCell ref="SRS1:SRT1"/>
    <mergeCell ref="SPE1:SPF1"/>
    <mergeCell ref="SPG1:SPH1"/>
    <mergeCell ref="SPI1:SPJ1"/>
    <mergeCell ref="SPK1:SPL1"/>
    <mergeCell ref="SPM1:SPN1"/>
    <mergeCell ref="SPO1:SPP1"/>
    <mergeCell ref="SPQ1:SPR1"/>
    <mergeCell ref="SPS1:SPT1"/>
    <mergeCell ref="SPU1:SPV1"/>
    <mergeCell ref="SPW1:SPX1"/>
    <mergeCell ref="SPY1:SPZ1"/>
    <mergeCell ref="SQA1:SQB1"/>
    <mergeCell ref="SQC1:SQD1"/>
    <mergeCell ref="SQE1:SQF1"/>
    <mergeCell ref="SQG1:SQH1"/>
    <mergeCell ref="SQI1:SQJ1"/>
    <mergeCell ref="SQK1:SQL1"/>
    <mergeCell ref="SNW1:SNX1"/>
    <mergeCell ref="SNY1:SNZ1"/>
    <mergeCell ref="SOA1:SOB1"/>
    <mergeCell ref="SOC1:SOD1"/>
    <mergeCell ref="SOE1:SOF1"/>
    <mergeCell ref="SOG1:SOH1"/>
    <mergeCell ref="SOI1:SOJ1"/>
    <mergeCell ref="SOK1:SOL1"/>
    <mergeCell ref="SOM1:SON1"/>
    <mergeCell ref="SOO1:SOP1"/>
    <mergeCell ref="SOQ1:SOR1"/>
    <mergeCell ref="SOS1:SOT1"/>
    <mergeCell ref="SOU1:SOV1"/>
    <mergeCell ref="SOW1:SOX1"/>
    <mergeCell ref="SOY1:SOZ1"/>
    <mergeCell ref="SPA1:SPB1"/>
    <mergeCell ref="SPC1:SPD1"/>
    <mergeCell ref="SMO1:SMP1"/>
    <mergeCell ref="SMQ1:SMR1"/>
    <mergeCell ref="SMS1:SMT1"/>
    <mergeCell ref="SMU1:SMV1"/>
    <mergeCell ref="SMW1:SMX1"/>
    <mergeCell ref="SMY1:SMZ1"/>
    <mergeCell ref="SNA1:SNB1"/>
    <mergeCell ref="SNC1:SND1"/>
    <mergeCell ref="SNE1:SNF1"/>
    <mergeCell ref="SNG1:SNH1"/>
    <mergeCell ref="SNI1:SNJ1"/>
    <mergeCell ref="SNK1:SNL1"/>
    <mergeCell ref="SNM1:SNN1"/>
    <mergeCell ref="SNO1:SNP1"/>
    <mergeCell ref="SNQ1:SNR1"/>
    <mergeCell ref="SNS1:SNT1"/>
    <mergeCell ref="SNU1:SNV1"/>
    <mergeCell ref="SLG1:SLH1"/>
    <mergeCell ref="SLI1:SLJ1"/>
    <mergeCell ref="SLK1:SLL1"/>
    <mergeCell ref="SLM1:SLN1"/>
    <mergeCell ref="SLO1:SLP1"/>
    <mergeCell ref="SLQ1:SLR1"/>
    <mergeCell ref="SLS1:SLT1"/>
    <mergeCell ref="SLU1:SLV1"/>
    <mergeCell ref="SLW1:SLX1"/>
    <mergeCell ref="SLY1:SLZ1"/>
    <mergeCell ref="SMA1:SMB1"/>
    <mergeCell ref="SMC1:SMD1"/>
    <mergeCell ref="SME1:SMF1"/>
    <mergeCell ref="SMG1:SMH1"/>
    <mergeCell ref="SMI1:SMJ1"/>
    <mergeCell ref="SMK1:SML1"/>
    <mergeCell ref="SMM1:SMN1"/>
    <mergeCell ref="SJY1:SJZ1"/>
    <mergeCell ref="SKA1:SKB1"/>
    <mergeCell ref="SKC1:SKD1"/>
    <mergeCell ref="SKE1:SKF1"/>
    <mergeCell ref="SKG1:SKH1"/>
    <mergeCell ref="SKI1:SKJ1"/>
    <mergeCell ref="SKK1:SKL1"/>
    <mergeCell ref="SKM1:SKN1"/>
    <mergeCell ref="SKO1:SKP1"/>
    <mergeCell ref="SKQ1:SKR1"/>
    <mergeCell ref="SKS1:SKT1"/>
    <mergeCell ref="SKU1:SKV1"/>
    <mergeCell ref="SKW1:SKX1"/>
    <mergeCell ref="SKY1:SKZ1"/>
    <mergeCell ref="SLA1:SLB1"/>
    <mergeCell ref="SLC1:SLD1"/>
    <mergeCell ref="SLE1:SLF1"/>
    <mergeCell ref="SIQ1:SIR1"/>
    <mergeCell ref="SIS1:SIT1"/>
    <mergeCell ref="SIU1:SIV1"/>
    <mergeCell ref="SIW1:SIX1"/>
    <mergeCell ref="SIY1:SIZ1"/>
    <mergeCell ref="SJA1:SJB1"/>
    <mergeCell ref="SJC1:SJD1"/>
    <mergeCell ref="SJE1:SJF1"/>
    <mergeCell ref="SJG1:SJH1"/>
    <mergeCell ref="SJI1:SJJ1"/>
    <mergeCell ref="SJK1:SJL1"/>
    <mergeCell ref="SJM1:SJN1"/>
    <mergeCell ref="SJO1:SJP1"/>
    <mergeCell ref="SJQ1:SJR1"/>
    <mergeCell ref="SJS1:SJT1"/>
    <mergeCell ref="SJU1:SJV1"/>
    <mergeCell ref="SJW1:SJX1"/>
    <mergeCell ref="SHI1:SHJ1"/>
    <mergeCell ref="SHK1:SHL1"/>
    <mergeCell ref="SHM1:SHN1"/>
    <mergeCell ref="SHO1:SHP1"/>
    <mergeCell ref="SHQ1:SHR1"/>
    <mergeCell ref="SHS1:SHT1"/>
    <mergeCell ref="SHU1:SHV1"/>
    <mergeCell ref="SHW1:SHX1"/>
    <mergeCell ref="SHY1:SHZ1"/>
    <mergeCell ref="SIA1:SIB1"/>
    <mergeCell ref="SIC1:SID1"/>
    <mergeCell ref="SIE1:SIF1"/>
    <mergeCell ref="SIG1:SIH1"/>
    <mergeCell ref="SII1:SIJ1"/>
    <mergeCell ref="SIK1:SIL1"/>
    <mergeCell ref="SIM1:SIN1"/>
    <mergeCell ref="SIO1:SIP1"/>
    <mergeCell ref="SGA1:SGB1"/>
    <mergeCell ref="SGC1:SGD1"/>
    <mergeCell ref="SGE1:SGF1"/>
    <mergeCell ref="SGG1:SGH1"/>
    <mergeCell ref="SGI1:SGJ1"/>
    <mergeCell ref="SGK1:SGL1"/>
    <mergeCell ref="SGM1:SGN1"/>
    <mergeCell ref="SGO1:SGP1"/>
    <mergeCell ref="SGQ1:SGR1"/>
    <mergeCell ref="SGS1:SGT1"/>
    <mergeCell ref="SGU1:SGV1"/>
    <mergeCell ref="SGW1:SGX1"/>
    <mergeCell ref="SGY1:SGZ1"/>
    <mergeCell ref="SHA1:SHB1"/>
    <mergeCell ref="SHC1:SHD1"/>
    <mergeCell ref="SHE1:SHF1"/>
    <mergeCell ref="SHG1:SHH1"/>
    <mergeCell ref="SES1:SET1"/>
    <mergeCell ref="SEU1:SEV1"/>
    <mergeCell ref="SEW1:SEX1"/>
    <mergeCell ref="SEY1:SEZ1"/>
    <mergeCell ref="SFA1:SFB1"/>
    <mergeCell ref="SFC1:SFD1"/>
    <mergeCell ref="SFE1:SFF1"/>
    <mergeCell ref="SFG1:SFH1"/>
    <mergeCell ref="SFI1:SFJ1"/>
    <mergeCell ref="SFK1:SFL1"/>
    <mergeCell ref="SFM1:SFN1"/>
    <mergeCell ref="SFO1:SFP1"/>
    <mergeCell ref="SFQ1:SFR1"/>
    <mergeCell ref="SFS1:SFT1"/>
    <mergeCell ref="SFU1:SFV1"/>
    <mergeCell ref="SFW1:SFX1"/>
    <mergeCell ref="SFY1:SFZ1"/>
    <mergeCell ref="SDK1:SDL1"/>
    <mergeCell ref="SDM1:SDN1"/>
    <mergeCell ref="SDO1:SDP1"/>
    <mergeCell ref="SDQ1:SDR1"/>
    <mergeCell ref="SDS1:SDT1"/>
    <mergeCell ref="SDU1:SDV1"/>
    <mergeCell ref="SDW1:SDX1"/>
    <mergeCell ref="SDY1:SDZ1"/>
    <mergeCell ref="SEA1:SEB1"/>
    <mergeCell ref="SEC1:SED1"/>
    <mergeCell ref="SEE1:SEF1"/>
    <mergeCell ref="SEG1:SEH1"/>
    <mergeCell ref="SEI1:SEJ1"/>
    <mergeCell ref="SEK1:SEL1"/>
    <mergeCell ref="SEM1:SEN1"/>
    <mergeCell ref="SEO1:SEP1"/>
    <mergeCell ref="SEQ1:SER1"/>
    <mergeCell ref="SCC1:SCD1"/>
    <mergeCell ref="SCE1:SCF1"/>
    <mergeCell ref="SCG1:SCH1"/>
    <mergeCell ref="SCI1:SCJ1"/>
    <mergeCell ref="SCK1:SCL1"/>
    <mergeCell ref="SCM1:SCN1"/>
    <mergeCell ref="SCO1:SCP1"/>
    <mergeCell ref="SCQ1:SCR1"/>
    <mergeCell ref="SCS1:SCT1"/>
    <mergeCell ref="SCU1:SCV1"/>
    <mergeCell ref="SCW1:SCX1"/>
    <mergeCell ref="SCY1:SCZ1"/>
    <mergeCell ref="SDA1:SDB1"/>
    <mergeCell ref="SDC1:SDD1"/>
    <mergeCell ref="SDE1:SDF1"/>
    <mergeCell ref="SDG1:SDH1"/>
    <mergeCell ref="SDI1:SDJ1"/>
    <mergeCell ref="SAU1:SAV1"/>
    <mergeCell ref="SAW1:SAX1"/>
    <mergeCell ref="SAY1:SAZ1"/>
    <mergeCell ref="SBA1:SBB1"/>
    <mergeCell ref="SBC1:SBD1"/>
    <mergeCell ref="SBE1:SBF1"/>
    <mergeCell ref="SBG1:SBH1"/>
    <mergeCell ref="SBI1:SBJ1"/>
    <mergeCell ref="SBK1:SBL1"/>
    <mergeCell ref="SBM1:SBN1"/>
    <mergeCell ref="SBO1:SBP1"/>
    <mergeCell ref="SBQ1:SBR1"/>
    <mergeCell ref="SBS1:SBT1"/>
    <mergeCell ref="SBU1:SBV1"/>
    <mergeCell ref="SBW1:SBX1"/>
    <mergeCell ref="SBY1:SBZ1"/>
    <mergeCell ref="SCA1:SCB1"/>
    <mergeCell ref="RZM1:RZN1"/>
    <mergeCell ref="RZO1:RZP1"/>
    <mergeCell ref="RZQ1:RZR1"/>
    <mergeCell ref="RZS1:RZT1"/>
    <mergeCell ref="RZU1:RZV1"/>
    <mergeCell ref="RZW1:RZX1"/>
    <mergeCell ref="RZY1:RZZ1"/>
    <mergeCell ref="SAA1:SAB1"/>
    <mergeCell ref="SAC1:SAD1"/>
    <mergeCell ref="SAE1:SAF1"/>
    <mergeCell ref="SAG1:SAH1"/>
    <mergeCell ref="SAI1:SAJ1"/>
    <mergeCell ref="SAK1:SAL1"/>
    <mergeCell ref="SAM1:SAN1"/>
    <mergeCell ref="SAO1:SAP1"/>
    <mergeCell ref="SAQ1:SAR1"/>
    <mergeCell ref="SAS1:SAT1"/>
    <mergeCell ref="RYE1:RYF1"/>
    <mergeCell ref="RYG1:RYH1"/>
    <mergeCell ref="RYI1:RYJ1"/>
    <mergeCell ref="RYK1:RYL1"/>
    <mergeCell ref="RYM1:RYN1"/>
    <mergeCell ref="RYO1:RYP1"/>
    <mergeCell ref="RYQ1:RYR1"/>
    <mergeCell ref="RYS1:RYT1"/>
    <mergeCell ref="RYU1:RYV1"/>
    <mergeCell ref="RYW1:RYX1"/>
    <mergeCell ref="RYY1:RYZ1"/>
    <mergeCell ref="RZA1:RZB1"/>
    <mergeCell ref="RZC1:RZD1"/>
    <mergeCell ref="RZE1:RZF1"/>
    <mergeCell ref="RZG1:RZH1"/>
    <mergeCell ref="RZI1:RZJ1"/>
    <mergeCell ref="RZK1:RZL1"/>
    <mergeCell ref="RWW1:RWX1"/>
    <mergeCell ref="RWY1:RWZ1"/>
    <mergeCell ref="RXA1:RXB1"/>
    <mergeCell ref="RXC1:RXD1"/>
    <mergeCell ref="RXE1:RXF1"/>
    <mergeCell ref="RXG1:RXH1"/>
    <mergeCell ref="RXI1:RXJ1"/>
    <mergeCell ref="RXK1:RXL1"/>
    <mergeCell ref="RXM1:RXN1"/>
    <mergeCell ref="RXO1:RXP1"/>
    <mergeCell ref="RXQ1:RXR1"/>
    <mergeCell ref="RXS1:RXT1"/>
    <mergeCell ref="RXU1:RXV1"/>
    <mergeCell ref="RXW1:RXX1"/>
    <mergeCell ref="RXY1:RXZ1"/>
    <mergeCell ref="RYA1:RYB1"/>
    <mergeCell ref="RYC1:RYD1"/>
    <mergeCell ref="RVO1:RVP1"/>
    <mergeCell ref="RVQ1:RVR1"/>
    <mergeCell ref="RVS1:RVT1"/>
    <mergeCell ref="RVU1:RVV1"/>
    <mergeCell ref="RVW1:RVX1"/>
    <mergeCell ref="RVY1:RVZ1"/>
    <mergeCell ref="RWA1:RWB1"/>
    <mergeCell ref="RWC1:RWD1"/>
    <mergeCell ref="RWE1:RWF1"/>
    <mergeCell ref="RWG1:RWH1"/>
    <mergeCell ref="RWI1:RWJ1"/>
    <mergeCell ref="RWK1:RWL1"/>
    <mergeCell ref="RWM1:RWN1"/>
    <mergeCell ref="RWO1:RWP1"/>
    <mergeCell ref="RWQ1:RWR1"/>
    <mergeCell ref="RWS1:RWT1"/>
    <mergeCell ref="RWU1:RWV1"/>
    <mergeCell ref="RUG1:RUH1"/>
    <mergeCell ref="RUI1:RUJ1"/>
    <mergeCell ref="RUK1:RUL1"/>
    <mergeCell ref="RUM1:RUN1"/>
    <mergeCell ref="RUO1:RUP1"/>
    <mergeCell ref="RUQ1:RUR1"/>
    <mergeCell ref="RUS1:RUT1"/>
    <mergeCell ref="RUU1:RUV1"/>
    <mergeCell ref="RUW1:RUX1"/>
    <mergeCell ref="RUY1:RUZ1"/>
    <mergeCell ref="RVA1:RVB1"/>
    <mergeCell ref="RVC1:RVD1"/>
    <mergeCell ref="RVE1:RVF1"/>
    <mergeCell ref="RVG1:RVH1"/>
    <mergeCell ref="RVI1:RVJ1"/>
    <mergeCell ref="RVK1:RVL1"/>
    <mergeCell ref="RVM1:RVN1"/>
    <mergeCell ref="RSY1:RSZ1"/>
    <mergeCell ref="RTA1:RTB1"/>
    <mergeCell ref="RTC1:RTD1"/>
    <mergeCell ref="RTE1:RTF1"/>
    <mergeCell ref="RTG1:RTH1"/>
    <mergeCell ref="RTI1:RTJ1"/>
    <mergeCell ref="RTK1:RTL1"/>
    <mergeCell ref="RTM1:RTN1"/>
    <mergeCell ref="RTO1:RTP1"/>
    <mergeCell ref="RTQ1:RTR1"/>
    <mergeCell ref="RTS1:RTT1"/>
    <mergeCell ref="RTU1:RTV1"/>
    <mergeCell ref="RTW1:RTX1"/>
    <mergeCell ref="RTY1:RTZ1"/>
    <mergeCell ref="RUA1:RUB1"/>
    <mergeCell ref="RUC1:RUD1"/>
    <mergeCell ref="RUE1:RUF1"/>
    <mergeCell ref="RRQ1:RRR1"/>
    <mergeCell ref="RRS1:RRT1"/>
    <mergeCell ref="RRU1:RRV1"/>
    <mergeCell ref="RRW1:RRX1"/>
    <mergeCell ref="RRY1:RRZ1"/>
    <mergeCell ref="RSA1:RSB1"/>
    <mergeCell ref="RSC1:RSD1"/>
    <mergeCell ref="RSE1:RSF1"/>
    <mergeCell ref="RSG1:RSH1"/>
    <mergeCell ref="RSI1:RSJ1"/>
    <mergeCell ref="RSK1:RSL1"/>
    <mergeCell ref="RSM1:RSN1"/>
    <mergeCell ref="RSO1:RSP1"/>
    <mergeCell ref="RSQ1:RSR1"/>
    <mergeCell ref="RSS1:RST1"/>
    <mergeCell ref="RSU1:RSV1"/>
    <mergeCell ref="RSW1:RSX1"/>
    <mergeCell ref="RQI1:RQJ1"/>
    <mergeCell ref="RQK1:RQL1"/>
    <mergeCell ref="RQM1:RQN1"/>
    <mergeCell ref="RQO1:RQP1"/>
    <mergeCell ref="RQQ1:RQR1"/>
    <mergeCell ref="RQS1:RQT1"/>
    <mergeCell ref="RQU1:RQV1"/>
    <mergeCell ref="RQW1:RQX1"/>
    <mergeCell ref="RQY1:RQZ1"/>
    <mergeCell ref="RRA1:RRB1"/>
    <mergeCell ref="RRC1:RRD1"/>
    <mergeCell ref="RRE1:RRF1"/>
    <mergeCell ref="RRG1:RRH1"/>
    <mergeCell ref="RRI1:RRJ1"/>
    <mergeCell ref="RRK1:RRL1"/>
    <mergeCell ref="RRM1:RRN1"/>
    <mergeCell ref="RRO1:RRP1"/>
    <mergeCell ref="RPA1:RPB1"/>
    <mergeCell ref="RPC1:RPD1"/>
    <mergeCell ref="RPE1:RPF1"/>
    <mergeCell ref="RPG1:RPH1"/>
    <mergeCell ref="RPI1:RPJ1"/>
    <mergeCell ref="RPK1:RPL1"/>
    <mergeCell ref="RPM1:RPN1"/>
    <mergeCell ref="RPO1:RPP1"/>
    <mergeCell ref="RPQ1:RPR1"/>
    <mergeCell ref="RPS1:RPT1"/>
    <mergeCell ref="RPU1:RPV1"/>
    <mergeCell ref="RPW1:RPX1"/>
    <mergeCell ref="RPY1:RPZ1"/>
    <mergeCell ref="RQA1:RQB1"/>
    <mergeCell ref="RQC1:RQD1"/>
    <mergeCell ref="RQE1:RQF1"/>
    <mergeCell ref="RQG1:RQH1"/>
    <mergeCell ref="RNS1:RNT1"/>
    <mergeCell ref="RNU1:RNV1"/>
    <mergeCell ref="RNW1:RNX1"/>
    <mergeCell ref="RNY1:RNZ1"/>
    <mergeCell ref="ROA1:ROB1"/>
    <mergeCell ref="ROC1:ROD1"/>
    <mergeCell ref="ROE1:ROF1"/>
    <mergeCell ref="ROG1:ROH1"/>
    <mergeCell ref="ROI1:ROJ1"/>
    <mergeCell ref="ROK1:ROL1"/>
    <mergeCell ref="ROM1:RON1"/>
    <mergeCell ref="ROO1:ROP1"/>
    <mergeCell ref="ROQ1:ROR1"/>
    <mergeCell ref="ROS1:ROT1"/>
    <mergeCell ref="ROU1:ROV1"/>
    <mergeCell ref="ROW1:ROX1"/>
    <mergeCell ref="ROY1:ROZ1"/>
    <mergeCell ref="RMK1:RML1"/>
    <mergeCell ref="RMM1:RMN1"/>
    <mergeCell ref="RMO1:RMP1"/>
    <mergeCell ref="RMQ1:RMR1"/>
    <mergeCell ref="RMS1:RMT1"/>
    <mergeCell ref="RMU1:RMV1"/>
    <mergeCell ref="RMW1:RMX1"/>
    <mergeCell ref="RMY1:RMZ1"/>
    <mergeCell ref="RNA1:RNB1"/>
    <mergeCell ref="RNC1:RND1"/>
    <mergeCell ref="RNE1:RNF1"/>
    <mergeCell ref="RNG1:RNH1"/>
    <mergeCell ref="RNI1:RNJ1"/>
    <mergeCell ref="RNK1:RNL1"/>
    <mergeCell ref="RNM1:RNN1"/>
    <mergeCell ref="RNO1:RNP1"/>
    <mergeCell ref="RNQ1:RNR1"/>
    <mergeCell ref="RLC1:RLD1"/>
    <mergeCell ref="RLE1:RLF1"/>
    <mergeCell ref="RLG1:RLH1"/>
    <mergeCell ref="RLI1:RLJ1"/>
    <mergeCell ref="RLK1:RLL1"/>
    <mergeCell ref="RLM1:RLN1"/>
    <mergeCell ref="RLO1:RLP1"/>
    <mergeCell ref="RLQ1:RLR1"/>
    <mergeCell ref="RLS1:RLT1"/>
    <mergeCell ref="RLU1:RLV1"/>
    <mergeCell ref="RLW1:RLX1"/>
    <mergeCell ref="RLY1:RLZ1"/>
    <mergeCell ref="RMA1:RMB1"/>
    <mergeCell ref="RMC1:RMD1"/>
    <mergeCell ref="RME1:RMF1"/>
    <mergeCell ref="RMG1:RMH1"/>
    <mergeCell ref="RMI1:RMJ1"/>
    <mergeCell ref="RJU1:RJV1"/>
    <mergeCell ref="RJW1:RJX1"/>
    <mergeCell ref="RJY1:RJZ1"/>
    <mergeCell ref="RKA1:RKB1"/>
    <mergeCell ref="RKC1:RKD1"/>
    <mergeCell ref="RKE1:RKF1"/>
    <mergeCell ref="RKG1:RKH1"/>
    <mergeCell ref="RKI1:RKJ1"/>
    <mergeCell ref="RKK1:RKL1"/>
    <mergeCell ref="RKM1:RKN1"/>
    <mergeCell ref="RKO1:RKP1"/>
    <mergeCell ref="RKQ1:RKR1"/>
    <mergeCell ref="RKS1:RKT1"/>
    <mergeCell ref="RKU1:RKV1"/>
    <mergeCell ref="RKW1:RKX1"/>
    <mergeCell ref="RKY1:RKZ1"/>
    <mergeCell ref="RLA1:RLB1"/>
    <mergeCell ref="RIM1:RIN1"/>
    <mergeCell ref="RIO1:RIP1"/>
    <mergeCell ref="RIQ1:RIR1"/>
    <mergeCell ref="RIS1:RIT1"/>
    <mergeCell ref="RIU1:RIV1"/>
    <mergeCell ref="RIW1:RIX1"/>
    <mergeCell ref="RIY1:RIZ1"/>
    <mergeCell ref="RJA1:RJB1"/>
    <mergeCell ref="RJC1:RJD1"/>
    <mergeCell ref="RJE1:RJF1"/>
    <mergeCell ref="RJG1:RJH1"/>
    <mergeCell ref="RJI1:RJJ1"/>
    <mergeCell ref="RJK1:RJL1"/>
    <mergeCell ref="RJM1:RJN1"/>
    <mergeCell ref="RJO1:RJP1"/>
    <mergeCell ref="RJQ1:RJR1"/>
    <mergeCell ref="RJS1:RJT1"/>
    <mergeCell ref="RHE1:RHF1"/>
    <mergeCell ref="RHG1:RHH1"/>
    <mergeCell ref="RHI1:RHJ1"/>
    <mergeCell ref="RHK1:RHL1"/>
    <mergeCell ref="RHM1:RHN1"/>
    <mergeCell ref="RHO1:RHP1"/>
    <mergeCell ref="RHQ1:RHR1"/>
    <mergeCell ref="RHS1:RHT1"/>
    <mergeCell ref="RHU1:RHV1"/>
    <mergeCell ref="RHW1:RHX1"/>
    <mergeCell ref="RHY1:RHZ1"/>
    <mergeCell ref="RIA1:RIB1"/>
    <mergeCell ref="RIC1:RID1"/>
    <mergeCell ref="RIE1:RIF1"/>
    <mergeCell ref="RIG1:RIH1"/>
    <mergeCell ref="RII1:RIJ1"/>
    <mergeCell ref="RIK1:RIL1"/>
    <mergeCell ref="RFW1:RFX1"/>
    <mergeCell ref="RFY1:RFZ1"/>
    <mergeCell ref="RGA1:RGB1"/>
    <mergeCell ref="RGC1:RGD1"/>
    <mergeCell ref="RGE1:RGF1"/>
    <mergeCell ref="RGG1:RGH1"/>
    <mergeCell ref="RGI1:RGJ1"/>
    <mergeCell ref="RGK1:RGL1"/>
    <mergeCell ref="RGM1:RGN1"/>
    <mergeCell ref="RGO1:RGP1"/>
    <mergeCell ref="RGQ1:RGR1"/>
    <mergeCell ref="RGS1:RGT1"/>
    <mergeCell ref="RGU1:RGV1"/>
    <mergeCell ref="RGW1:RGX1"/>
    <mergeCell ref="RGY1:RGZ1"/>
    <mergeCell ref="RHA1:RHB1"/>
    <mergeCell ref="RHC1:RHD1"/>
    <mergeCell ref="REO1:REP1"/>
    <mergeCell ref="REQ1:RER1"/>
    <mergeCell ref="RES1:RET1"/>
    <mergeCell ref="REU1:REV1"/>
    <mergeCell ref="REW1:REX1"/>
    <mergeCell ref="REY1:REZ1"/>
    <mergeCell ref="RFA1:RFB1"/>
    <mergeCell ref="RFC1:RFD1"/>
    <mergeCell ref="RFE1:RFF1"/>
    <mergeCell ref="RFG1:RFH1"/>
    <mergeCell ref="RFI1:RFJ1"/>
    <mergeCell ref="RFK1:RFL1"/>
    <mergeCell ref="RFM1:RFN1"/>
    <mergeCell ref="RFO1:RFP1"/>
    <mergeCell ref="RFQ1:RFR1"/>
    <mergeCell ref="RFS1:RFT1"/>
    <mergeCell ref="RFU1:RFV1"/>
    <mergeCell ref="RDG1:RDH1"/>
    <mergeCell ref="RDI1:RDJ1"/>
    <mergeCell ref="RDK1:RDL1"/>
    <mergeCell ref="RDM1:RDN1"/>
    <mergeCell ref="RDO1:RDP1"/>
    <mergeCell ref="RDQ1:RDR1"/>
    <mergeCell ref="RDS1:RDT1"/>
    <mergeCell ref="RDU1:RDV1"/>
    <mergeCell ref="RDW1:RDX1"/>
    <mergeCell ref="RDY1:RDZ1"/>
    <mergeCell ref="REA1:REB1"/>
    <mergeCell ref="REC1:RED1"/>
    <mergeCell ref="REE1:REF1"/>
    <mergeCell ref="REG1:REH1"/>
    <mergeCell ref="REI1:REJ1"/>
    <mergeCell ref="REK1:REL1"/>
    <mergeCell ref="REM1:REN1"/>
    <mergeCell ref="RBY1:RBZ1"/>
    <mergeCell ref="RCA1:RCB1"/>
    <mergeCell ref="RCC1:RCD1"/>
    <mergeCell ref="RCE1:RCF1"/>
    <mergeCell ref="RCG1:RCH1"/>
    <mergeCell ref="RCI1:RCJ1"/>
    <mergeCell ref="RCK1:RCL1"/>
    <mergeCell ref="RCM1:RCN1"/>
    <mergeCell ref="RCO1:RCP1"/>
    <mergeCell ref="RCQ1:RCR1"/>
    <mergeCell ref="RCS1:RCT1"/>
    <mergeCell ref="RCU1:RCV1"/>
    <mergeCell ref="RCW1:RCX1"/>
    <mergeCell ref="RCY1:RCZ1"/>
    <mergeCell ref="RDA1:RDB1"/>
    <mergeCell ref="RDC1:RDD1"/>
    <mergeCell ref="RDE1:RDF1"/>
    <mergeCell ref="RAQ1:RAR1"/>
    <mergeCell ref="RAS1:RAT1"/>
    <mergeCell ref="RAU1:RAV1"/>
    <mergeCell ref="RAW1:RAX1"/>
    <mergeCell ref="RAY1:RAZ1"/>
    <mergeCell ref="RBA1:RBB1"/>
    <mergeCell ref="RBC1:RBD1"/>
    <mergeCell ref="RBE1:RBF1"/>
    <mergeCell ref="RBG1:RBH1"/>
    <mergeCell ref="RBI1:RBJ1"/>
    <mergeCell ref="RBK1:RBL1"/>
    <mergeCell ref="RBM1:RBN1"/>
    <mergeCell ref="RBO1:RBP1"/>
    <mergeCell ref="RBQ1:RBR1"/>
    <mergeCell ref="RBS1:RBT1"/>
    <mergeCell ref="RBU1:RBV1"/>
    <mergeCell ref="RBW1:RBX1"/>
    <mergeCell ref="QZI1:QZJ1"/>
    <mergeCell ref="QZK1:QZL1"/>
    <mergeCell ref="QZM1:QZN1"/>
    <mergeCell ref="QZO1:QZP1"/>
    <mergeCell ref="QZQ1:QZR1"/>
    <mergeCell ref="QZS1:QZT1"/>
    <mergeCell ref="QZU1:QZV1"/>
    <mergeCell ref="QZW1:QZX1"/>
    <mergeCell ref="QZY1:QZZ1"/>
    <mergeCell ref="RAA1:RAB1"/>
    <mergeCell ref="RAC1:RAD1"/>
    <mergeCell ref="RAE1:RAF1"/>
    <mergeCell ref="RAG1:RAH1"/>
    <mergeCell ref="RAI1:RAJ1"/>
    <mergeCell ref="RAK1:RAL1"/>
    <mergeCell ref="RAM1:RAN1"/>
    <mergeCell ref="RAO1:RAP1"/>
    <mergeCell ref="QYA1:QYB1"/>
    <mergeCell ref="QYC1:QYD1"/>
    <mergeCell ref="QYE1:QYF1"/>
    <mergeCell ref="QYG1:QYH1"/>
    <mergeCell ref="QYI1:QYJ1"/>
    <mergeCell ref="QYK1:QYL1"/>
    <mergeCell ref="QYM1:QYN1"/>
    <mergeCell ref="QYO1:QYP1"/>
    <mergeCell ref="QYQ1:QYR1"/>
    <mergeCell ref="QYS1:QYT1"/>
    <mergeCell ref="QYU1:QYV1"/>
    <mergeCell ref="QYW1:QYX1"/>
    <mergeCell ref="QYY1:QYZ1"/>
    <mergeCell ref="QZA1:QZB1"/>
    <mergeCell ref="QZC1:QZD1"/>
    <mergeCell ref="QZE1:QZF1"/>
    <mergeCell ref="QZG1:QZH1"/>
    <mergeCell ref="QWS1:QWT1"/>
    <mergeCell ref="QWU1:QWV1"/>
    <mergeCell ref="QWW1:QWX1"/>
    <mergeCell ref="QWY1:QWZ1"/>
    <mergeCell ref="QXA1:QXB1"/>
    <mergeCell ref="QXC1:QXD1"/>
    <mergeCell ref="QXE1:QXF1"/>
    <mergeCell ref="QXG1:QXH1"/>
    <mergeCell ref="QXI1:QXJ1"/>
    <mergeCell ref="QXK1:QXL1"/>
    <mergeCell ref="QXM1:QXN1"/>
    <mergeCell ref="QXO1:QXP1"/>
    <mergeCell ref="QXQ1:QXR1"/>
    <mergeCell ref="QXS1:QXT1"/>
    <mergeCell ref="QXU1:QXV1"/>
    <mergeCell ref="QXW1:QXX1"/>
    <mergeCell ref="QXY1:QXZ1"/>
    <mergeCell ref="QVK1:QVL1"/>
    <mergeCell ref="QVM1:QVN1"/>
    <mergeCell ref="QVO1:QVP1"/>
    <mergeCell ref="QVQ1:QVR1"/>
    <mergeCell ref="QVS1:QVT1"/>
    <mergeCell ref="QVU1:QVV1"/>
    <mergeCell ref="QVW1:QVX1"/>
    <mergeCell ref="QVY1:QVZ1"/>
    <mergeCell ref="QWA1:QWB1"/>
    <mergeCell ref="QWC1:QWD1"/>
    <mergeCell ref="QWE1:QWF1"/>
    <mergeCell ref="QWG1:QWH1"/>
    <mergeCell ref="QWI1:QWJ1"/>
    <mergeCell ref="QWK1:QWL1"/>
    <mergeCell ref="QWM1:QWN1"/>
    <mergeCell ref="QWO1:QWP1"/>
    <mergeCell ref="QWQ1:QWR1"/>
    <mergeCell ref="QUC1:QUD1"/>
    <mergeCell ref="QUE1:QUF1"/>
    <mergeCell ref="QUG1:QUH1"/>
    <mergeCell ref="QUI1:QUJ1"/>
    <mergeCell ref="QUK1:QUL1"/>
    <mergeCell ref="QUM1:QUN1"/>
    <mergeCell ref="QUO1:QUP1"/>
    <mergeCell ref="QUQ1:QUR1"/>
    <mergeCell ref="QUS1:QUT1"/>
    <mergeCell ref="QUU1:QUV1"/>
    <mergeCell ref="QUW1:QUX1"/>
    <mergeCell ref="QUY1:QUZ1"/>
    <mergeCell ref="QVA1:QVB1"/>
    <mergeCell ref="QVC1:QVD1"/>
    <mergeCell ref="QVE1:QVF1"/>
    <mergeCell ref="QVG1:QVH1"/>
    <mergeCell ref="QVI1:QVJ1"/>
    <mergeCell ref="QSU1:QSV1"/>
    <mergeCell ref="QSW1:QSX1"/>
    <mergeCell ref="QSY1:QSZ1"/>
    <mergeCell ref="QTA1:QTB1"/>
    <mergeCell ref="QTC1:QTD1"/>
    <mergeCell ref="QTE1:QTF1"/>
    <mergeCell ref="QTG1:QTH1"/>
    <mergeCell ref="QTI1:QTJ1"/>
    <mergeCell ref="QTK1:QTL1"/>
    <mergeCell ref="QTM1:QTN1"/>
    <mergeCell ref="QTO1:QTP1"/>
    <mergeCell ref="QTQ1:QTR1"/>
    <mergeCell ref="QTS1:QTT1"/>
    <mergeCell ref="QTU1:QTV1"/>
    <mergeCell ref="QTW1:QTX1"/>
    <mergeCell ref="QTY1:QTZ1"/>
    <mergeCell ref="QUA1:QUB1"/>
    <mergeCell ref="QRM1:QRN1"/>
    <mergeCell ref="QRO1:QRP1"/>
    <mergeCell ref="QRQ1:QRR1"/>
    <mergeCell ref="QRS1:QRT1"/>
    <mergeCell ref="QRU1:QRV1"/>
    <mergeCell ref="QRW1:QRX1"/>
    <mergeCell ref="QRY1:QRZ1"/>
    <mergeCell ref="QSA1:QSB1"/>
    <mergeCell ref="QSC1:QSD1"/>
    <mergeCell ref="QSE1:QSF1"/>
    <mergeCell ref="QSG1:QSH1"/>
    <mergeCell ref="QSI1:QSJ1"/>
    <mergeCell ref="QSK1:QSL1"/>
    <mergeCell ref="QSM1:QSN1"/>
    <mergeCell ref="QSO1:QSP1"/>
    <mergeCell ref="QSQ1:QSR1"/>
    <mergeCell ref="QSS1:QST1"/>
    <mergeCell ref="QQE1:QQF1"/>
    <mergeCell ref="QQG1:QQH1"/>
    <mergeCell ref="QQI1:QQJ1"/>
    <mergeCell ref="QQK1:QQL1"/>
    <mergeCell ref="QQM1:QQN1"/>
    <mergeCell ref="QQO1:QQP1"/>
    <mergeCell ref="QQQ1:QQR1"/>
    <mergeCell ref="QQS1:QQT1"/>
    <mergeCell ref="QQU1:QQV1"/>
    <mergeCell ref="QQW1:QQX1"/>
    <mergeCell ref="QQY1:QQZ1"/>
    <mergeCell ref="QRA1:QRB1"/>
    <mergeCell ref="QRC1:QRD1"/>
    <mergeCell ref="QRE1:QRF1"/>
    <mergeCell ref="QRG1:QRH1"/>
    <mergeCell ref="QRI1:QRJ1"/>
    <mergeCell ref="QRK1:QRL1"/>
    <mergeCell ref="QOW1:QOX1"/>
    <mergeCell ref="QOY1:QOZ1"/>
    <mergeCell ref="QPA1:QPB1"/>
    <mergeCell ref="QPC1:QPD1"/>
    <mergeCell ref="QPE1:QPF1"/>
    <mergeCell ref="QPG1:QPH1"/>
    <mergeCell ref="QPI1:QPJ1"/>
    <mergeCell ref="QPK1:QPL1"/>
    <mergeCell ref="QPM1:QPN1"/>
    <mergeCell ref="QPO1:QPP1"/>
    <mergeCell ref="QPQ1:QPR1"/>
    <mergeCell ref="QPS1:QPT1"/>
    <mergeCell ref="QPU1:QPV1"/>
    <mergeCell ref="QPW1:QPX1"/>
    <mergeCell ref="QPY1:QPZ1"/>
    <mergeCell ref="QQA1:QQB1"/>
    <mergeCell ref="QQC1:QQD1"/>
    <mergeCell ref="QNO1:QNP1"/>
    <mergeCell ref="QNQ1:QNR1"/>
    <mergeCell ref="QNS1:QNT1"/>
    <mergeCell ref="QNU1:QNV1"/>
    <mergeCell ref="QNW1:QNX1"/>
    <mergeCell ref="QNY1:QNZ1"/>
    <mergeCell ref="QOA1:QOB1"/>
    <mergeCell ref="QOC1:QOD1"/>
    <mergeCell ref="QOE1:QOF1"/>
    <mergeCell ref="QOG1:QOH1"/>
    <mergeCell ref="QOI1:QOJ1"/>
    <mergeCell ref="QOK1:QOL1"/>
    <mergeCell ref="QOM1:QON1"/>
    <mergeCell ref="QOO1:QOP1"/>
    <mergeCell ref="QOQ1:QOR1"/>
    <mergeCell ref="QOS1:QOT1"/>
    <mergeCell ref="QOU1:QOV1"/>
    <mergeCell ref="QMG1:QMH1"/>
    <mergeCell ref="QMI1:QMJ1"/>
    <mergeCell ref="QMK1:QML1"/>
    <mergeCell ref="QMM1:QMN1"/>
    <mergeCell ref="QMO1:QMP1"/>
    <mergeCell ref="QMQ1:QMR1"/>
    <mergeCell ref="QMS1:QMT1"/>
    <mergeCell ref="QMU1:QMV1"/>
    <mergeCell ref="QMW1:QMX1"/>
    <mergeCell ref="QMY1:QMZ1"/>
    <mergeCell ref="QNA1:QNB1"/>
    <mergeCell ref="QNC1:QND1"/>
    <mergeCell ref="QNE1:QNF1"/>
    <mergeCell ref="QNG1:QNH1"/>
    <mergeCell ref="QNI1:QNJ1"/>
    <mergeCell ref="QNK1:QNL1"/>
    <mergeCell ref="QNM1:QNN1"/>
    <mergeCell ref="QKY1:QKZ1"/>
    <mergeCell ref="QLA1:QLB1"/>
    <mergeCell ref="QLC1:QLD1"/>
    <mergeCell ref="QLE1:QLF1"/>
    <mergeCell ref="QLG1:QLH1"/>
    <mergeCell ref="QLI1:QLJ1"/>
    <mergeCell ref="QLK1:QLL1"/>
    <mergeCell ref="QLM1:QLN1"/>
    <mergeCell ref="QLO1:QLP1"/>
    <mergeCell ref="QLQ1:QLR1"/>
    <mergeCell ref="QLS1:QLT1"/>
    <mergeCell ref="QLU1:QLV1"/>
    <mergeCell ref="QLW1:QLX1"/>
    <mergeCell ref="QLY1:QLZ1"/>
    <mergeCell ref="QMA1:QMB1"/>
    <mergeCell ref="QMC1:QMD1"/>
    <mergeCell ref="QME1:QMF1"/>
    <mergeCell ref="QJQ1:QJR1"/>
    <mergeCell ref="QJS1:QJT1"/>
    <mergeCell ref="QJU1:QJV1"/>
    <mergeCell ref="QJW1:QJX1"/>
    <mergeCell ref="QJY1:QJZ1"/>
    <mergeCell ref="QKA1:QKB1"/>
    <mergeCell ref="QKC1:QKD1"/>
    <mergeCell ref="QKE1:QKF1"/>
    <mergeCell ref="QKG1:QKH1"/>
    <mergeCell ref="QKI1:QKJ1"/>
    <mergeCell ref="QKK1:QKL1"/>
    <mergeCell ref="QKM1:QKN1"/>
    <mergeCell ref="QKO1:QKP1"/>
    <mergeCell ref="QKQ1:QKR1"/>
    <mergeCell ref="QKS1:QKT1"/>
    <mergeCell ref="QKU1:QKV1"/>
    <mergeCell ref="QKW1:QKX1"/>
    <mergeCell ref="QII1:QIJ1"/>
    <mergeCell ref="QIK1:QIL1"/>
    <mergeCell ref="QIM1:QIN1"/>
    <mergeCell ref="QIO1:QIP1"/>
    <mergeCell ref="QIQ1:QIR1"/>
    <mergeCell ref="QIS1:QIT1"/>
    <mergeCell ref="QIU1:QIV1"/>
    <mergeCell ref="QIW1:QIX1"/>
    <mergeCell ref="QIY1:QIZ1"/>
    <mergeCell ref="QJA1:QJB1"/>
    <mergeCell ref="QJC1:QJD1"/>
    <mergeCell ref="QJE1:QJF1"/>
    <mergeCell ref="QJG1:QJH1"/>
    <mergeCell ref="QJI1:QJJ1"/>
    <mergeCell ref="QJK1:QJL1"/>
    <mergeCell ref="QJM1:QJN1"/>
    <mergeCell ref="QJO1:QJP1"/>
    <mergeCell ref="QHA1:QHB1"/>
    <mergeCell ref="QHC1:QHD1"/>
    <mergeCell ref="QHE1:QHF1"/>
    <mergeCell ref="QHG1:QHH1"/>
    <mergeCell ref="QHI1:QHJ1"/>
    <mergeCell ref="QHK1:QHL1"/>
    <mergeCell ref="QHM1:QHN1"/>
    <mergeCell ref="QHO1:QHP1"/>
    <mergeCell ref="QHQ1:QHR1"/>
    <mergeCell ref="QHS1:QHT1"/>
    <mergeCell ref="QHU1:QHV1"/>
    <mergeCell ref="QHW1:QHX1"/>
    <mergeCell ref="QHY1:QHZ1"/>
    <mergeCell ref="QIA1:QIB1"/>
    <mergeCell ref="QIC1:QID1"/>
    <mergeCell ref="QIE1:QIF1"/>
    <mergeCell ref="QIG1:QIH1"/>
    <mergeCell ref="QFS1:QFT1"/>
    <mergeCell ref="QFU1:QFV1"/>
    <mergeCell ref="QFW1:QFX1"/>
    <mergeCell ref="QFY1:QFZ1"/>
    <mergeCell ref="QGA1:QGB1"/>
    <mergeCell ref="QGC1:QGD1"/>
    <mergeCell ref="QGE1:QGF1"/>
    <mergeCell ref="QGG1:QGH1"/>
    <mergeCell ref="QGI1:QGJ1"/>
    <mergeCell ref="QGK1:QGL1"/>
    <mergeCell ref="QGM1:QGN1"/>
    <mergeCell ref="QGO1:QGP1"/>
    <mergeCell ref="QGQ1:QGR1"/>
    <mergeCell ref="QGS1:QGT1"/>
    <mergeCell ref="QGU1:QGV1"/>
    <mergeCell ref="QGW1:QGX1"/>
    <mergeCell ref="QGY1:QGZ1"/>
    <mergeCell ref="QEK1:QEL1"/>
    <mergeCell ref="QEM1:QEN1"/>
    <mergeCell ref="QEO1:QEP1"/>
    <mergeCell ref="QEQ1:QER1"/>
    <mergeCell ref="QES1:QET1"/>
    <mergeCell ref="QEU1:QEV1"/>
    <mergeCell ref="QEW1:QEX1"/>
    <mergeCell ref="QEY1:QEZ1"/>
    <mergeCell ref="QFA1:QFB1"/>
    <mergeCell ref="QFC1:QFD1"/>
    <mergeCell ref="QFE1:QFF1"/>
    <mergeCell ref="QFG1:QFH1"/>
    <mergeCell ref="QFI1:QFJ1"/>
    <mergeCell ref="QFK1:QFL1"/>
    <mergeCell ref="QFM1:QFN1"/>
    <mergeCell ref="QFO1:QFP1"/>
    <mergeCell ref="QFQ1:QFR1"/>
    <mergeCell ref="QDC1:QDD1"/>
    <mergeCell ref="QDE1:QDF1"/>
    <mergeCell ref="QDG1:QDH1"/>
    <mergeCell ref="QDI1:QDJ1"/>
    <mergeCell ref="QDK1:QDL1"/>
    <mergeCell ref="QDM1:QDN1"/>
    <mergeCell ref="QDO1:QDP1"/>
    <mergeCell ref="QDQ1:QDR1"/>
    <mergeCell ref="QDS1:QDT1"/>
    <mergeCell ref="QDU1:QDV1"/>
    <mergeCell ref="QDW1:QDX1"/>
    <mergeCell ref="QDY1:QDZ1"/>
    <mergeCell ref="QEA1:QEB1"/>
    <mergeCell ref="QEC1:QED1"/>
    <mergeCell ref="QEE1:QEF1"/>
    <mergeCell ref="QEG1:QEH1"/>
    <mergeCell ref="QEI1:QEJ1"/>
    <mergeCell ref="QBU1:QBV1"/>
    <mergeCell ref="QBW1:QBX1"/>
    <mergeCell ref="QBY1:QBZ1"/>
    <mergeCell ref="QCA1:QCB1"/>
    <mergeCell ref="QCC1:QCD1"/>
    <mergeCell ref="QCE1:QCF1"/>
    <mergeCell ref="QCG1:QCH1"/>
    <mergeCell ref="QCI1:QCJ1"/>
    <mergeCell ref="QCK1:QCL1"/>
    <mergeCell ref="QCM1:QCN1"/>
    <mergeCell ref="QCO1:QCP1"/>
    <mergeCell ref="QCQ1:QCR1"/>
    <mergeCell ref="QCS1:QCT1"/>
    <mergeCell ref="QCU1:QCV1"/>
    <mergeCell ref="QCW1:QCX1"/>
    <mergeCell ref="QCY1:QCZ1"/>
    <mergeCell ref="QDA1:QDB1"/>
    <mergeCell ref="QAM1:QAN1"/>
    <mergeCell ref="QAO1:QAP1"/>
    <mergeCell ref="QAQ1:QAR1"/>
    <mergeCell ref="QAS1:QAT1"/>
    <mergeCell ref="QAU1:QAV1"/>
    <mergeCell ref="QAW1:QAX1"/>
    <mergeCell ref="QAY1:QAZ1"/>
    <mergeCell ref="QBA1:QBB1"/>
    <mergeCell ref="QBC1:QBD1"/>
    <mergeCell ref="QBE1:QBF1"/>
    <mergeCell ref="QBG1:QBH1"/>
    <mergeCell ref="QBI1:QBJ1"/>
    <mergeCell ref="QBK1:QBL1"/>
    <mergeCell ref="QBM1:QBN1"/>
    <mergeCell ref="QBO1:QBP1"/>
    <mergeCell ref="QBQ1:QBR1"/>
    <mergeCell ref="QBS1:QBT1"/>
    <mergeCell ref="PZE1:PZF1"/>
    <mergeCell ref="PZG1:PZH1"/>
    <mergeCell ref="PZI1:PZJ1"/>
    <mergeCell ref="PZK1:PZL1"/>
    <mergeCell ref="PZM1:PZN1"/>
    <mergeCell ref="PZO1:PZP1"/>
    <mergeCell ref="PZQ1:PZR1"/>
    <mergeCell ref="PZS1:PZT1"/>
    <mergeCell ref="PZU1:PZV1"/>
    <mergeCell ref="PZW1:PZX1"/>
    <mergeCell ref="PZY1:PZZ1"/>
    <mergeCell ref="QAA1:QAB1"/>
    <mergeCell ref="QAC1:QAD1"/>
    <mergeCell ref="QAE1:QAF1"/>
    <mergeCell ref="QAG1:QAH1"/>
    <mergeCell ref="QAI1:QAJ1"/>
    <mergeCell ref="QAK1:QAL1"/>
    <mergeCell ref="PXW1:PXX1"/>
    <mergeCell ref="PXY1:PXZ1"/>
    <mergeCell ref="PYA1:PYB1"/>
    <mergeCell ref="PYC1:PYD1"/>
    <mergeCell ref="PYE1:PYF1"/>
    <mergeCell ref="PYG1:PYH1"/>
    <mergeCell ref="PYI1:PYJ1"/>
    <mergeCell ref="PYK1:PYL1"/>
    <mergeCell ref="PYM1:PYN1"/>
    <mergeCell ref="PYO1:PYP1"/>
    <mergeCell ref="PYQ1:PYR1"/>
    <mergeCell ref="PYS1:PYT1"/>
    <mergeCell ref="PYU1:PYV1"/>
    <mergeCell ref="PYW1:PYX1"/>
    <mergeCell ref="PYY1:PYZ1"/>
    <mergeCell ref="PZA1:PZB1"/>
    <mergeCell ref="PZC1:PZD1"/>
    <mergeCell ref="PWO1:PWP1"/>
    <mergeCell ref="PWQ1:PWR1"/>
    <mergeCell ref="PWS1:PWT1"/>
    <mergeCell ref="PWU1:PWV1"/>
    <mergeCell ref="PWW1:PWX1"/>
    <mergeCell ref="PWY1:PWZ1"/>
    <mergeCell ref="PXA1:PXB1"/>
    <mergeCell ref="PXC1:PXD1"/>
    <mergeCell ref="PXE1:PXF1"/>
    <mergeCell ref="PXG1:PXH1"/>
    <mergeCell ref="PXI1:PXJ1"/>
    <mergeCell ref="PXK1:PXL1"/>
    <mergeCell ref="PXM1:PXN1"/>
    <mergeCell ref="PXO1:PXP1"/>
    <mergeCell ref="PXQ1:PXR1"/>
    <mergeCell ref="PXS1:PXT1"/>
    <mergeCell ref="PXU1:PXV1"/>
    <mergeCell ref="PVG1:PVH1"/>
    <mergeCell ref="PVI1:PVJ1"/>
    <mergeCell ref="PVK1:PVL1"/>
    <mergeCell ref="PVM1:PVN1"/>
    <mergeCell ref="PVO1:PVP1"/>
    <mergeCell ref="PVQ1:PVR1"/>
    <mergeCell ref="PVS1:PVT1"/>
    <mergeCell ref="PVU1:PVV1"/>
    <mergeCell ref="PVW1:PVX1"/>
    <mergeCell ref="PVY1:PVZ1"/>
    <mergeCell ref="PWA1:PWB1"/>
    <mergeCell ref="PWC1:PWD1"/>
    <mergeCell ref="PWE1:PWF1"/>
    <mergeCell ref="PWG1:PWH1"/>
    <mergeCell ref="PWI1:PWJ1"/>
    <mergeCell ref="PWK1:PWL1"/>
    <mergeCell ref="PWM1:PWN1"/>
    <mergeCell ref="PTY1:PTZ1"/>
    <mergeCell ref="PUA1:PUB1"/>
    <mergeCell ref="PUC1:PUD1"/>
    <mergeCell ref="PUE1:PUF1"/>
    <mergeCell ref="PUG1:PUH1"/>
    <mergeCell ref="PUI1:PUJ1"/>
    <mergeCell ref="PUK1:PUL1"/>
    <mergeCell ref="PUM1:PUN1"/>
    <mergeCell ref="PUO1:PUP1"/>
    <mergeCell ref="PUQ1:PUR1"/>
    <mergeCell ref="PUS1:PUT1"/>
    <mergeCell ref="PUU1:PUV1"/>
    <mergeCell ref="PUW1:PUX1"/>
    <mergeCell ref="PUY1:PUZ1"/>
    <mergeCell ref="PVA1:PVB1"/>
    <mergeCell ref="PVC1:PVD1"/>
    <mergeCell ref="PVE1:PVF1"/>
    <mergeCell ref="PSQ1:PSR1"/>
    <mergeCell ref="PSS1:PST1"/>
    <mergeCell ref="PSU1:PSV1"/>
    <mergeCell ref="PSW1:PSX1"/>
    <mergeCell ref="PSY1:PSZ1"/>
    <mergeCell ref="PTA1:PTB1"/>
    <mergeCell ref="PTC1:PTD1"/>
    <mergeCell ref="PTE1:PTF1"/>
    <mergeCell ref="PTG1:PTH1"/>
    <mergeCell ref="PTI1:PTJ1"/>
    <mergeCell ref="PTK1:PTL1"/>
    <mergeCell ref="PTM1:PTN1"/>
    <mergeCell ref="PTO1:PTP1"/>
    <mergeCell ref="PTQ1:PTR1"/>
    <mergeCell ref="PTS1:PTT1"/>
    <mergeCell ref="PTU1:PTV1"/>
    <mergeCell ref="PTW1:PTX1"/>
    <mergeCell ref="PRI1:PRJ1"/>
    <mergeCell ref="PRK1:PRL1"/>
    <mergeCell ref="PRM1:PRN1"/>
    <mergeCell ref="PRO1:PRP1"/>
    <mergeCell ref="PRQ1:PRR1"/>
    <mergeCell ref="PRS1:PRT1"/>
    <mergeCell ref="PRU1:PRV1"/>
    <mergeCell ref="PRW1:PRX1"/>
    <mergeCell ref="PRY1:PRZ1"/>
    <mergeCell ref="PSA1:PSB1"/>
    <mergeCell ref="PSC1:PSD1"/>
    <mergeCell ref="PSE1:PSF1"/>
    <mergeCell ref="PSG1:PSH1"/>
    <mergeCell ref="PSI1:PSJ1"/>
    <mergeCell ref="PSK1:PSL1"/>
    <mergeCell ref="PSM1:PSN1"/>
    <mergeCell ref="PSO1:PSP1"/>
    <mergeCell ref="PQA1:PQB1"/>
    <mergeCell ref="PQC1:PQD1"/>
    <mergeCell ref="PQE1:PQF1"/>
    <mergeCell ref="PQG1:PQH1"/>
    <mergeCell ref="PQI1:PQJ1"/>
    <mergeCell ref="PQK1:PQL1"/>
    <mergeCell ref="PQM1:PQN1"/>
    <mergeCell ref="PQO1:PQP1"/>
    <mergeCell ref="PQQ1:PQR1"/>
    <mergeCell ref="PQS1:PQT1"/>
    <mergeCell ref="PQU1:PQV1"/>
    <mergeCell ref="PQW1:PQX1"/>
    <mergeCell ref="PQY1:PQZ1"/>
    <mergeCell ref="PRA1:PRB1"/>
    <mergeCell ref="PRC1:PRD1"/>
    <mergeCell ref="PRE1:PRF1"/>
    <mergeCell ref="PRG1:PRH1"/>
    <mergeCell ref="POS1:POT1"/>
    <mergeCell ref="POU1:POV1"/>
    <mergeCell ref="POW1:POX1"/>
    <mergeCell ref="POY1:POZ1"/>
    <mergeCell ref="PPA1:PPB1"/>
    <mergeCell ref="PPC1:PPD1"/>
    <mergeCell ref="PPE1:PPF1"/>
    <mergeCell ref="PPG1:PPH1"/>
    <mergeCell ref="PPI1:PPJ1"/>
    <mergeCell ref="PPK1:PPL1"/>
    <mergeCell ref="PPM1:PPN1"/>
    <mergeCell ref="PPO1:PPP1"/>
    <mergeCell ref="PPQ1:PPR1"/>
    <mergeCell ref="PPS1:PPT1"/>
    <mergeCell ref="PPU1:PPV1"/>
    <mergeCell ref="PPW1:PPX1"/>
    <mergeCell ref="PPY1:PPZ1"/>
    <mergeCell ref="PNK1:PNL1"/>
    <mergeCell ref="PNM1:PNN1"/>
    <mergeCell ref="PNO1:PNP1"/>
    <mergeCell ref="PNQ1:PNR1"/>
    <mergeCell ref="PNS1:PNT1"/>
    <mergeCell ref="PNU1:PNV1"/>
    <mergeCell ref="PNW1:PNX1"/>
    <mergeCell ref="PNY1:PNZ1"/>
    <mergeCell ref="POA1:POB1"/>
    <mergeCell ref="POC1:POD1"/>
    <mergeCell ref="POE1:POF1"/>
    <mergeCell ref="POG1:POH1"/>
    <mergeCell ref="POI1:POJ1"/>
    <mergeCell ref="POK1:POL1"/>
    <mergeCell ref="POM1:PON1"/>
    <mergeCell ref="POO1:POP1"/>
    <mergeCell ref="POQ1:POR1"/>
    <mergeCell ref="PMC1:PMD1"/>
    <mergeCell ref="PME1:PMF1"/>
    <mergeCell ref="PMG1:PMH1"/>
    <mergeCell ref="PMI1:PMJ1"/>
    <mergeCell ref="PMK1:PML1"/>
    <mergeCell ref="PMM1:PMN1"/>
    <mergeCell ref="PMO1:PMP1"/>
    <mergeCell ref="PMQ1:PMR1"/>
    <mergeCell ref="PMS1:PMT1"/>
    <mergeCell ref="PMU1:PMV1"/>
    <mergeCell ref="PMW1:PMX1"/>
    <mergeCell ref="PMY1:PMZ1"/>
    <mergeCell ref="PNA1:PNB1"/>
    <mergeCell ref="PNC1:PND1"/>
    <mergeCell ref="PNE1:PNF1"/>
    <mergeCell ref="PNG1:PNH1"/>
    <mergeCell ref="PNI1:PNJ1"/>
    <mergeCell ref="PKU1:PKV1"/>
    <mergeCell ref="PKW1:PKX1"/>
    <mergeCell ref="PKY1:PKZ1"/>
    <mergeCell ref="PLA1:PLB1"/>
    <mergeCell ref="PLC1:PLD1"/>
    <mergeCell ref="PLE1:PLF1"/>
    <mergeCell ref="PLG1:PLH1"/>
    <mergeCell ref="PLI1:PLJ1"/>
    <mergeCell ref="PLK1:PLL1"/>
    <mergeCell ref="PLM1:PLN1"/>
    <mergeCell ref="PLO1:PLP1"/>
    <mergeCell ref="PLQ1:PLR1"/>
    <mergeCell ref="PLS1:PLT1"/>
    <mergeCell ref="PLU1:PLV1"/>
    <mergeCell ref="PLW1:PLX1"/>
    <mergeCell ref="PLY1:PLZ1"/>
    <mergeCell ref="PMA1:PMB1"/>
    <mergeCell ref="PJM1:PJN1"/>
    <mergeCell ref="PJO1:PJP1"/>
    <mergeCell ref="PJQ1:PJR1"/>
    <mergeCell ref="PJS1:PJT1"/>
    <mergeCell ref="PJU1:PJV1"/>
    <mergeCell ref="PJW1:PJX1"/>
    <mergeCell ref="PJY1:PJZ1"/>
    <mergeCell ref="PKA1:PKB1"/>
    <mergeCell ref="PKC1:PKD1"/>
    <mergeCell ref="PKE1:PKF1"/>
    <mergeCell ref="PKG1:PKH1"/>
    <mergeCell ref="PKI1:PKJ1"/>
    <mergeCell ref="PKK1:PKL1"/>
    <mergeCell ref="PKM1:PKN1"/>
    <mergeCell ref="PKO1:PKP1"/>
    <mergeCell ref="PKQ1:PKR1"/>
    <mergeCell ref="PKS1:PKT1"/>
    <mergeCell ref="PIE1:PIF1"/>
    <mergeCell ref="PIG1:PIH1"/>
    <mergeCell ref="PII1:PIJ1"/>
    <mergeCell ref="PIK1:PIL1"/>
    <mergeCell ref="PIM1:PIN1"/>
    <mergeCell ref="PIO1:PIP1"/>
    <mergeCell ref="PIQ1:PIR1"/>
    <mergeCell ref="PIS1:PIT1"/>
    <mergeCell ref="PIU1:PIV1"/>
    <mergeCell ref="PIW1:PIX1"/>
    <mergeCell ref="PIY1:PIZ1"/>
    <mergeCell ref="PJA1:PJB1"/>
    <mergeCell ref="PJC1:PJD1"/>
    <mergeCell ref="PJE1:PJF1"/>
    <mergeCell ref="PJG1:PJH1"/>
    <mergeCell ref="PJI1:PJJ1"/>
    <mergeCell ref="PJK1:PJL1"/>
    <mergeCell ref="PGW1:PGX1"/>
    <mergeCell ref="PGY1:PGZ1"/>
    <mergeCell ref="PHA1:PHB1"/>
    <mergeCell ref="PHC1:PHD1"/>
    <mergeCell ref="PHE1:PHF1"/>
    <mergeCell ref="PHG1:PHH1"/>
    <mergeCell ref="PHI1:PHJ1"/>
    <mergeCell ref="PHK1:PHL1"/>
    <mergeCell ref="PHM1:PHN1"/>
    <mergeCell ref="PHO1:PHP1"/>
    <mergeCell ref="PHQ1:PHR1"/>
    <mergeCell ref="PHS1:PHT1"/>
    <mergeCell ref="PHU1:PHV1"/>
    <mergeCell ref="PHW1:PHX1"/>
    <mergeCell ref="PHY1:PHZ1"/>
    <mergeCell ref="PIA1:PIB1"/>
    <mergeCell ref="PIC1:PID1"/>
    <mergeCell ref="PFO1:PFP1"/>
    <mergeCell ref="PFQ1:PFR1"/>
    <mergeCell ref="PFS1:PFT1"/>
    <mergeCell ref="PFU1:PFV1"/>
    <mergeCell ref="PFW1:PFX1"/>
    <mergeCell ref="PFY1:PFZ1"/>
    <mergeCell ref="PGA1:PGB1"/>
    <mergeCell ref="PGC1:PGD1"/>
    <mergeCell ref="PGE1:PGF1"/>
    <mergeCell ref="PGG1:PGH1"/>
    <mergeCell ref="PGI1:PGJ1"/>
    <mergeCell ref="PGK1:PGL1"/>
    <mergeCell ref="PGM1:PGN1"/>
    <mergeCell ref="PGO1:PGP1"/>
    <mergeCell ref="PGQ1:PGR1"/>
    <mergeCell ref="PGS1:PGT1"/>
    <mergeCell ref="PGU1:PGV1"/>
    <mergeCell ref="PEG1:PEH1"/>
    <mergeCell ref="PEI1:PEJ1"/>
    <mergeCell ref="PEK1:PEL1"/>
    <mergeCell ref="PEM1:PEN1"/>
    <mergeCell ref="PEO1:PEP1"/>
    <mergeCell ref="PEQ1:PER1"/>
    <mergeCell ref="PES1:PET1"/>
    <mergeCell ref="PEU1:PEV1"/>
    <mergeCell ref="PEW1:PEX1"/>
    <mergeCell ref="PEY1:PEZ1"/>
    <mergeCell ref="PFA1:PFB1"/>
    <mergeCell ref="PFC1:PFD1"/>
    <mergeCell ref="PFE1:PFF1"/>
    <mergeCell ref="PFG1:PFH1"/>
    <mergeCell ref="PFI1:PFJ1"/>
    <mergeCell ref="PFK1:PFL1"/>
    <mergeCell ref="PFM1:PFN1"/>
    <mergeCell ref="PCY1:PCZ1"/>
    <mergeCell ref="PDA1:PDB1"/>
    <mergeCell ref="PDC1:PDD1"/>
    <mergeCell ref="PDE1:PDF1"/>
    <mergeCell ref="PDG1:PDH1"/>
    <mergeCell ref="PDI1:PDJ1"/>
    <mergeCell ref="PDK1:PDL1"/>
    <mergeCell ref="PDM1:PDN1"/>
    <mergeCell ref="PDO1:PDP1"/>
    <mergeCell ref="PDQ1:PDR1"/>
    <mergeCell ref="PDS1:PDT1"/>
    <mergeCell ref="PDU1:PDV1"/>
    <mergeCell ref="PDW1:PDX1"/>
    <mergeCell ref="PDY1:PDZ1"/>
    <mergeCell ref="PEA1:PEB1"/>
    <mergeCell ref="PEC1:PED1"/>
    <mergeCell ref="PEE1:PEF1"/>
    <mergeCell ref="PBQ1:PBR1"/>
    <mergeCell ref="PBS1:PBT1"/>
    <mergeCell ref="PBU1:PBV1"/>
    <mergeCell ref="PBW1:PBX1"/>
    <mergeCell ref="PBY1:PBZ1"/>
    <mergeCell ref="PCA1:PCB1"/>
    <mergeCell ref="PCC1:PCD1"/>
    <mergeCell ref="PCE1:PCF1"/>
    <mergeCell ref="PCG1:PCH1"/>
    <mergeCell ref="PCI1:PCJ1"/>
    <mergeCell ref="PCK1:PCL1"/>
    <mergeCell ref="PCM1:PCN1"/>
    <mergeCell ref="PCO1:PCP1"/>
    <mergeCell ref="PCQ1:PCR1"/>
    <mergeCell ref="PCS1:PCT1"/>
    <mergeCell ref="PCU1:PCV1"/>
    <mergeCell ref="PCW1:PCX1"/>
    <mergeCell ref="PAI1:PAJ1"/>
    <mergeCell ref="PAK1:PAL1"/>
    <mergeCell ref="PAM1:PAN1"/>
    <mergeCell ref="PAO1:PAP1"/>
    <mergeCell ref="PAQ1:PAR1"/>
    <mergeCell ref="PAS1:PAT1"/>
    <mergeCell ref="PAU1:PAV1"/>
    <mergeCell ref="PAW1:PAX1"/>
    <mergeCell ref="PAY1:PAZ1"/>
    <mergeCell ref="PBA1:PBB1"/>
    <mergeCell ref="PBC1:PBD1"/>
    <mergeCell ref="PBE1:PBF1"/>
    <mergeCell ref="PBG1:PBH1"/>
    <mergeCell ref="PBI1:PBJ1"/>
    <mergeCell ref="PBK1:PBL1"/>
    <mergeCell ref="PBM1:PBN1"/>
    <mergeCell ref="PBO1:PBP1"/>
    <mergeCell ref="OZA1:OZB1"/>
    <mergeCell ref="OZC1:OZD1"/>
    <mergeCell ref="OZE1:OZF1"/>
    <mergeCell ref="OZG1:OZH1"/>
    <mergeCell ref="OZI1:OZJ1"/>
    <mergeCell ref="OZK1:OZL1"/>
    <mergeCell ref="OZM1:OZN1"/>
    <mergeCell ref="OZO1:OZP1"/>
    <mergeCell ref="OZQ1:OZR1"/>
    <mergeCell ref="OZS1:OZT1"/>
    <mergeCell ref="OZU1:OZV1"/>
    <mergeCell ref="OZW1:OZX1"/>
    <mergeCell ref="OZY1:OZZ1"/>
    <mergeCell ref="PAA1:PAB1"/>
    <mergeCell ref="PAC1:PAD1"/>
    <mergeCell ref="PAE1:PAF1"/>
    <mergeCell ref="PAG1:PAH1"/>
    <mergeCell ref="OXS1:OXT1"/>
    <mergeCell ref="OXU1:OXV1"/>
    <mergeCell ref="OXW1:OXX1"/>
    <mergeCell ref="OXY1:OXZ1"/>
    <mergeCell ref="OYA1:OYB1"/>
    <mergeCell ref="OYC1:OYD1"/>
    <mergeCell ref="OYE1:OYF1"/>
    <mergeCell ref="OYG1:OYH1"/>
    <mergeCell ref="OYI1:OYJ1"/>
    <mergeCell ref="OYK1:OYL1"/>
    <mergeCell ref="OYM1:OYN1"/>
    <mergeCell ref="OYO1:OYP1"/>
    <mergeCell ref="OYQ1:OYR1"/>
    <mergeCell ref="OYS1:OYT1"/>
    <mergeCell ref="OYU1:OYV1"/>
    <mergeCell ref="OYW1:OYX1"/>
    <mergeCell ref="OYY1:OYZ1"/>
    <mergeCell ref="OWK1:OWL1"/>
    <mergeCell ref="OWM1:OWN1"/>
    <mergeCell ref="OWO1:OWP1"/>
    <mergeCell ref="OWQ1:OWR1"/>
    <mergeCell ref="OWS1:OWT1"/>
    <mergeCell ref="OWU1:OWV1"/>
    <mergeCell ref="OWW1:OWX1"/>
    <mergeCell ref="OWY1:OWZ1"/>
    <mergeCell ref="OXA1:OXB1"/>
    <mergeCell ref="OXC1:OXD1"/>
    <mergeCell ref="OXE1:OXF1"/>
    <mergeCell ref="OXG1:OXH1"/>
    <mergeCell ref="OXI1:OXJ1"/>
    <mergeCell ref="OXK1:OXL1"/>
    <mergeCell ref="OXM1:OXN1"/>
    <mergeCell ref="OXO1:OXP1"/>
    <mergeCell ref="OXQ1:OXR1"/>
    <mergeCell ref="OVC1:OVD1"/>
    <mergeCell ref="OVE1:OVF1"/>
    <mergeCell ref="OVG1:OVH1"/>
    <mergeCell ref="OVI1:OVJ1"/>
    <mergeCell ref="OVK1:OVL1"/>
    <mergeCell ref="OVM1:OVN1"/>
    <mergeCell ref="OVO1:OVP1"/>
    <mergeCell ref="OVQ1:OVR1"/>
    <mergeCell ref="OVS1:OVT1"/>
    <mergeCell ref="OVU1:OVV1"/>
    <mergeCell ref="OVW1:OVX1"/>
    <mergeCell ref="OVY1:OVZ1"/>
    <mergeCell ref="OWA1:OWB1"/>
    <mergeCell ref="OWC1:OWD1"/>
    <mergeCell ref="OWE1:OWF1"/>
    <mergeCell ref="OWG1:OWH1"/>
    <mergeCell ref="OWI1:OWJ1"/>
    <mergeCell ref="OTU1:OTV1"/>
    <mergeCell ref="OTW1:OTX1"/>
    <mergeCell ref="OTY1:OTZ1"/>
    <mergeCell ref="OUA1:OUB1"/>
    <mergeCell ref="OUC1:OUD1"/>
    <mergeCell ref="OUE1:OUF1"/>
    <mergeCell ref="OUG1:OUH1"/>
    <mergeCell ref="OUI1:OUJ1"/>
    <mergeCell ref="OUK1:OUL1"/>
    <mergeCell ref="OUM1:OUN1"/>
    <mergeCell ref="OUO1:OUP1"/>
    <mergeCell ref="OUQ1:OUR1"/>
    <mergeCell ref="OUS1:OUT1"/>
    <mergeCell ref="OUU1:OUV1"/>
    <mergeCell ref="OUW1:OUX1"/>
    <mergeCell ref="OUY1:OUZ1"/>
    <mergeCell ref="OVA1:OVB1"/>
    <mergeCell ref="OSM1:OSN1"/>
    <mergeCell ref="OSO1:OSP1"/>
    <mergeCell ref="OSQ1:OSR1"/>
    <mergeCell ref="OSS1:OST1"/>
    <mergeCell ref="OSU1:OSV1"/>
    <mergeCell ref="OSW1:OSX1"/>
    <mergeCell ref="OSY1:OSZ1"/>
    <mergeCell ref="OTA1:OTB1"/>
    <mergeCell ref="OTC1:OTD1"/>
    <mergeCell ref="OTE1:OTF1"/>
    <mergeCell ref="OTG1:OTH1"/>
    <mergeCell ref="OTI1:OTJ1"/>
    <mergeCell ref="OTK1:OTL1"/>
    <mergeCell ref="OTM1:OTN1"/>
    <mergeCell ref="OTO1:OTP1"/>
    <mergeCell ref="OTQ1:OTR1"/>
    <mergeCell ref="OTS1:OTT1"/>
    <mergeCell ref="ORE1:ORF1"/>
    <mergeCell ref="ORG1:ORH1"/>
    <mergeCell ref="ORI1:ORJ1"/>
    <mergeCell ref="ORK1:ORL1"/>
    <mergeCell ref="ORM1:ORN1"/>
    <mergeCell ref="ORO1:ORP1"/>
    <mergeCell ref="ORQ1:ORR1"/>
    <mergeCell ref="ORS1:ORT1"/>
    <mergeCell ref="ORU1:ORV1"/>
    <mergeCell ref="ORW1:ORX1"/>
    <mergeCell ref="ORY1:ORZ1"/>
    <mergeCell ref="OSA1:OSB1"/>
    <mergeCell ref="OSC1:OSD1"/>
    <mergeCell ref="OSE1:OSF1"/>
    <mergeCell ref="OSG1:OSH1"/>
    <mergeCell ref="OSI1:OSJ1"/>
    <mergeCell ref="OSK1:OSL1"/>
    <mergeCell ref="OPW1:OPX1"/>
    <mergeCell ref="OPY1:OPZ1"/>
    <mergeCell ref="OQA1:OQB1"/>
    <mergeCell ref="OQC1:OQD1"/>
    <mergeCell ref="OQE1:OQF1"/>
    <mergeCell ref="OQG1:OQH1"/>
    <mergeCell ref="OQI1:OQJ1"/>
    <mergeCell ref="OQK1:OQL1"/>
    <mergeCell ref="OQM1:OQN1"/>
    <mergeCell ref="OQO1:OQP1"/>
    <mergeCell ref="OQQ1:OQR1"/>
    <mergeCell ref="OQS1:OQT1"/>
    <mergeCell ref="OQU1:OQV1"/>
    <mergeCell ref="OQW1:OQX1"/>
    <mergeCell ref="OQY1:OQZ1"/>
    <mergeCell ref="ORA1:ORB1"/>
    <mergeCell ref="ORC1:ORD1"/>
    <mergeCell ref="OOO1:OOP1"/>
    <mergeCell ref="OOQ1:OOR1"/>
    <mergeCell ref="OOS1:OOT1"/>
    <mergeCell ref="OOU1:OOV1"/>
    <mergeCell ref="OOW1:OOX1"/>
    <mergeCell ref="OOY1:OOZ1"/>
    <mergeCell ref="OPA1:OPB1"/>
    <mergeCell ref="OPC1:OPD1"/>
    <mergeCell ref="OPE1:OPF1"/>
    <mergeCell ref="OPG1:OPH1"/>
    <mergeCell ref="OPI1:OPJ1"/>
    <mergeCell ref="OPK1:OPL1"/>
    <mergeCell ref="OPM1:OPN1"/>
    <mergeCell ref="OPO1:OPP1"/>
    <mergeCell ref="OPQ1:OPR1"/>
    <mergeCell ref="OPS1:OPT1"/>
    <mergeCell ref="OPU1:OPV1"/>
    <mergeCell ref="ONG1:ONH1"/>
    <mergeCell ref="ONI1:ONJ1"/>
    <mergeCell ref="ONK1:ONL1"/>
    <mergeCell ref="ONM1:ONN1"/>
    <mergeCell ref="ONO1:ONP1"/>
    <mergeCell ref="ONQ1:ONR1"/>
    <mergeCell ref="ONS1:ONT1"/>
    <mergeCell ref="ONU1:ONV1"/>
    <mergeCell ref="ONW1:ONX1"/>
    <mergeCell ref="ONY1:ONZ1"/>
    <mergeCell ref="OOA1:OOB1"/>
    <mergeCell ref="OOC1:OOD1"/>
    <mergeCell ref="OOE1:OOF1"/>
    <mergeCell ref="OOG1:OOH1"/>
    <mergeCell ref="OOI1:OOJ1"/>
    <mergeCell ref="OOK1:OOL1"/>
    <mergeCell ref="OOM1:OON1"/>
    <mergeCell ref="OLY1:OLZ1"/>
    <mergeCell ref="OMA1:OMB1"/>
    <mergeCell ref="OMC1:OMD1"/>
    <mergeCell ref="OME1:OMF1"/>
    <mergeCell ref="OMG1:OMH1"/>
    <mergeCell ref="OMI1:OMJ1"/>
    <mergeCell ref="OMK1:OML1"/>
    <mergeCell ref="OMM1:OMN1"/>
    <mergeCell ref="OMO1:OMP1"/>
    <mergeCell ref="OMQ1:OMR1"/>
    <mergeCell ref="OMS1:OMT1"/>
    <mergeCell ref="OMU1:OMV1"/>
    <mergeCell ref="OMW1:OMX1"/>
    <mergeCell ref="OMY1:OMZ1"/>
    <mergeCell ref="ONA1:ONB1"/>
    <mergeCell ref="ONC1:OND1"/>
    <mergeCell ref="ONE1:ONF1"/>
    <mergeCell ref="OKQ1:OKR1"/>
    <mergeCell ref="OKS1:OKT1"/>
    <mergeCell ref="OKU1:OKV1"/>
    <mergeCell ref="OKW1:OKX1"/>
    <mergeCell ref="OKY1:OKZ1"/>
    <mergeCell ref="OLA1:OLB1"/>
    <mergeCell ref="OLC1:OLD1"/>
    <mergeCell ref="OLE1:OLF1"/>
    <mergeCell ref="OLG1:OLH1"/>
    <mergeCell ref="OLI1:OLJ1"/>
    <mergeCell ref="OLK1:OLL1"/>
    <mergeCell ref="OLM1:OLN1"/>
    <mergeCell ref="OLO1:OLP1"/>
    <mergeCell ref="OLQ1:OLR1"/>
    <mergeCell ref="OLS1:OLT1"/>
    <mergeCell ref="OLU1:OLV1"/>
    <mergeCell ref="OLW1:OLX1"/>
    <mergeCell ref="OJI1:OJJ1"/>
    <mergeCell ref="OJK1:OJL1"/>
    <mergeCell ref="OJM1:OJN1"/>
    <mergeCell ref="OJO1:OJP1"/>
    <mergeCell ref="OJQ1:OJR1"/>
    <mergeCell ref="OJS1:OJT1"/>
    <mergeCell ref="OJU1:OJV1"/>
    <mergeCell ref="OJW1:OJX1"/>
    <mergeCell ref="OJY1:OJZ1"/>
    <mergeCell ref="OKA1:OKB1"/>
    <mergeCell ref="OKC1:OKD1"/>
    <mergeCell ref="OKE1:OKF1"/>
    <mergeCell ref="OKG1:OKH1"/>
    <mergeCell ref="OKI1:OKJ1"/>
    <mergeCell ref="OKK1:OKL1"/>
    <mergeCell ref="OKM1:OKN1"/>
    <mergeCell ref="OKO1:OKP1"/>
    <mergeCell ref="OIA1:OIB1"/>
    <mergeCell ref="OIC1:OID1"/>
    <mergeCell ref="OIE1:OIF1"/>
    <mergeCell ref="OIG1:OIH1"/>
    <mergeCell ref="OII1:OIJ1"/>
    <mergeCell ref="OIK1:OIL1"/>
    <mergeCell ref="OIM1:OIN1"/>
    <mergeCell ref="OIO1:OIP1"/>
    <mergeCell ref="OIQ1:OIR1"/>
    <mergeCell ref="OIS1:OIT1"/>
    <mergeCell ref="OIU1:OIV1"/>
    <mergeCell ref="OIW1:OIX1"/>
    <mergeCell ref="OIY1:OIZ1"/>
    <mergeCell ref="OJA1:OJB1"/>
    <mergeCell ref="OJC1:OJD1"/>
    <mergeCell ref="OJE1:OJF1"/>
    <mergeCell ref="OJG1:OJH1"/>
    <mergeCell ref="OGS1:OGT1"/>
    <mergeCell ref="OGU1:OGV1"/>
    <mergeCell ref="OGW1:OGX1"/>
    <mergeCell ref="OGY1:OGZ1"/>
    <mergeCell ref="OHA1:OHB1"/>
    <mergeCell ref="OHC1:OHD1"/>
    <mergeCell ref="OHE1:OHF1"/>
    <mergeCell ref="OHG1:OHH1"/>
    <mergeCell ref="OHI1:OHJ1"/>
    <mergeCell ref="OHK1:OHL1"/>
    <mergeCell ref="OHM1:OHN1"/>
    <mergeCell ref="OHO1:OHP1"/>
    <mergeCell ref="OHQ1:OHR1"/>
    <mergeCell ref="OHS1:OHT1"/>
    <mergeCell ref="OHU1:OHV1"/>
    <mergeCell ref="OHW1:OHX1"/>
    <mergeCell ref="OHY1:OHZ1"/>
    <mergeCell ref="OFK1:OFL1"/>
    <mergeCell ref="OFM1:OFN1"/>
    <mergeCell ref="OFO1:OFP1"/>
    <mergeCell ref="OFQ1:OFR1"/>
    <mergeCell ref="OFS1:OFT1"/>
    <mergeCell ref="OFU1:OFV1"/>
    <mergeCell ref="OFW1:OFX1"/>
    <mergeCell ref="OFY1:OFZ1"/>
    <mergeCell ref="OGA1:OGB1"/>
    <mergeCell ref="OGC1:OGD1"/>
    <mergeCell ref="OGE1:OGF1"/>
    <mergeCell ref="OGG1:OGH1"/>
    <mergeCell ref="OGI1:OGJ1"/>
    <mergeCell ref="OGK1:OGL1"/>
    <mergeCell ref="OGM1:OGN1"/>
    <mergeCell ref="OGO1:OGP1"/>
    <mergeCell ref="OGQ1:OGR1"/>
    <mergeCell ref="OEC1:OED1"/>
    <mergeCell ref="OEE1:OEF1"/>
    <mergeCell ref="OEG1:OEH1"/>
    <mergeCell ref="OEI1:OEJ1"/>
    <mergeCell ref="OEK1:OEL1"/>
    <mergeCell ref="OEM1:OEN1"/>
    <mergeCell ref="OEO1:OEP1"/>
    <mergeCell ref="OEQ1:OER1"/>
    <mergeCell ref="OES1:OET1"/>
    <mergeCell ref="OEU1:OEV1"/>
    <mergeCell ref="OEW1:OEX1"/>
    <mergeCell ref="OEY1:OEZ1"/>
    <mergeCell ref="OFA1:OFB1"/>
    <mergeCell ref="OFC1:OFD1"/>
    <mergeCell ref="OFE1:OFF1"/>
    <mergeCell ref="OFG1:OFH1"/>
    <mergeCell ref="OFI1:OFJ1"/>
    <mergeCell ref="OCU1:OCV1"/>
    <mergeCell ref="OCW1:OCX1"/>
    <mergeCell ref="OCY1:OCZ1"/>
    <mergeCell ref="ODA1:ODB1"/>
    <mergeCell ref="ODC1:ODD1"/>
    <mergeCell ref="ODE1:ODF1"/>
    <mergeCell ref="ODG1:ODH1"/>
    <mergeCell ref="ODI1:ODJ1"/>
    <mergeCell ref="ODK1:ODL1"/>
    <mergeCell ref="ODM1:ODN1"/>
    <mergeCell ref="ODO1:ODP1"/>
    <mergeCell ref="ODQ1:ODR1"/>
    <mergeCell ref="ODS1:ODT1"/>
    <mergeCell ref="ODU1:ODV1"/>
    <mergeCell ref="ODW1:ODX1"/>
    <mergeCell ref="ODY1:ODZ1"/>
    <mergeCell ref="OEA1:OEB1"/>
    <mergeCell ref="OBM1:OBN1"/>
    <mergeCell ref="OBO1:OBP1"/>
    <mergeCell ref="OBQ1:OBR1"/>
    <mergeCell ref="OBS1:OBT1"/>
    <mergeCell ref="OBU1:OBV1"/>
    <mergeCell ref="OBW1:OBX1"/>
    <mergeCell ref="OBY1:OBZ1"/>
    <mergeCell ref="OCA1:OCB1"/>
    <mergeCell ref="OCC1:OCD1"/>
    <mergeCell ref="OCE1:OCF1"/>
    <mergeCell ref="OCG1:OCH1"/>
    <mergeCell ref="OCI1:OCJ1"/>
    <mergeCell ref="OCK1:OCL1"/>
    <mergeCell ref="OCM1:OCN1"/>
    <mergeCell ref="OCO1:OCP1"/>
    <mergeCell ref="OCQ1:OCR1"/>
    <mergeCell ref="OCS1:OCT1"/>
    <mergeCell ref="OAE1:OAF1"/>
    <mergeCell ref="OAG1:OAH1"/>
    <mergeCell ref="OAI1:OAJ1"/>
    <mergeCell ref="OAK1:OAL1"/>
    <mergeCell ref="OAM1:OAN1"/>
    <mergeCell ref="OAO1:OAP1"/>
    <mergeCell ref="OAQ1:OAR1"/>
    <mergeCell ref="OAS1:OAT1"/>
    <mergeCell ref="OAU1:OAV1"/>
    <mergeCell ref="OAW1:OAX1"/>
    <mergeCell ref="OAY1:OAZ1"/>
    <mergeCell ref="OBA1:OBB1"/>
    <mergeCell ref="OBC1:OBD1"/>
    <mergeCell ref="OBE1:OBF1"/>
    <mergeCell ref="OBG1:OBH1"/>
    <mergeCell ref="OBI1:OBJ1"/>
    <mergeCell ref="OBK1:OBL1"/>
    <mergeCell ref="NYW1:NYX1"/>
    <mergeCell ref="NYY1:NYZ1"/>
    <mergeCell ref="NZA1:NZB1"/>
    <mergeCell ref="NZC1:NZD1"/>
    <mergeCell ref="NZE1:NZF1"/>
    <mergeCell ref="NZG1:NZH1"/>
    <mergeCell ref="NZI1:NZJ1"/>
    <mergeCell ref="NZK1:NZL1"/>
    <mergeCell ref="NZM1:NZN1"/>
    <mergeCell ref="NZO1:NZP1"/>
    <mergeCell ref="NZQ1:NZR1"/>
    <mergeCell ref="NZS1:NZT1"/>
    <mergeCell ref="NZU1:NZV1"/>
    <mergeCell ref="NZW1:NZX1"/>
    <mergeCell ref="NZY1:NZZ1"/>
    <mergeCell ref="OAA1:OAB1"/>
    <mergeCell ref="OAC1:OAD1"/>
    <mergeCell ref="NXO1:NXP1"/>
    <mergeCell ref="NXQ1:NXR1"/>
    <mergeCell ref="NXS1:NXT1"/>
    <mergeCell ref="NXU1:NXV1"/>
    <mergeCell ref="NXW1:NXX1"/>
    <mergeCell ref="NXY1:NXZ1"/>
    <mergeCell ref="NYA1:NYB1"/>
    <mergeCell ref="NYC1:NYD1"/>
    <mergeCell ref="NYE1:NYF1"/>
    <mergeCell ref="NYG1:NYH1"/>
    <mergeCell ref="NYI1:NYJ1"/>
    <mergeCell ref="NYK1:NYL1"/>
    <mergeCell ref="NYM1:NYN1"/>
    <mergeCell ref="NYO1:NYP1"/>
    <mergeCell ref="NYQ1:NYR1"/>
    <mergeCell ref="NYS1:NYT1"/>
    <mergeCell ref="NYU1:NYV1"/>
    <mergeCell ref="NWG1:NWH1"/>
    <mergeCell ref="NWI1:NWJ1"/>
    <mergeCell ref="NWK1:NWL1"/>
    <mergeCell ref="NWM1:NWN1"/>
    <mergeCell ref="NWO1:NWP1"/>
    <mergeCell ref="NWQ1:NWR1"/>
    <mergeCell ref="NWS1:NWT1"/>
    <mergeCell ref="NWU1:NWV1"/>
    <mergeCell ref="NWW1:NWX1"/>
    <mergeCell ref="NWY1:NWZ1"/>
    <mergeCell ref="NXA1:NXB1"/>
    <mergeCell ref="NXC1:NXD1"/>
    <mergeCell ref="NXE1:NXF1"/>
    <mergeCell ref="NXG1:NXH1"/>
    <mergeCell ref="NXI1:NXJ1"/>
    <mergeCell ref="NXK1:NXL1"/>
    <mergeCell ref="NXM1:NXN1"/>
    <mergeCell ref="NUY1:NUZ1"/>
    <mergeCell ref="NVA1:NVB1"/>
    <mergeCell ref="NVC1:NVD1"/>
    <mergeCell ref="NVE1:NVF1"/>
    <mergeCell ref="NVG1:NVH1"/>
    <mergeCell ref="NVI1:NVJ1"/>
    <mergeCell ref="NVK1:NVL1"/>
    <mergeCell ref="NVM1:NVN1"/>
    <mergeCell ref="NVO1:NVP1"/>
    <mergeCell ref="NVQ1:NVR1"/>
    <mergeCell ref="NVS1:NVT1"/>
    <mergeCell ref="NVU1:NVV1"/>
    <mergeCell ref="NVW1:NVX1"/>
    <mergeCell ref="NVY1:NVZ1"/>
    <mergeCell ref="NWA1:NWB1"/>
    <mergeCell ref="NWC1:NWD1"/>
    <mergeCell ref="NWE1:NWF1"/>
    <mergeCell ref="NTQ1:NTR1"/>
    <mergeCell ref="NTS1:NTT1"/>
    <mergeCell ref="NTU1:NTV1"/>
    <mergeCell ref="NTW1:NTX1"/>
    <mergeCell ref="NTY1:NTZ1"/>
    <mergeCell ref="NUA1:NUB1"/>
    <mergeCell ref="NUC1:NUD1"/>
    <mergeCell ref="NUE1:NUF1"/>
    <mergeCell ref="NUG1:NUH1"/>
    <mergeCell ref="NUI1:NUJ1"/>
    <mergeCell ref="NUK1:NUL1"/>
    <mergeCell ref="NUM1:NUN1"/>
    <mergeCell ref="NUO1:NUP1"/>
    <mergeCell ref="NUQ1:NUR1"/>
    <mergeCell ref="NUS1:NUT1"/>
    <mergeCell ref="NUU1:NUV1"/>
    <mergeCell ref="NUW1:NUX1"/>
    <mergeCell ref="NSI1:NSJ1"/>
    <mergeCell ref="NSK1:NSL1"/>
    <mergeCell ref="NSM1:NSN1"/>
    <mergeCell ref="NSO1:NSP1"/>
    <mergeCell ref="NSQ1:NSR1"/>
    <mergeCell ref="NSS1:NST1"/>
    <mergeCell ref="NSU1:NSV1"/>
    <mergeCell ref="NSW1:NSX1"/>
    <mergeCell ref="NSY1:NSZ1"/>
    <mergeCell ref="NTA1:NTB1"/>
    <mergeCell ref="NTC1:NTD1"/>
    <mergeCell ref="NTE1:NTF1"/>
    <mergeCell ref="NTG1:NTH1"/>
    <mergeCell ref="NTI1:NTJ1"/>
    <mergeCell ref="NTK1:NTL1"/>
    <mergeCell ref="NTM1:NTN1"/>
    <mergeCell ref="NTO1:NTP1"/>
    <mergeCell ref="NRA1:NRB1"/>
    <mergeCell ref="NRC1:NRD1"/>
    <mergeCell ref="NRE1:NRF1"/>
    <mergeCell ref="NRG1:NRH1"/>
    <mergeCell ref="NRI1:NRJ1"/>
    <mergeCell ref="NRK1:NRL1"/>
    <mergeCell ref="NRM1:NRN1"/>
    <mergeCell ref="NRO1:NRP1"/>
    <mergeCell ref="NRQ1:NRR1"/>
    <mergeCell ref="NRS1:NRT1"/>
    <mergeCell ref="NRU1:NRV1"/>
    <mergeCell ref="NRW1:NRX1"/>
    <mergeCell ref="NRY1:NRZ1"/>
    <mergeCell ref="NSA1:NSB1"/>
    <mergeCell ref="NSC1:NSD1"/>
    <mergeCell ref="NSE1:NSF1"/>
    <mergeCell ref="NSG1:NSH1"/>
    <mergeCell ref="NPS1:NPT1"/>
    <mergeCell ref="NPU1:NPV1"/>
    <mergeCell ref="NPW1:NPX1"/>
    <mergeCell ref="NPY1:NPZ1"/>
    <mergeCell ref="NQA1:NQB1"/>
    <mergeCell ref="NQC1:NQD1"/>
    <mergeCell ref="NQE1:NQF1"/>
    <mergeCell ref="NQG1:NQH1"/>
    <mergeCell ref="NQI1:NQJ1"/>
    <mergeCell ref="NQK1:NQL1"/>
    <mergeCell ref="NQM1:NQN1"/>
    <mergeCell ref="NQO1:NQP1"/>
    <mergeCell ref="NQQ1:NQR1"/>
    <mergeCell ref="NQS1:NQT1"/>
    <mergeCell ref="NQU1:NQV1"/>
    <mergeCell ref="NQW1:NQX1"/>
    <mergeCell ref="NQY1:NQZ1"/>
    <mergeCell ref="NOK1:NOL1"/>
    <mergeCell ref="NOM1:NON1"/>
    <mergeCell ref="NOO1:NOP1"/>
    <mergeCell ref="NOQ1:NOR1"/>
    <mergeCell ref="NOS1:NOT1"/>
    <mergeCell ref="NOU1:NOV1"/>
    <mergeCell ref="NOW1:NOX1"/>
    <mergeCell ref="NOY1:NOZ1"/>
    <mergeCell ref="NPA1:NPB1"/>
    <mergeCell ref="NPC1:NPD1"/>
    <mergeCell ref="NPE1:NPF1"/>
    <mergeCell ref="NPG1:NPH1"/>
    <mergeCell ref="NPI1:NPJ1"/>
    <mergeCell ref="NPK1:NPL1"/>
    <mergeCell ref="NPM1:NPN1"/>
    <mergeCell ref="NPO1:NPP1"/>
    <mergeCell ref="NPQ1:NPR1"/>
    <mergeCell ref="NNC1:NND1"/>
    <mergeCell ref="NNE1:NNF1"/>
    <mergeCell ref="NNG1:NNH1"/>
    <mergeCell ref="NNI1:NNJ1"/>
    <mergeCell ref="NNK1:NNL1"/>
    <mergeCell ref="NNM1:NNN1"/>
    <mergeCell ref="NNO1:NNP1"/>
    <mergeCell ref="NNQ1:NNR1"/>
    <mergeCell ref="NNS1:NNT1"/>
    <mergeCell ref="NNU1:NNV1"/>
    <mergeCell ref="NNW1:NNX1"/>
    <mergeCell ref="NNY1:NNZ1"/>
    <mergeCell ref="NOA1:NOB1"/>
    <mergeCell ref="NOC1:NOD1"/>
    <mergeCell ref="NOE1:NOF1"/>
    <mergeCell ref="NOG1:NOH1"/>
    <mergeCell ref="NOI1:NOJ1"/>
    <mergeCell ref="NLU1:NLV1"/>
    <mergeCell ref="NLW1:NLX1"/>
    <mergeCell ref="NLY1:NLZ1"/>
    <mergeCell ref="NMA1:NMB1"/>
    <mergeCell ref="NMC1:NMD1"/>
    <mergeCell ref="NME1:NMF1"/>
    <mergeCell ref="NMG1:NMH1"/>
    <mergeCell ref="NMI1:NMJ1"/>
    <mergeCell ref="NMK1:NML1"/>
    <mergeCell ref="NMM1:NMN1"/>
    <mergeCell ref="NMO1:NMP1"/>
    <mergeCell ref="NMQ1:NMR1"/>
    <mergeCell ref="NMS1:NMT1"/>
    <mergeCell ref="NMU1:NMV1"/>
    <mergeCell ref="NMW1:NMX1"/>
    <mergeCell ref="NMY1:NMZ1"/>
    <mergeCell ref="NNA1:NNB1"/>
    <mergeCell ref="NKM1:NKN1"/>
    <mergeCell ref="NKO1:NKP1"/>
    <mergeCell ref="NKQ1:NKR1"/>
    <mergeCell ref="NKS1:NKT1"/>
    <mergeCell ref="NKU1:NKV1"/>
    <mergeCell ref="NKW1:NKX1"/>
    <mergeCell ref="NKY1:NKZ1"/>
    <mergeCell ref="NLA1:NLB1"/>
    <mergeCell ref="NLC1:NLD1"/>
    <mergeCell ref="NLE1:NLF1"/>
    <mergeCell ref="NLG1:NLH1"/>
    <mergeCell ref="NLI1:NLJ1"/>
    <mergeCell ref="NLK1:NLL1"/>
    <mergeCell ref="NLM1:NLN1"/>
    <mergeCell ref="NLO1:NLP1"/>
    <mergeCell ref="NLQ1:NLR1"/>
    <mergeCell ref="NLS1:NLT1"/>
    <mergeCell ref="NJE1:NJF1"/>
    <mergeCell ref="NJG1:NJH1"/>
    <mergeCell ref="NJI1:NJJ1"/>
    <mergeCell ref="NJK1:NJL1"/>
    <mergeCell ref="NJM1:NJN1"/>
    <mergeCell ref="NJO1:NJP1"/>
    <mergeCell ref="NJQ1:NJR1"/>
    <mergeCell ref="NJS1:NJT1"/>
    <mergeCell ref="NJU1:NJV1"/>
    <mergeCell ref="NJW1:NJX1"/>
    <mergeCell ref="NJY1:NJZ1"/>
    <mergeCell ref="NKA1:NKB1"/>
    <mergeCell ref="NKC1:NKD1"/>
    <mergeCell ref="NKE1:NKF1"/>
    <mergeCell ref="NKG1:NKH1"/>
    <mergeCell ref="NKI1:NKJ1"/>
    <mergeCell ref="NKK1:NKL1"/>
    <mergeCell ref="NHW1:NHX1"/>
    <mergeCell ref="NHY1:NHZ1"/>
    <mergeCell ref="NIA1:NIB1"/>
    <mergeCell ref="NIC1:NID1"/>
    <mergeCell ref="NIE1:NIF1"/>
    <mergeCell ref="NIG1:NIH1"/>
    <mergeCell ref="NII1:NIJ1"/>
    <mergeCell ref="NIK1:NIL1"/>
    <mergeCell ref="NIM1:NIN1"/>
    <mergeCell ref="NIO1:NIP1"/>
    <mergeCell ref="NIQ1:NIR1"/>
    <mergeCell ref="NIS1:NIT1"/>
    <mergeCell ref="NIU1:NIV1"/>
    <mergeCell ref="NIW1:NIX1"/>
    <mergeCell ref="NIY1:NIZ1"/>
    <mergeCell ref="NJA1:NJB1"/>
    <mergeCell ref="NJC1:NJD1"/>
    <mergeCell ref="NGO1:NGP1"/>
    <mergeCell ref="NGQ1:NGR1"/>
    <mergeCell ref="NGS1:NGT1"/>
    <mergeCell ref="NGU1:NGV1"/>
    <mergeCell ref="NGW1:NGX1"/>
    <mergeCell ref="NGY1:NGZ1"/>
    <mergeCell ref="NHA1:NHB1"/>
    <mergeCell ref="NHC1:NHD1"/>
    <mergeCell ref="NHE1:NHF1"/>
    <mergeCell ref="NHG1:NHH1"/>
    <mergeCell ref="NHI1:NHJ1"/>
    <mergeCell ref="NHK1:NHL1"/>
    <mergeCell ref="NHM1:NHN1"/>
    <mergeCell ref="NHO1:NHP1"/>
    <mergeCell ref="NHQ1:NHR1"/>
    <mergeCell ref="NHS1:NHT1"/>
    <mergeCell ref="NHU1:NHV1"/>
    <mergeCell ref="NFG1:NFH1"/>
    <mergeCell ref="NFI1:NFJ1"/>
    <mergeCell ref="NFK1:NFL1"/>
    <mergeCell ref="NFM1:NFN1"/>
    <mergeCell ref="NFO1:NFP1"/>
    <mergeCell ref="NFQ1:NFR1"/>
    <mergeCell ref="NFS1:NFT1"/>
    <mergeCell ref="NFU1:NFV1"/>
    <mergeCell ref="NFW1:NFX1"/>
    <mergeCell ref="NFY1:NFZ1"/>
    <mergeCell ref="NGA1:NGB1"/>
    <mergeCell ref="NGC1:NGD1"/>
    <mergeCell ref="NGE1:NGF1"/>
    <mergeCell ref="NGG1:NGH1"/>
    <mergeCell ref="NGI1:NGJ1"/>
    <mergeCell ref="NGK1:NGL1"/>
    <mergeCell ref="NGM1:NGN1"/>
    <mergeCell ref="NDY1:NDZ1"/>
    <mergeCell ref="NEA1:NEB1"/>
    <mergeCell ref="NEC1:NED1"/>
    <mergeCell ref="NEE1:NEF1"/>
    <mergeCell ref="NEG1:NEH1"/>
    <mergeCell ref="NEI1:NEJ1"/>
    <mergeCell ref="NEK1:NEL1"/>
    <mergeCell ref="NEM1:NEN1"/>
    <mergeCell ref="NEO1:NEP1"/>
    <mergeCell ref="NEQ1:NER1"/>
    <mergeCell ref="NES1:NET1"/>
    <mergeCell ref="NEU1:NEV1"/>
    <mergeCell ref="NEW1:NEX1"/>
    <mergeCell ref="NEY1:NEZ1"/>
    <mergeCell ref="NFA1:NFB1"/>
    <mergeCell ref="NFC1:NFD1"/>
    <mergeCell ref="NFE1:NFF1"/>
    <mergeCell ref="NCQ1:NCR1"/>
    <mergeCell ref="NCS1:NCT1"/>
    <mergeCell ref="NCU1:NCV1"/>
    <mergeCell ref="NCW1:NCX1"/>
    <mergeCell ref="NCY1:NCZ1"/>
    <mergeCell ref="NDA1:NDB1"/>
    <mergeCell ref="NDC1:NDD1"/>
    <mergeCell ref="NDE1:NDF1"/>
    <mergeCell ref="NDG1:NDH1"/>
    <mergeCell ref="NDI1:NDJ1"/>
    <mergeCell ref="NDK1:NDL1"/>
    <mergeCell ref="NDM1:NDN1"/>
    <mergeCell ref="NDO1:NDP1"/>
    <mergeCell ref="NDQ1:NDR1"/>
    <mergeCell ref="NDS1:NDT1"/>
    <mergeCell ref="NDU1:NDV1"/>
    <mergeCell ref="NDW1:NDX1"/>
    <mergeCell ref="NBI1:NBJ1"/>
    <mergeCell ref="NBK1:NBL1"/>
    <mergeCell ref="NBM1:NBN1"/>
    <mergeCell ref="NBO1:NBP1"/>
    <mergeCell ref="NBQ1:NBR1"/>
    <mergeCell ref="NBS1:NBT1"/>
    <mergeCell ref="NBU1:NBV1"/>
    <mergeCell ref="NBW1:NBX1"/>
    <mergeCell ref="NBY1:NBZ1"/>
    <mergeCell ref="NCA1:NCB1"/>
    <mergeCell ref="NCC1:NCD1"/>
    <mergeCell ref="NCE1:NCF1"/>
    <mergeCell ref="NCG1:NCH1"/>
    <mergeCell ref="NCI1:NCJ1"/>
    <mergeCell ref="NCK1:NCL1"/>
    <mergeCell ref="NCM1:NCN1"/>
    <mergeCell ref="NCO1:NCP1"/>
    <mergeCell ref="NAA1:NAB1"/>
    <mergeCell ref="NAC1:NAD1"/>
    <mergeCell ref="NAE1:NAF1"/>
    <mergeCell ref="NAG1:NAH1"/>
    <mergeCell ref="NAI1:NAJ1"/>
    <mergeCell ref="NAK1:NAL1"/>
    <mergeCell ref="NAM1:NAN1"/>
    <mergeCell ref="NAO1:NAP1"/>
    <mergeCell ref="NAQ1:NAR1"/>
    <mergeCell ref="NAS1:NAT1"/>
    <mergeCell ref="NAU1:NAV1"/>
    <mergeCell ref="NAW1:NAX1"/>
    <mergeCell ref="NAY1:NAZ1"/>
    <mergeCell ref="NBA1:NBB1"/>
    <mergeCell ref="NBC1:NBD1"/>
    <mergeCell ref="NBE1:NBF1"/>
    <mergeCell ref="NBG1:NBH1"/>
    <mergeCell ref="MYS1:MYT1"/>
    <mergeCell ref="MYU1:MYV1"/>
    <mergeCell ref="MYW1:MYX1"/>
    <mergeCell ref="MYY1:MYZ1"/>
    <mergeCell ref="MZA1:MZB1"/>
    <mergeCell ref="MZC1:MZD1"/>
    <mergeCell ref="MZE1:MZF1"/>
    <mergeCell ref="MZG1:MZH1"/>
    <mergeCell ref="MZI1:MZJ1"/>
    <mergeCell ref="MZK1:MZL1"/>
    <mergeCell ref="MZM1:MZN1"/>
    <mergeCell ref="MZO1:MZP1"/>
    <mergeCell ref="MZQ1:MZR1"/>
    <mergeCell ref="MZS1:MZT1"/>
    <mergeCell ref="MZU1:MZV1"/>
    <mergeCell ref="MZW1:MZX1"/>
    <mergeCell ref="MZY1:MZZ1"/>
    <mergeCell ref="MXK1:MXL1"/>
    <mergeCell ref="MXM1:MXN1"/>
    <mergeCell ref="MXO1:MXP1"/>
    <mergeCell ref="MXQ1:MXR1"/>
    <mergeCell ref="MXS1:MXT1"/>
    <mergeCell ref="MXU1:MXV1"/>
    <mergeCell ref="MXW1:MXX1"/>
    <mergeCell ref="MXY1:MXZ1"/>
    <mergeCell ref="MYA1:MYB1"/>
    <mergeCell ref="MYC1:MYD1"/>
    <mergeCell ref="MYE1:MYF1"/>
    <mergeCell ref="MYG1:MYH1"/>
    <mergeCell ref="MYI1:MYJ1"/>
    <mergeCell ref="MYK1:MYL1"/>
    <mergeCell ref="MYM1:MYN1"/>
    <mergeCell ref="MYO1:MYP1"/>
    <mergeCell ref="MYQ1:MYR1"/>
    <mergeCell ref="MWC1:MWD1"/>
    <mergeCell ref="MWE1:MWF1"/>
    <mergeCell ref="MWG1:MWH1"/>
    <mergeCell ref="MWI1:MWJ1"/>
    <mergeCell ref="MWK1:MWL1"/>
    <mergeCell ref="MWM1:MWN1"/>
    <mergeCell ref="MWO1:MWP1"/>
    <mergeCell ref="MWQ1:MWR1"/>
    <mergeCell ref="MWS1:MWT1"/>
    <mergeCell ref="MWU1:MWV1"/>
    <mergeCell ref="MWW1:MWX1"/>
    <mergeCell ref="MWY1:MWZ1"/>
    <mergeCell ref="MXA1:MXB1"/>
    <mergeCell ref="MXC1:MXD1"/>
    <mergeCell ref="MXE1:MXF1"/>
    <mergeCell ref="MXG1:MXH1"/>
    <mergeCell ref="MXI1:MXJ1"/>
    <mergeCell ref="MUU1:MUV1"/>
    <mergeCell ref="MUW1:MUX1"/>
    <mergeCell ref="MUY1:MUZ1"/>
    <mergeCell ref="MVA1:MVB1"/>
    <mergeCell ref="MVC1:MVD1"/>
    <mergeCell ref="MVE1:MVF1"/>
    <mergeCell ref="MVG1:MVH1"/>
    <mergeCell ref="MVI1:MVJ1"/>
    <mergeCell ref="MVK1:MVL1"/>
    <mergeCell ref="MVM1:MVN1"/>
    <mergeCell ref="MVO1:MVP1"/>
    <mergeCell ref="MVQ1:MVR1"/>
    <mergeCell ref="MVS1:MVT1"/>
    <mergeCell ref="MVU1:MVV1"/>
    <mergeCell ref="MVW1:MVX1"/>
    <mergeCell ref="MVY1:MVZ1"/>
    <mergeCell ref="MWA1:MWB1"/>
    <mergeCell ref="MTM1:MTN1"/>
    <mergeCell ref="MTO1:MTP1"/>
    <mergeCell ref="MTQ1:MTR1"/>
    <mergeCell ref="MTS1:MTT1"/>
    <mergeCell ref="MTU1:MTV1"/>
    <mergeCell ref="MTW1:MTX1"/>
    <mergeCell ref="MTY1:MTZ1"/>
    <mergeCell ref="MUA1:MUB1"/>
    <mergeCell ref="MUC1:MUD1"/>
    <mergeCell ref="MUE1:MUF1"/>
    <mergeCell ref="MUG1:MUH1"/>
    <mergeCell ref="MUI1:MUJ1"/>
    <mergeCell ref="MUK1:MUL1"/>
    <mergeCell ref="MUM1:MUN1"/>
    <mergeCell ref="MUO1:MUP1"/>
    <mergeCell ref="MUQ1:MUR1"/>
    <mergeCell ref="MUS1:MUT1"/>
    <mergeCell ref="MSE1:MSF1"/>
    <mergeCell ref="MSG1:MSH1"/>
    <mergeCell ref="MSI1:MSJ1"/>
    <mergeCell ref="MSK1:MSL1"/>
    <mergeCell ref="MSM1:MSN1"/>
    <mergeCell ref="MSO1:MSP1"/>
    <mergeCell ref="MSQ1:MSR1"/>
    <mergeCell ref="MSS1:MST1"/>
    <mergeCell ref="MSU1:MSV1"/>
    <mergeCell ref="MSW1:MSX1"/>
    <mergeCell ref="MSY1:MSZ1"/>
    <mergeCell ref="MTA1:MTB1"/>
    <mergeCell ref="MTC1:MTD1"/>
    <mergeCell ref="MTE1:MTF1"/>
    <mergeCell ref="MTG1:MTH1"/>
    <mergeCell ref="MTI1:MTJ1"/>
    <mergeCell ref="MTK1:MTL1"/>
    <mergeCell ref="MQW1:MQX1"/>
    <mergeCell ref="MQY1:MQZ1"/>
    <mergeCell ref="MRA1:MRB1"/>
    <mergeCell ref="MRC1:MRD1"/>
    <mergeCell ref="MRE1:MRF1"/>
    <mergeCell ref="MRG1:MRH1"/>
    <mergeCell ref="MRI1:MRJ1"/>
    <mergeCell ref="MRK1:MRL1"/>
    <mergeCell ref="MRM1:MRN1"/>
    <mergeCell ref="MRO1:MRP1"/>
    <mergeCell ref="MRQ1:MRR1"/>
    <mergeCell ref="MRS1:MRT1"/>
    <mergeCell ref="MRU1:MRV1"/>
    <mergeCell ref="MRW1:MRX1"/>
    <mergeCell ref="MRY1:MRZ1"/>
    <mergeCell ref="MSA1:MSB1"/>
    <mergeCell ref="MSC1:MSD1"/>
    <mergeCell ref="MPO1:MPP1"/>
    <mergeCell ref="MPQ1:MPR1"/>
    <mergeCell ref="MPS1:MPT1"/>
    <mergeCell ref="MPU1:MPV1"/>
    <mergeCell ref="MPW1:MPX1"/>
    <mergeCell ref="MPY1:MPZ1"/>
    <mergeCell ref="MQA1:MQB1"/>
    <mergeCell ref="MQC1:MQD1"/>
    <mergeCell ref="MQE1:MQF1"/>
    <mergeCell ref="MQG1:MQH1"/>
    <mergeCell ref="MQI1:MQJ1"/>
    <mergeCell ref="MQK1:MQL1"/>
    <mergeCell ref="MQM1:MQN1"/>
    <mergeCell ref="MQO1:MQP1"/>
    <mergeCell ref="MQQ1:MQR1"/>
    <mergeCell ref="MQS1:MQT1"/>
    <mergeCell ref="MQU1:MQV1"/>
    <mergeCell ref="MOG1:MOH1"/>
    <mergeCell ref="MOI1:MOJ1"/>
    <mergeCell ref="MOK1:MOL1"/>
    <mergeCell ref="MOM1:MON1"/>
    <mergeCell ref="MOO1:MOP1"/>
    <mergeCell ref="MOQ1:MOR1"/>
    <mergeCell ref="MOS1:MOT1"/>
    <mergeCell ref="MOU1:MOV1"/>
    <mergeCell ref="MOW1:MOX1"/>
    <mergeCell ref="MOY1:MOZ1"/>
    <mergeCell ref="MPA1:MPB1"/>
    <mergeCell ref="MPC1:MPD1"/>
    <mergeCell ref="MPE1:MPF1"/>
    <mergeCell ref="MPG1:MPH1"/>
    <mergeCell ref="MPI1:MPJ1"/>
    <mergeCell ref="MPK1:MPL1"/>
    <mergeCell ref="MPM1:MPN1"/>
    <mergeCell ref="MMY1:MMZ1"/>
    <mergeCell ref="MNA1:MNB1"/>
    <mergeCell ref="MNC1:MND1"/>
    <mergeCell ref="MNE1:MNF1"/>
    <mergeCell ref="MNG1:MNH1"/>
    <mergeCell ref="MNI1:MNJ1"/>
    <mergeCell ref="MNK1:MNL1"/>
    <mergeCell ref="MNM1:MNN1"/>
    <mergeCell ref="MNO1:MNP1"/>
    <mergeCell ref="MNQ1:MNR1"/>
    <mergeCell ref="MNS1:MNT1"/>
    <mergeCell ref="MNU1:MNV1"/>
    <mergeCell ref="MNW1:MNX1"/>
    <mergeCell ref="MNY1:MNZ1"/>
    <mergeCell ref="MOA1:MOB1"/>
    <mergeCell ref="MOC1:MOD1"/>
    <mergeCell ref="MOE1:MOF1"/>
    <mergeCell ref="MLQ1:MLR1"/>
    <mergeCell ref="MLS1:MLT1"/>
    <mergeCell ref="MLU1:MLV1"/>
    <mergeCell ref="MLW1:MLX1"/>
    <mergeCell ref="MLY1:MLZ1"/>
    <mergeCell ref="MMA1:MMB1"/>
    <mergeCell ref="MMC1:MMD1"/>
    <mergeCell ref="MME1:MMF1"/>
    <mergeCell ref="MMG1:MMH1"/>
    <mergeCell ref="MMI1:MMJ1"/>
    <mergeCell ref="MMK1:MML1"/>
    <mergeCell ref="MMM1:MMN1"/>
    <mergeCell ref="MMO1:MMP1"/>
    <mergeCell ref="MMQ1:MMR1"/>
    <mergeCell ref="MMS1:MMT1"/>
    <mergeCell ref="MMU1:MMV1"/>
    <mergeCell ref="MMW1:MMX1"/>
    <mergeCell ref="MKI1:MKJ1"/>
    <mergeCell ref="MKK1:MKL1"/>
    <mergeCell ref="MKM1:MKN1"/>
    <mergeCell ref="MKO1:MKP1"/>
    <mergeCell ref="MKQ1:MKR1"/>
    <mergeCell ref="MKS1:MKT1"/>
    <mergeCell ref="MKU1:MKV1"/>
    <mergeCell ref="MKW1:MKX1"/>
    <mergeCell ref="MKY1:MKZ1"/>
    <mergeCell ref="MLA1:MLB1"/>
    <mergeCell ref="MLC1:MLD1"/>
    <mergeCell ref="MLE1:MLF1"/>
    <mergeCell ref="MLG1:MLH1"/>
    <mergeCell ref="MLI1:MLJ1"/>
    <mergeCell ref="MLK1:MLL1"/>
    <mergeCell ref="MLM1:MLN1"/>
    <mergeCell ref="MLO1:MLP1"/>
    <mergeCell ref="MJA1:MJB1"/>
    <mergeCell ref="MJC1:MJD1"/>
    <mergeCell ref="MJE1:MJF1"/>
    <mergeCell ref="MJG1:MJH1"/>
    <mergeCell ref="MJI1:MJJ1"/>
    <mergeCell ref="MJK1:MJL1"/>
    <mergeCell ref="MJM1:MJN1"/>
    <mergeCell ref="MJO1:MJP1"/>
    <mergeCell ref="MJQ1:MJR1"/>
    <mergeCell ref="MJS1:MJT1"/>
    <mergeCell ref="MJU1:MJV1"/>
    <mergeCell ref="MJW1:MJX1"/>
    <mergeCell ref="MJY1:MJZ1"/>
    <mergeCell ref="MKA1:MKB1"/>
    <mergeCell ref="MKC1:MKD1"/>
    <mergeCell ref="MKE1:MKF1"/>
    <mergeCell ref="MKG1:MKH1"/>
    <mergeCell ref="MHS1:MHT1"/>
    <mergeCell ref="MHU1:MHV1"/>
    <mergeCell ref="MHW1:MHX1"/>
    <mergeCell ref="MHY1:MHZ1"/>
    <mergeCell ref="MIA1:MIB1"/>
    <mergeCell ref="MIC1:MID1"/>
    <mergeCell ref="MIE1:MIF1"/>
    <mergeCell ref="MIG1:MIH1"/>
    <mergeCell ref="MII1:MIJ1"/>
    <mergeCell ref="MIK1:MIL1"/>
    <mergeCell ref="MIM1:MIN1"/>
    <mergeCell ref="MIO1:MIP1"/>
    <mergeCell ref="MIQ1:MIR1"/>
    <mergeCell ref="MIS1:MIT1"/>
    <mergeCell ref="MIU1:MIV1"/>
    <mergeCell ref="MIW1:MIX1"/>
    <mergeCell ref="MIY1:MIZ1"/>
    <mergeCell ref="MGK1:MGL1"/>
    <mergeCell ref="MGM1:MGN1"/>
    <mergeCell ref="MGO1:MGP1"/>
    <mergeCell ref="MGQ1:MGR1"/>
    <mergeCell ref="MGS1:MGT1"/>
    <mergeCell ref="MGU1:MGV1"/>
    <mergeCell ref="MGW1:MGX1"/>
    <mergeCell ref="MGY1:MGZ1"/>
    <mergeCell ref="MHA1:MHB1"/>
    <mergeCell ref="MHC1:MHD1"/>
    <mergeCell ref="MHE1:MHF1"/>
    <mergeCell ref="MHG1:MHH1"/>
    <mergeCell ref="MHI1:MHJ1"/>
    <mergeCell ref="MHK1:MHL1"/>
    <mergeCell ref="MHM1:MHN1"/>
    <mergeCell ref="MHO1:MHP1"/>
    <mergeCell ref="MHQ1:MHR1"/>
    <mergeCell ref="MFC1:MFD1"/>
    <mergeCell ref="MFE1:MFF1"/>
    <mergeCell ref="MFG1:MFH1"/>
    <mergeCell ref="MFI1:MFJ1"/>
    <mergeCell ref="MFK1:MFL1"/>
    <mergeCell ref="MFM1:MFN1"/>
    <mergeCell ref="MFO1:MFP1"/>
    <mergeCell ref="MFQ1:MFR1"/>
    <mergeCell ref="MFS1:MFT1"/>
    <mergeCell ref="MFU1:MFV1"/>
    <mergeCell ref="MFW1:MFX1"/>
    <mergeCell ref="MFY1:MFZ1"/>
    <mergeCell ref="MGA1:MGB1"/>
    <mergeCell ref="MGC1:MGD1"/>
    <mergeCell ref="MGE1:MGF1"/>
    <mergeCell ref="MGG1:MGH1"/>
    <mergeCell ref="MGI1:MGJ1"/>
    <mergeCell ref="MDU1:MDV1"/>
    <mergeCell ref="MDW1:MDX1"/>
    <mergeCell ref="MDY1:MDZ1"/>
    <mergeCell ref="MEA1:MEB1"/>
    <mergeCell ref="MEC1:MED1"/>
    <mergeCell ref="MEE1:MEF1"/>
    <mergeCell ref="MEG1:MEH1"/>
    <mergeCell ref="MEI1:MEJ1"/>
    <mergeCell ref="MEK1:MEL1"/>
    <mergeCell ref="MEM1:MEN1"/>
    <mergeCell ref="MEO1:MEP1"/>
    <mergeCell ref="MEQ1:MER1"/>
    <mergeCell ref="MES1:MET1"/>
    <mergeCell ref="MEU1:MEV1"/>
    <mergeCell ref="MEW1:MEX1"/>
    <mergeCell ref="MEY1:MEZ1"/>
    <mergeCell ref="MFA1:MFB1"/>
    <mergeCell ref="MCM1:MCN1"/>
    <mergeCell ref="MCO1:MCP1"/>
    <mergeCell ref="MCQ1:MCR1"/>
    <mergeCell ref="MCS1:MCT1"/>
    <mergeCell ref="MCU1:MCV1"/>
    <mergeCell ref="MCW1:MCX1"/>
    <mergeCell ref="MCY1:MCZ1"/>
    <mergeCell ref="MDA1:MDB1"/>
    <mergeCell ref="MDC1:MDD1"/>
    <mergeCell ref="MDE1:MDF1"/>
    <mergeCell ref="MDG1:MDH1"/>
    <mergeCell ref="MDI1:MDJ1"/>
    <mergeCell ref="MDK1:MDL1"/>
    <mergeCell ref="MDM1:MDN1"/>
    <mergeCell ref="MDO1:MDP1"/>
    <mergeCell ref="MDQ1:MDR1"/>
    <mergeCell ref="MDS1:MDT1"/>
    <mergeCell ref="MBE1:MBF1"/>
    <mergeCell ref="MBG1:MBH1"/>
    <mergeCell ref="MBI1:MBJ1"/>
    <mergeCell ref="MBK1:MBL1"/>
    <mergeCell ref="MBM1:MBN1"/>
    <mergeCell ref="MBO1:MBP1"/>
    <mergeCell ref="MBQ1:MBR1"/>
    <mergeCell ref="MBS1:MBT1"/>
    <mergeCell ref="MBU1:MBV1"/>
    <mergeCell ref="MBW1:MBX1"/>
    <mergeCell ref="MBY1:MBZ1"/>
    <mergeCell ref="MCA1:MCB1"/>
    <mergeCell ref="MCC1:MCD1"/>
    <mergeCell ref="MCE1:MCF1"/>
    <mergeCell ref="MCG1:MCH1"/>
    <mergeCell ref="MCI1:MCJ1"/>
    <mergeCell ref="MCK1:MCL1"/>
    <mergeCell ref="LZW1:LZX1"/>
    <mergeCell ref="LZY1:LZZ1"/>
    <mergeCell ref="MAA1:MAB1"/>
    <mergeCell ref="MAC1:MAD1"/>
    <mergeCell ref="MAE1:MAF1"/>
    <mergeCell ref="MAG1:MAH1"/>
    <mergeCell ref="MAI1:MAJ1"/>
    <mergeCell ref="MAK1:MAL1"/>
    <mergeCell ref="MAM1:MAN1"/>
    <mergeCell ref="MAO1:MAP1"/>
    <mergeCell ref="MAQ1:MAR1"/>
    <mergeCell ref="MAS1:MAT1"/>
    <mergeCell ref="MAU1:MAV1"/>
    <mergeCell ref="MAW1:MAX1"/>
    <mergeCell ref="MAY1:MAZ1"/>
    <mergeCell ref="MBA1:MBB1"/>
    <mergeCell ref="MBC1:MBD1"/>
    <mergeCell ref="LYO1:LYP1"/>
    <mergeCell ref="LYQ1:LYR1"/>
    <mergeCell ref="LYS1:LYT1"/>
    <mergeCell ref="LYU1:LYV1"/>
    <mergeCell ref="LYW1:LYX1"/>
    <mergeCell ref="LYY1:LYZ1"/>
    <mergeCell ref="LZA1:LZB1"/>
    <mergeCell ref="LZC1:LZD1"/>
    <mergeCell ref="LZE1:LZF1"/>
    <mergeCell ref="LZG1:LZH1"/>
    <mergeCell ref="LZI1:LZJ1"/>
    <mergeCell ref="LZK1:LZL1"/>
    <mergeCell ref="LZM1:LZN1"/>
    <mergeCell ref="LZO1:LZP1"/>
    <mergeCell ref="LZQ1:LZR1"/>
    <mergeCell ref="LZS1:LZT1"/>
    <mergeCell ref="LZU1:LZV1"/>
    <mergeCell ref="LXG1:LXH1"/>
    <mergeCell ref="LXI1:LXJ1"/>
    <mergeCell ref="LXK1:LXL1"/>
    <mergeCell ref="LXM1:LXN1"/>
    <mergeCell ref="LXO1:LXP1"/>
    <mergeCell ref="LXQ1:LXR1"/>
    <mergeCell ref="LXS1:LXT1"/>
    <mergeCell ref="LXU1:LXV1"/>
    <mergeCell ref="LXW1:LXX1"/>
    <mergeCell ref="LXY1:LXZ1"/>
    <mergeCell ref="LYA1:LYB1"/>
    <mergeCell ref="LYC1:LYD1"/>
    <mergeCell ref="LYE1:LYF1"/>
    <mergeCell ref="LYG1:LYH1"/>
    <mergeCell ref="LYI1:LYJ1"/>
    <mergeCell ref="LYK1:LYL1"/>
    <mergeCell ref="LYM1:LYN1"/>
    <mergeCell ref="LVY1:LVZ1"/>
    <mergeCell ref="LWA1:LWB1"/>
    <mergeCell ref="LWC1:LWD1"/>
    <mergeCell ref="LWE1:LWF1"/>
    <mergeCell ref="LWG1:LWH1"/>
    <mergeCell ref="LWI1:LWJ1"/>
    <mergeCell ref="LWK1:LWL1"/>
    <mergeCell ref="LWM1:LWN1"/>
    <mergeCell ref="LWO1:LWP1"/>
    <mergeCell ref="LWQ1:LWR1"/>
    <mergeCell ref="LWS1:LWT1"/>
    <mergeCell ref="LWU1:LWV1"/>
    <mergeCell ref="LWW1:LWX1"/>
    <mergeCell ref="LWY1:LWZ1"/>
    <mergeCell ref="LXA1:LXB1"/>
    <mergeCell ref="LXC1:LXD1"/>
    <mergeCell ref="LXE1:LXF1"/>
    <mergeCell ref="LUQ1:LUR1"/>
    <mergeCell ref="LUS1:LUT1"/>
    <mergeCell ref="LUU1:LUV1"/>
    <mergeCell ref="LUW1:LUX1"/>
    <mergeCell ref="LUY1:LUZ1"/>
    <mergeCell ref="LVA1:LVB1"/>
    <mergeCell ref="LVC1:LVD1"/>
    <mergeCell ref="LVE1:LVF1"/>
    <mergeCell ref="LVG1:LVH1"/>
    <mergeCell ref="LVI1:LVJ1"/>
    <mergeCell ref="LVK1:LVL1"/>
    <mergeCell ref="LVM1:LVN1"/>
    <mergeCell ref="LVO1:LVP1"/>
    <mergeCell ref="LVQ1:LVR1"/>
    <mergeCell ref="LVS1:LVT1"/>
    <mergeCell ref="LVU1:LVV1"/>
    <mergeCell ref="LVW1:LVX1"/>
    <mergeCell ref="LTI1:LTJ1"/>
    <mergeCell ref="LTK1:LTL1"/>
    <mergeCell ref="LTM1:LTN1"/>
    <mergeCell ref="LTO1:LTP1"/>
    <mergeCell ref="LTQ1:LTR1"/>
    <mergeCell ref="LTS1:LTT1"/>
    <mergeCell ref="LTU1:LTV1"/>
    <mergeCell ref="LTW1:LTX1"/>
    <mergeCell ref="LTY1:LTZ1"/>
    <mergeCell ref="LUA1:LUB1"/>
    <mergeCell ref="LUC1:LUD1"/>
    <mergeCell ref="LUE1:LUF1"/>
    <mergeCell ref="LUG1:LUH1"/>
    <mergeCell ref="LUI1:LUJ1"/>
    <mergeCell ref="LUK1:LUL1"/>
    <mergeCell ref="LUM1:LUN1"/>
    <mergeCell ref="LUO1:LUP1"/>
    <mergeCell ref="LSA1:LSB1"/>
    <mergeCell ref="LSC1:LSD1"/>
    <mergeCell ref="LSE1:LSF1"/>
    <mergeCell ref="LSG1:LSH1"/>
    <mergeCell ref="LSI1:LSJ1"/>
    <mergeCell ref="LSK1:LSL1"/>
    <mergeCell ref="LSM1:LSN1"/>
    <mergeCell ref="LSO1:LSP1"/>
    <mergeCell ref="LSQ1:LSR1"/>
    <mergeCell ref="LSS1:LST1"/>
    <mergeCell ref="LSU1:LSV1"/>
    <mergeCell ref="LSW1:LSX1"/>
    <mergeCell ref="LSY1:LSZ1"/>
    <mergeCell ref="LTA1:LTB1"/>
    <mergeCell ref="LTC1:LTD1"/>
    <mergeCell ref="LTE1:LTF1"/>
    <mergeCell ref="LTG1:LTH1"/>
    <mergeCell ref="LQS1:LQT1"/>
    <mergeCell ref="LQU1:LQV1"/>
    <mergeCell ref="LQW1:LQX1"/>
    <mergeCell ref="LQY1:LQZ1"/>
    <mergeCell ref="LRA1:LRB1"/>
    <mergeCell ref="LRC1:LRD1"/>
    <mergeCell ref="LRE1:LRF1"/>
    <mergeCell ref="LRG1:LRH1"/>
    <mergeCell ref="LRI1:LRJ1"/>
    <mergeCell ref="LRK1:LRL1"/>
    <mergeCell ref="LRM1:LRN1"/>
    <mergeCell ref="LRO1:LRP1"/>
    <mergeCell ref="LRQ1:LRR1"/>
    <mergeCell ref="LRS1:LRT1"/>
    <mergeCell ref="LRU1:LRV1"/>
    <mergeCell ref="LRW1:LRX1"/>
    <mergeCell ref="LRY1:LRZ1"/>
    <mergeCell ref="LPK1:LPL1"/>
    <mergeCell ref="LPM1:LPN1"/>
    <mergeCell ref="LPO1:LPP1"/>
    <mergeCell ref="LPQ1:LPR1"/>
    <mergeCell ref="LPS1:LPT1"/>
    <mergeCell ref="LPU1:LPV1"/>
    <mergeCell ref="LPW1:LPX1"/>
    <mergeCell ref="LPY1:LPZ1"/>
    <mergeCell ref="LQA1:LQB1"/>
    <mergeCell ref="LQC1:LQD1"/>
    <mergeCell ref="LQE1:LQF1"/>
    <mergeCell ref="LQG1:LQH1"/>
    <mergeCell ref="LQI1:LQJ1"/>
    <mergeCell ref="LQK1:LQL1"/>
    <mergeCell ref="LQM1:LQN1"/>
    <mergeCell ref="LQO1:LQP1"/>
    <mergeCell ref="LQQ1:LQR1"/>
    <mergeCell ref="LOC1:LOD1"/>
    <mergeCell ref="LOE1:LOF1"/>
    <mergeCell ref="LOG1:LOH1"/>
    <mergeCell ref="LOI1:LOJ1"/>
    <mergeCell ref="LOK1:LOL1"/>
    <mergeCell ref="LOM1:LON1"/>
    <mergeCell ref="LOO1:LOP1"/>
    <mergeCell ref="LOQ1:LOR1"/>
    <mergeCell ref="LOS1:LOT1"/>
    <mergeCell ref="LOU1:LOV1"/>
    <mergeCell ref="LOW1:LOX1"/>
    <mergeCell ref="LOY1:LOZ1"/>
    <mergeCell ref="LPA1:LPB1"/>
    <mergeCell ref="LPC1:LPD1"/>
    <mergeCell ref="LPE1:LPF1"/>
    <mergeCell ref="LPG1:LPH1"/>
    <mergeCell ref="LPI1:LPJ1"/>
    <mergeCell ref="LMU1:LMV1"/>
    <mergeCell ref="LMW1:LMX1"/>
    <mergeCell ref="LMY1:LMZ1"/>
    <mergeCell ref="LNA1:LNB1"/>
    <mergeCell ref="LNC1:LND1"/>
    <mergeCell ref="LNE1:LNF1"/>
    <mergeCell ref="LNG1:LNH1"/>
    <mergeCell ref="LNI1:LNJ1"/>
    <mergeCell ref="LNK1:LNL1"/>
    <mergeCell ref="LNM1:LNN1"/>
    <mergeCell ref="LNO1:LNP1"/>
    <mergeCell ref="LNQ1:LNR1"/>
    <mergeCell ref="LNS1:LNT1"/>
    <mergeCell ref="LNU1:LNV1"/>
    <mergeCell ref="LNW1:LNX1"/>
    <mergeCell ref="LNY1:LNZ1"/>
    <mergeCell ref="LOA1:LOB1"/>
    <mergeCell ref="LLM1:LLN1"/>
    <mergeCell ref="LLO1:LLP1"/>
    <mergeCell ref="LLQ1:LLR1"/>
    <mergeCell ref="LLS1:LLT1"/>
    <mergeCell ref="LLU1:LLV1"/>
    <mergeCell ref="LLW1:LLX1"/>
    <mergeCell ref="LLY1:LLZ1"/>
    <mergeCell ref="LMA1:LMB1"/>
    <mergeCell ref="LMC1:LMD1"/>
    <mergeCell ref="LME1:LMF1"/>
    <mergeCell ref="LMG1:LMH1"/>
    <mergeCell ref="LMI1:LMJ1"/>
    <mergeCell ref="LMK1:LML1"/>
    <mergeCell ref="LMM1:LMN1"/>
    <mergeCell ref="LMO1:LMP1"/>
    <mergeCell ref="LMQ1:LMR1"/>
    <mergeCell ref="LMS1:LMT1"/>
    <mergeCell ref="LKE1:LKF1"/>
    <mergeCell ref="LKG1:LKH1"/>
    <mergeCell ref="LKI1:LKJ1"/>
    <mergeCell ref="LKK1:LKL1"/>
    <mergeCell ref="LKM1:LKN1"/>
    <mergeCell ref="LKO1:LKP1"/>
    <mergeCell ref="LKQ1:LKR1"/>
    <mergeCell ref="LKS1:LKT1"/>
    <mergeCell ref="LKU1:LKV1"/>
    <mergeCell ref="LKW1:LKX1"/>
    <mergeCell ref="LKY1:LKZ1"/>
    <mergeCell ref="LLA1:LLB1"/>
    <mergeCell ref="LLC1:LLD1"/>
    <mergeCell ref="LLE1:LLF1"/>
    <mergeCell ref="LLG1:LLH1"/>
    <mergeCell ref="LLI1:LLJ1"/>
    <mergeCell ref="LLK1:LLL1"/>
    <mergeCell ref="LIW1:LIX1"/>
    <mergeCell ref="LIY1:LIZ1"/>
    <mergeCell ref="LJA1:LJB1"/>
    <mergeCell ref="LJC1:LJD1"/>
    <mergeCell ref="LJE1:LJF1"/>
    <mergeCell ref="LJG1:LJH1"/>
    <mergeCell ref="LJI1:LJJ1"/>
    <mergeCell ref="LJK1:LJL1"/>
    <mergeCell ref="LJM1:LJN1"/>
    <mergeCell ref="LJO1:LJP1"/>
    <mergeCell ref="LJQ1:LJR1"/>
    <mergeCell ref="LJS1:LJT1"/>
    <mergeCell ref="LJU1:LJV1"/>
    <mergeCell ref="LJW1:LJX1"/>
    <mergeCell ref="LJY1:LJZ1"/>
    <mergeCell ref="LKA1:LKB1"/>
    <mergeCell ref="LKC1:LKD1"/>
    <mergeCell ref="LHO1:LHP1"/>
    <mergeCell ref="LHQ1:LHR1"/>
    <mergeCell ref="LHS1:LHT1"/>
    <mergeCell ref="LHU1:LHV1"/>
    <mergeCell ref="LHW1:LHX1"/>
    <mergeCell ref="LHY1:LHZ1"/>
    <mergeCell ref="LIA1:LIB1"/>
    <mergeCell ref="LIC1:LID1"/>
    <mergeCell ref="LIE1:LIF1"/>
    <mergeCell ref="LIG1:LIH1"/>
    <mergeCell ref="LII1:LIJ1"/>
    <mergeCell ref="LIK1:LIL1"/>
    <mergeCell ref="LIM1:LIN1"/>
    <mergeCell ref="LIO1:LIP1"/>
    <mergeCell ref="LIQ1:LIR1"/>
    <mergeCell ref="LIS1:LIT1"/>
    <mergeCell ref="LIU1:LIV1"/>
    <mergeCell ref="LGG1:LGH1"/>
    <mergeCell ref="LGI1:LGJ1"/>
    <mergeCell ref="LGK1:LGL1"/>
    <mergeCell ref="LGM1:LGN1"/>
    <mergeCell ref="LGO1:LGP1"/>
    <mergeCell ref="LGQ1:LGR1"/>
    <mergeCell ref="LGS1:LGT1"/>
    <mergeCell ref="LGU1:LGV1"/>
    <mergeCell ref="LGW1:LGX1"/>
    <mergeCell ref="LGY1:LGZ1"/>
    <mergeCell ref="LHA1:LHB1"/>
    <mergeCell ref="LHC1:LHD1"/>
    <mergeCell ref="LHE1:LHF1"/>
    <mergeCell ref="LHG1:LHH1"/>
    <mergeCell ref="LHI1:LHJ1"/>
    <mergeCell ref="LHK1:LHL1"/>
    <mergeCell ref="LHM1:LHN1"/>
    <mergeCell ref="LEY1:LEZ1"/>
    <mergeCell ref="LFA1:LFB1"/>
    <mergeCell ref="LFC1:LFD1"/>
    <mergeCell ref="LFE1:LFF1"/>
    <mergeCell ref="LFG1:LFH1"/>
    <mergeCell ref="LFI1:LFJ1"/>
    <mergeCell ref="LFK1:LFL1"/>
    <mergeCell ref="LFM1:LFN1"/>
    <mergeCell ref="LFO1:LFP1"/>
    <mergeCell ref="LFQ1:LFR1"/>
    <mergeCell ref="LFS1:LFT1"/>
    <mergeCell ref="LFU1:LFV1"/>
    <mergeCell ref="LFW1:LFX1"/>
    <mergeCell ref="LFY1:LFZ1"/>
    <mergeCell ref="LGA1:LGB1"/>
    <mergeCell ref="LGC1:LGD1"/>
    <mergeCell ref="LGE1:LGF1"/>
    <mergeCell ref="LDQ1:LDR1"/>
    <mergeCell ref="LDS1:LDT1"/>
    <mergeCell ref="LDU1:LDV1"/>
    <mergeCell ref="LDW1:LDX1"/>
    <mergeCell ref="LDY1:LDZ1"/>
    <mergeCell ref="LEA1:LEB1"/>
    <mergeCell ref="LEC1:LED1"/>
    <mergeCell ref="LEE1:LEF1"/>
    <mergeCell ref="LEG1:LEH1"/>
    <mergeCell ref="LEI1:LEJ1"/>
    <mergeCell ref="LEK1:LEL1"/>
    <mergeCell ref="LEM1:LEN1"/>
    <mergeCell ref="LEO1:LEP1"/>
    <mergeCell ref="LEQ1:LER1"/>
    <mergeCell ref="LES1:LET1"/>
    <mergeCell ref="LEU1:LEV1"/>
    <mergeCell ref="LEW1:LEX1"/>
    <mergeCell ref="LCI1:LCJ1"/>
    <mergeCell ref="LCK1:LCL1"/>
    <mergeCell ref="LCM1:LCN1"/>
    <mergeCell ref="LCO1:LCP1"/>
    <mergeCell ref="LCQ1:LCR1"/>
    <mergeCell ref="LCS1:LCT1"/>
    <mergeCell ref="LCU1:LCV1"/>
    <mergeCell ref="LCW1:LCX1"/>
    <mergeCell ref="LCY1:LCZ1"/>
    <mergeCell ref="LDA1:LDB1"/>
    <mergeCell ref="LDC1:LDD1"/>
    <mergeCell ref="LDE1:LDF1"/>
    <mergeCell ref="LDG1:LDH1"/>
    <mergeCell ref="LDI1:LDJ1"/>
    <mergeCell ref="LDK1:LDL1"/>
    <mergeCell ref="LDM1:LDN1"/>
    <mergeCell ref="LDO1:LDP1"/>
    <mergeCell ref="LBA1:LBB1"/>
    <mergeCell ref="LBC1:LBD1"/>
    <mergeCell ref="LBE1:LBF1"/>
    <mergeCell ref="LBG1:LBH1"/>
    <mergeCell ref="LBI1:LBJ1"/>
    <mergeCell ref="LBK1:LBL1"/>
    <mergeCell ref="LBM1:LBN1"/>
    <mergeCell ref="LBO1:LBP1"/>
    <mergeCell ref="LBQ1:LBR1"/>
    <mergeCell ref="LBS1:LBT1"/>
    <mergeCell ref="LBU1:LBV1"/>
    <mergeCell ref="LBW1:LBX1"/>
    <mergeCell ref="LBY1:LBZ1"/>
    <mergeCell ref="LCA1:LCB1"/>
    <mergeCell ref="LCC1:LCD1"/>
    <mergeCell ref="LCE1:LCF1"/>
    <mergeCell ref="LCG1:LCH1"/>
    <mergeCell ref="KZS1:KZT1"/>
    <mergeCell ref="KZU1:KZV1"/>
    <mergeCell ref="KZW1:KZX1"/>
    <mergeCell ref="KZY1:KZZ1"/>
    <mergeCell ref="LAA1:LAB1"/>
    <mergeCell ref="LAC1:LAD1"/>
    <mergeCell ref="LAE1:LAF1"/>
    <mergeCell ref="LAG1:LAH1"/>
    <mergeCell ref="LAI1:LAJ1"/>
    <mergeCell ref="LAK1:LAL1"/>
    <mergeCell ref="LAM1:LAN1"/>
    <mergeCell ref="LAO1:LAP1"/>
    <mergeCell ref="LAQ1:LAR1"/>
    <mergeCell ref="LAS1:LAT1"/>
    <mergeCell ref="LAU1:LAV1"/>
    <mergeCell ref="LAW1:LAX1"/>
    <mergeCell ref="LAY1:LAZ1"/>
    <mergeCell ref="KYK1:KYL1"/>
    <mergeCell ref="KYM1:KYN1"/>
    <mergeCell ref="KYO1:KYP1"/>
    <mergeCell ref="KYQ1:KYR1"/>
    <mergeCell ref="KYS1:KYT1"/>
    <mergeCell ref="KYU1:KYV1"/>
    <mergeCell ref="KYW1:KYX1"/>
    <mergeCell ref="KYY1:KYZ1"/>
    <mergeCell ref="KZA1:KZB1"/>
    <mergeCell ref="KZC1:KZD1"/>
    <mergeCell ref="KZE1:KZF1"/>
    <mergeCell ref="KZG1:KZH1"/>
    <mergeCell ref="KZI1:KZJ1"/>
    <mergeCell ref="KZK1:KZL1"/>
    <mergeCell ref="KZM1:KZN1"/>
    <mergeCell ref="KZO1:KZP1"/>
    <mergeCell ref="KZQ1:KZR1"/>
    <mergeCell ref="KXC1:KXD1"/>
    <mergeCell ref="KXE1:KXF1"/>
    <mergeCell ref="KXG1:KXH1"/>
    <mergeCell ref="KXI1:KXJ1"/>
    <mergeCell ref="KXK1:KXL1"/>
    <mergeCell ref="KXM1:KXN1"/>
    <mergeCell ref="KXO1:KXP1"/>
    <mergeCell ref="KXQ1:KXR1"/>
    <mergeCell ref="KXS1:KXT1"/>
    <mergeCell ref="KXU1:KXV1"/>
    <mergeCell ref="KXW1:KXX1"/>
    <mergeCell ref="KXY1:KXZ1"/>
    <mergeCell ref="KYA1:KYB1"/>
    <mergeCell ref="KYC1:KYD1"/>
    <mergeCell ref="KYE1:KYF1"/>
    <mergeCell ref="KYG1:KYH1"/>
    <mergeCell ref="KYI1:KYJ1"/>
    <mergeCell ref="KVU1:KVV1"/>
    <mergeCell ref="KVW1:KVX1"/>
    <mergeCell ref="KVY1:KVZ1"/>
    <mergeCell ref="KWA1:KWB1"/>
    <mergeCell ref="KWC1:KWD1"/>
    <mergeCell ref="KWE1:KWF1"/>
    <mergeCell ref="KWG1:KWH1"/>
    <mergeCell ref="KWI1:KWJ1"/>
    <mergeCell ref="KWK1:KWL1"/>
    <mergeCell ref="KWM1:KWN1"/>
    <mergeCell ref="KWO1:KWP1"/>
    <mergeCell ref="KWQ1:KWR1"/>
    <mergeCell ref="KWS1:KWT1"/>
    <mergeCell ref="KWU1:KWV1"/>
    <mergeCell ref="KWW1:KWX1"/>
    <mergeCell ref="KWY1:KWZ1"/>
    <mergeCell ref="KXA1:KXB1"/>
    <mergeCell ref="KUM1:KUN1"/>
    <mergeCell ref="KUO1:KUP1"/>
    <mergeCell ref="KUQ1:KUR1"/>
    <mergeCell ref="KUS1:KUT1"/>
    <mergeCell ref="KUU1:KUV1"/>
    <mergeCell ref="KUW1:KUX1"/>
    <mergeCell ref="KUY1:KUZ1"/>
    <mergeCell ref="KVA1:KVB1"/>
    <mergeCell ref="KVC1:KVD1"/>
    <mergeCell ref="KVE1:KVF1"/>
    <mergeCell ref="KVG1:KVH1"/>
    <mergeCell ref="KVI1:KVJ1"/>
    <mergeCell ref="KVK1:KVL1"/>
    <mergeCell ref="KVM1:KVN1"/>
    <mergeCell ref="KVO1:KVP1"/>
    <mergeCell ref="KVQ1:KVR1"/>
    <mergeCell ref="KVS1:KVT1"/>
    <mergeCell ref="KTE1:KTF1"/>
    <mergeCell ref="KTG1:KTH1"/>
    <mergeCell ref="KTI1:KTJ1"/>
    <mergeCell ref="KTK1:KTL1"/>
    <mergeCell ref="KTM1:KTN1"/>
    <mergeCell ref="KTO1:KTP1"/>
    <mergeCell ref="KTQ1:KTR1"/>
    <mergeCell ref="KTS1:KTT1"/>
    <mergeCell ref="KTU1:KTV1"/>
    <mergeCell ref="KTW1:KTX1"/>
    <mergeCell ref="KTY1:KTZ1"/>
    <mergeCell ref="KUA1:KUB1"/>
    <mergeCell ref="KUC1:KUD1"/>
    <mergeCell ref="KUE1:KUF1"/>
    <mergeCell ref="KUG1:KUH1"/>
    <mergeCell ref="KUI1:KUJ1"/>
    <mergeCell ref="KUK1:KUL1"/>
    <mergeCell ref="KRW1:KRX1"/>
    <mergeCell ref="KRY1:KRZ1"/>
    <mergeCell ref="KSA1:KSB1"/>
    <mergeCell ref="KSC1:KSD1"/>
    <mergeCell ref="KSE1:KSF1"/>
    <mergeCell ref="KSG1:KSH1"/>
    <mergeCell ref="KSI1:KSJ1"/>
    <mergeCell ref="KSK1:KSL1"/>
    <mergeCell ref="KSM1:KSN1"/>
    <mergeCell ref="KSO1:KSP1"/>
    <mergeCell ref="KSQ1:KSR1"/>
    <mergeCell ref="KSS1:KST1"/>
    <mergeCell ref="KSU1:KSV1"/>
    <mergeCell ref="KSW1:KSX1"/>
    <mergeCell ref="KSY1:KSZ1"/>
    <mergeCell ref="KTA1:KTB1"/>
    <mergeCell ref="KTC1:KTD1"/>
    <mergeCell ref="KQO1:KQP1"/>
    <mergeCell ref="KQQ1:KQR1"/>
    <mergeCell ref="KQS1:KQT1"/>
    <mergeCell ref="KQU1:KQV1"/>
    <mergeCell ref="KQW1:KQX1"/>
    <mergeCell ref="KQY1:KQZ1"/>
    <mergeCell ref="KRA1:KRB1"/>
    <mergeCell ref="KRC1:KRD1"/>
    <mergeCell ref="KRE1:KRF1"/>
    <mergeCell ref="KRG1:KRH1"/>
    <mergeCell ref="KRI1:KRJ1"/>
    <mergeCell ref="KRK1:KRL1"/>
    <mergeCell ref="KRM1:KRN1"/>
    <mergeCell ref="KRO1:KRP1"/>
    <mergeCell ref="KRQ1:KRR1"/>
    <mergeCell ref="KRS1:KRT1"/>
    <mergeCell ref="KRU1:KRV1"/>
    <mergeCell ref="KPG1:KPH1"/>
    <mergeCell ref="KPI1:KPJ1"/>
    <mergeCell ref="KPK1:KPL1"/>
    <mergeCell ref="KPM1:KPN1"/>
    <mergeCell ref="KPO1:KPP1"/>
    <mergeCell ref="KPQ1:KPR1"/>
    <mergeCell ref="KPS1:KPT1"/>
    <mergeCell ref="KPU1:KPV1"/>
    <mergeCell ref="KPW1:KPX1"/>
    <mergeCell ref="KPY1:KPZ1"/>
    <mergeCell ref="KQA1:KQB1"/>
    <mergeCell ref="KQC1:KQD1"/>
    <mergeCell ref="KQE1:KQF1"/>
    <mergeCell ref="KQG1:KQH1"/>
    <mergeCell ref="KQI1:KQJ1"/>
    <mergeCell ref="KQK1:KQL1"/>
    <mergeCell ref="KQM1:KQN1"/>
    <mergeCell ref="KNY1:KNZ1"/>
    <mergeCell ref="KOA1:KOB1"/>
    <mergeCell ref="KOC1:KOD1"/>
    <mergeCell ref="KOE1:KOF1"/>
    <mergeCell ref="KOG1:KOH1"/>
    <mergeCell ref="KOI1:KOJ1"/>
    <mergeCell ref="KOK1:KOL1"/>
    <mergeCell ref="KOM1:KON1"/>
    <mergeCell ref="KOO1:KOP1"/>
    <mergeCell ref="KOQ1:KOR1"/>
    <mergeCell ref="KOS1:KOT1"/>
    <mergeCell ref="KOU1:KOV1"/>
    <mergeCell ref="KOW1:KOX1"/>
    <mergeCell ref="KOY1:KOZ1"/>
    <mergeCell ref="KPA1:KPB1"/>
    <mergeCell ref="KPC1:KPD1"/>
    <mergeCell ref="KPE1:KPF1"/>
    <mergeCell ref="KMQ1:KMR1"/>
    <mergeCell ref="KMS1:KMT1"/>
    <mergeCell ref="KMU1:KMV1"/>
    <mergeCell ref="KMW1:KMX1"/>
    <mergeCell ref="KMY1:KMZ1"/>
    <mergeCell ref="KNA1:KNB1"/>
    <mergeCell ref="KNC1:KND1"/>
    <mergeCell ref="KNE1:KNF1"/>
    <mergeCell ref="KNG1:KNH1"/>
    <mergeCell ref="KNI1:KNJ1"/>
    <mergeCell ref="KNK1:KNL1"/>
    <mergeCell ref="KNM1:KNN1"/>
    <mergeCell ref="KNO1:KNP1"/>
    <mergeCell ref="KNQ1:KNR1"/>
    <mergeCell ref="KNS1:KNT1"/>
    <mergeCell ref="KNU1:KNV1"/>
    <mergeCell ref="KNW1:KNX1"/>
    <mergeCell ref="KLI1:KLJ1"/>
    <mergeCell ref="KLK1:KLL1"/>
    <mergeCell ref="KLM1:KLN1"/>
    <mergeCell ref="KLO1:KLP1"/>
    <mergeCell ref="KLQ1:KLR1"/>
    <mergeCell ref="KLS1:KLT1"/>
    <mergeCell ref="KLU1:KLV1"/>
    <mergeCell ref="KLW1:KLX1"/>
    <mergeCell ref="KLY1:KLZ1"/>
    <mergeCell ref="KMA1:KMB1"/>
    <mergeCell ref="KMC1:KMD1"/>
    <mergeCell ref="KME1:KMF1"/>
    <mergeCell ref="KMG1:KMH1"/>
    <mergeCell ref="KMI1:KMJ1"/>
    <mergeCell ref="KMK1:KML1"/>
    <mergeCell ref="KMM1:KMN1"/>
    <mergeCell ref="KMO1:KMP1"/>
    <mergeCell ref="KKA1:KKB1"/>
    <mergeCell ref="KKC1:KKD1"/>
    <mergeCell ref="KKE1:KKF1"/>
    <mergeCell ref="KKG1:KKH1"/>
    <mergeCell ref="KKI1:KKJ1"/>
    <mergeCell ref="KKK1:KKL1"/>
    <mergeCell ref="KKM1:KKN1"/>
    <mergeCell ref="KKO1:KKP1"/>
    <mergeCell ref="KKQ1:KKR1"/>
    <mergeCell ref="KKS1:KKT1"/>
    <mergeCell ref="KKU1:KKV1"/>
    <mergeCell ref="KKW1:KKX1"/>
    <mergeCell ref="KKY1:KKZ1"/>
    <mergeCell ref="KLA1:KLB1"/>
    <mergeCell ref="KLC1:KLD1"/>
    <mergeCell ref="KLE1:KLF1"/>
    <mergeCell ref="KLG1:KLH1"/>
    <mergeCell ref="KIS1:KIT1"/>
    <mergeCell ref="KIU1:KIV1"/>
    <mergeCell ref="KIW1:KIX1"/>
    <mergeCell ref="KIY1:KIZ1"/>
    <mergeCell ref="KJA1:KJB1"/>
    <mergeCell ref="KJC1:KJD1"/>
    <mergeCell ref="KJE1:KJF1"/>
    <mergeCell ref="KJG1:KJH1"/>
    <mergeCell ref="KJI1:KJJ1"/>
    <mergeCell ref="KJK1:KJL1"/>
    <mergeCell ref="KJM1:KJN1"/>
    <mergeCell ref="KJO1:KJP1"/>
    <mergeCell ref="KJQ1:KJR1"/>
    <mergeCell ref="KJS1:KJT1"/>
    <mergeCell ref="KJU1:KJV1"/>
    <mergeCell ref="KJW1:KJX1"/>
    <mergeCell ref="KJY1:KJZ1"/>
    <mergeCell ref="KHK1:KHL1"/>
    <mergeCell ref="KHM1:KHN1"/>
    <mergeCell ref="KHO1:KHP1"/>
    <mergeCell ref="KHQ1:KHR1"/>
    <mergeCell ref="KHS1:KHT1"/>
    <mergeCell ref="KHU1:KHV1"/>
    <mergeCell ref="KHW1:KHX1"/>
    <mergeCell ref="KHY1:KHZ1"/>
    <mergeCell ref="KIA1:KIB1"/>
    <mergeCell ref="KIC1:KID1"/>
    <mergeCell ref="KIE1:KIF1"/>
    <mergeCell ref="KIG1:KIH1"/>
    <mergeCell ref="KII1:KIJ1"/>
    <mergeCell ref="KIK1:KIL1"/>
    <mergeCell ref="KIM1:KIN1"/>
    <mergeCell ref="KIO1:KIP1"/>
    <mergeCell ref="KIQ1:KIR1"/>
    <mergeCell ref="KGC1:KGD1"/>
    <mergeCell ref="KGE1:KGF1"/>
    <mergeCell ref="KGG1:KGH1"/>
    <mergeCell ref="KGI1:KGJ1"/>
    <mergeCell ref="KGK1:KGL1"/>
    <mergeCell ref="KGM1:KGN1"/>
    <mergeCell ref="KGO1:KGP1"/>
    <mergeCell ref="KGQ1:KGR1"/>
    <mergeCell ref="KGS1:KGT1"/>
    <mergeCell ref="KGU1:KGV1"/>
    <mergeCell ref="KGW1:KGX1"/>
    <mergeCell ref="KGY1:KGZ1"/>
    <mergeCell ref="KHA1:KHB1"/>
    <mergeCell ref="KHC1:KHD1"/>
    <mergeCell ref="KHE1:KHF1"/>
    <mergeCell ref="KHG1:KHH1"/>
    <mergeCell ref="KHI1:KHJ1"/>
    <mergeCell ref="KEU1:KEV1"/>
    <mergeCell ref="KEW1:KEX1"/>
    <mergeCell ref="KEY1:KEZ1"/>
    <mergeCell ref="KFA1:KFB1"/>
    <mergeCell ref="KFC1:KFD1"/>
    <mergeCell ref="KFE1:KFF1"/>
    <mergeCell ref="KFG1:KFH1"/>
    <mergeCell ref="KFI1:KFJ1"/>
    <mergeCell ref="KFK1:KFL1"/>
    <mergeCell ref="KFM1:KFN1"/>
    <mergeCell ref="KFO1:KFP1"/>
    <mergeCell ref="KFQ1:KFR1"/>
    <mergeCell ref="KFS1:KFT1"/>
    <mergeCell ref="KFU1:KFV1"/>
    <mergeCell ref="KFW1:KFX1"/>
    <mergeCell ref="KFY1:KFZ1"/>
    <mergeCell ref="KGA1:KGB1"/>
    <mergeCell ref="KDM1:KDN1"/>
    <mergeCell ref="KDO1:KDP1"/>
    <mergeCell ref="KDQ1:KDR1"/>
    <mergeCell ref="KDS1:KDT1"/>
    <mergeCell ref="KDU1:KDV1"/>
    <mergeCell ref="KDW1:KDX1"/>
    <mergeCell ref="KDY1:KDZ1"/>
    <mergeCell ref="KEA1:KEB1"/>
    <mergeCell ref="KEC1:KED1"/>
    <mergeCell ref="KEE1:KEF1"/>
    <mergeCell ref="KEG1:KEH1"/>
    <mergeCell ref="KEI1:KEJ1"/>
    <mergeCell ref="KEK1:KEL1"/>
    <mergeCell ref="KEM1:KEN1"/>
    <mergeCell ref="KEO1:KEP1"/>
    <mergeCell ref="KEQ1:KER1"/>
    <mergeCell ref="KES1:KET1"/>
    <mergeCell ref="KCE1:KCF1"/>
    <mergeCell ref="KCG1:KCH1"/>
    <mergeCell ref="KCI1:KCJ1"/>
    <mergeCell ref="KCK1:KCL1"/>
    <mergeCell ref="KCM1:KCN1"/>
    <mergeCell ref="KCO1:KCP1"/>
    <mergeCell ref="KCQ1:KCR1"/>
    <mergeCell ref="KCS1:KCT1"/>
    <mergeCell ref="KCU1:KCV1"/>
    <mergeCell ref="KCW1:KCX1"/>
    <mergeCell ref="KCY1:KCZ1"/>
    <mergeCell ref="KDA1:KDB1"/>
    <mergeCell ref="KDC1:KDD1"/>
    <mergeCell ref="KDE1:KDF1"/>
    <mergeCell ref="KDG1:KDH1"/>
    <mergeCell ref="KDI1:KDJ1"/>
    <mergeCell ref="KDK1:KDL1"/>
    <mergeCell ref="KAW1:KAX1"/>
    <mergeCell ref="KAY1:KAZ1"/>
    <mergeCell ref="KBA1:KBB1"/>
    <mergeCell ref="KBC1:KBD1"/>
    <mergeCell ref="KBE1:KBF1"/>
    <mergeCell ref="KBG1:KBH1"/>
    <mergeCell ref="KBI1:KBJ1"/>
    <mergeCell ref="KBK1:KBL1"/>
    <mergeCell ref="KBM1:KBN1"/>
    <mergeCell ref="KBO1:KBP1"/>
    <mergeCell ref="KBQ1:KBR1"/>
    <mergeCell ref="KBS1:KBT1"/>
    <mergeCell ref="KBU1:KBV1"/>
    <mergeCell ref="KBW1:KBX1"/>
    <mergeCell ref="KBY1:KBZ1"/>
    <mergeCell ref="KCA1:KCB1"/>
    <mergeCell ref="KCC1:KCD1"/>
    <mergeCell ref="JZO1:JZP1"/>
    <mergeCell ref="JZQ1:JZR1"/>
    <mergeCell ref="JZS1:JZT1"/>
    <mergeCell ref="JZU1:JZV1"/>
    <mergeCell ref="JZW1:JZX1"/>
    <mergeCell ref="JZY1:JZZ1"/>
    <mergeCell ref="KAA1:KAB1"/>
    <mergeCell ref="KAC1:KAD1"/>
    <mergeCell ref="KAE1:KAF1"/>
    <mergeCell ref="KAG1:KAH1"/>
    <mergeCell ref="KAI1:KAJ1"/>
    <mergeCell ref="KAK1:KAL1"/>
    <mergeCell ref="KAM1:KAN1"/>
    <mergeCell ref="KAO1:KAP1"/>
    <mergeCell ref="KAQ1:KAR1"/>
    <mergeCell ref="KAS1:KAT1"/>
    <mergeCell ref="KAU1:KAV1"/>
    <mergeCell ref="JYG1:JYH1"/>
    <mergeCell ref="JYI1:JYJ1"/>
    <mergeCell ref="JYK1:JYL1"/>
    <mergeCell ref="JYM1:JYN1"/>
    <mergeCell ref="JYO1:JYP1"/>
    <mergeCell ref="JYQ1:JYR1"/>
    <mergeCell ref="JYS1:JYT1"/>
    <mergeCell ref="JYU1:JYV1"/>
    <mergeCell ref="JYW1:JYX1"/>
    <mergeCell ref="JYY1:JYZ1"/>
    <mergeCell ref="JZA1:JZB1"/>
    <mergeCell ref="JZC1:JZD1"/>
    <mergeCell ref="JZE1:JZF1"/>
    <mergeCell ref="JZG1:JZH1"/>
    <mergeCell ref="JZI1:JZJ1"/>
    <mergeCell ref="JZK1:JZL1"/>
    <mergeCell ref="JZM1:JZN1"/>
    <mergeCell ref="JWY1:JWZ1"/>
    <mergeCell ref="JXA1:JXB1"/>
    <mergeCell ref="JXC1:JXD1"/>
    <mergeCell ref="JXE1:JXF1"/>
    <mergeCell ref="JXG1:JXH1"/>
    <mergeCell ref="JXI1:JXJ1"/>
    <mergeCell ref="JXK1:JXL1"/>
    <mergeCell ref="JXM1:JXN1"/>
    <mergeCell ref="JXO1:JXP1"/>
    <mergeCell ref="JXQ1:JXR1"/>
    <mergeCell ref="JXS1:JXT1"/>
    <mergeCell ref="JXU1:JXV1"/>
    <mergeCell ref="JXW1:JXX1"/>
    <mergeCell ref="JXY1:JXZ1"/>
    <mergeCell ref="JYA1:JYB1"/>
    <mergeCell ref="JYC1:JYD1"/>
    <mergeCell ref="JYE1:JYF1"/>
    <mergeCell ref="JVQ1:JVR1"/>
    <mergeCell ref="JVS1:JVT1"/>
    <mergeCell ref="JVU1:JVV1"/>
    <mergeCell ref="JVW1:JVX1"/>
    <mergeCell ref="JVY1:JVZ1"/>
    <mergeCell ref="JWA1:JWB1"/>
    <mergeCell ref="JWC1:JWD1"/>
    <mergeCell ref="JWE1:JWF1"/>
    <mergeCell ref="JWG1:JWH1"/>
    <mergeCell ref="JWI1:JWJ1"/>
    <mergeCell ref="JWK1:JWL1"/>
    <mergeCell ref="JWM1:JWN1"/>
    <mergeCell ref="JWO1:JWP1"/>
    <mergeCell ref="JWQ1:JWR1"/>
    <mergeCell ref="JWS1:JWT1"/>
    <mergeCell ref="JWU1:JWV1"/>
    <mergeCell ref="JWW1:JWX1"/>
    <mergeCell ref="JUI1:JUJ1"/>
    <mergeCell ref="JUK1:JUL1"/>
    <mergeCell ref="JUM1:JUN1"/>
    <mergeCell ref="JUO1:JUP1"/>
    <mergeCell ref="JUQ1:JUR1"/>
    <mergeCell ref="JUS1:JUT1"/>
    <mergeCell ref="JUU1:JUV1"/>
    <mergeCell ref="JUW1:JUX1"/>
    <mergeCell ref="JUY1:JUZ1"/>
    <mergeCell ref="JVA1:JVB1"/>
    <mergeCell ref="JVC1:JVD1"/>
    <mergeCell ref="JVE1:JVF1"/>
    <mergeCell ref="JVG1:JVH1"/>
    <mergeCell ref="JVI1:JVJ1"/>
    <mergeCell ref="JVK1:JVL1"/>
    <mergeCell ref="JVM1:JVN1"/>
    <mergeCell ref="JVO1:JVP1"/>
    <mergeCell ref="JTA1:JTB1"/>
    <mergeCell ref="JTC1:JTD1"/>
    <mergeCell ref="JTE1:JTF1"/>
    <mergeCell ref="JTG1:JTH1"/>
    <mergeCell ref="JTI1:JTJ1"/>
    <mergeCell ref="JTK1:JTL1"/>
    <mergeCell ref="JTM1:JTN1"/>
    <mergeCell ref="JTO1:JTP1"/>
    <mergeCell ref="JTQ1:JTR1"/>
    <mergeCell ref="JTS1:JTT1"/>
    <mergeCell ref="JTU1:JTV1"/>
    <mergeCell ref="JTW1:JTX1"/>
    <mergeCell ref="JTY1:JTZ1"/>
    <mergeCell ref="JUA1:JUB1"/>
    <mergeCell ref="JUC1:JUD1"/>
    <mergeCell ref="JUE1:JUF1"/>
    <mergeCell ref="JUG1:JUH1"/>
    <mergeCell ref="JRS1:JRT1"/>
    <mergeCell ref="JRU1:JRV1"/>
    <mergeCell ref="JRW1:JRX1"/>
    <mergeCell ref="JRY1:JRZ1"/>
    <mergeCell ref="JSA1:JSB1"/>
    <mergeCell ref="JSC1:JSD1"/>
    <mergeCell ref="JSE1:JSF1"/>
    <mergeCell ref="JSG1:JSH1"/>
    <mergeCell ref="JSI1:JSJ1"/>
    <mergeCell ref="JSK1:JSL1"/>
    <mergeCell ref="JSM1:JSN1"/>
    <mergeCell ref="JSO1:JSP1"/>
    <mergeCell ref="JSQ1:JSR1"/>
    <mergeCell ref="JSS1:JST1"/>
    <mergeCell ref="JSU1:JSV1"/>
    <mergeCell ref="JSW1:JSX1"/>
    <mergeCell ref="JSY1:JSZ1"/>
    <mergeCell ref="JQK1:JQL1"/>
    <mergeCell ref="JQM1:JQN1"/>
    <mergeCell ref="JQO1:JQP1"/>
    <mergeCell ref="JQQ1:JQR1"/>
    <mergeCell ref="JQS1:JQT1"/>
    <mergeCell ref="JQU1:JQV1"/>
    <mergeCell ref="JQW1:JQX1"/>
    <mergeCell ref="JQY1:JQZ1"/>
    <mergeCell ref="JRA1:JRB1"/>
    <mergeCell ref="JRC1:JRD1"/>
    <mergeCell ref="JRE1:JRF1"/>
    <mergeCell ref="JRG1:JRH1"/>
    <mergeCell ref="JRI1:JRJ1"/>
    <mergeCell ref="JRK1:JRL1"/>
    <mergeCell ref="JRM1:JRN1"/>
    <mergeCell ref="JRO1:JRP1"/>
    <mergeCell ref="JRQ1:JRR1"/>
    <mergeCell ref="JPC1:JPD1"/>
    <mergeCell ref="JPE1:JPF1"/>
    <mergeCell ref="JPG1:JPH1"/>
    <mergeCell ref="JPI1:JPJ1"/>
    <mergeCell ref="JPK1:JPL1"/>
    <mergeCell ref="JPM1:JPN1"/>
    <mergeCell ref="JPO1:JPP1"/>
    <mergeCell ref="JPQ1:JPR1"/>
    <mergeCell ref="JPS1:JPT1"/>
    <mergeCell ref="JPU1:JPV1"/>
    <mergeCell ref="JPW1:JPX1"/>
    <mergeCell ref="JPY1:JPZ1"/>
    <mergeCell ref="JQA1:JQB1"/>
    <mergeCell ref="JQC1:JQD1"/>
    <mergeCell ref="JQE1:JQF1"/>
    <mergeCell ref="JQG1:JQH1"/>
    <mergeCell ref="JQI1:JQJ1"/>
    <mergeCell ref="JNU1:JNV1"/>
    <mergeCell ref="JNW1:JNX1"/>
    <mergeCell ref="JNY1:JNZ1"/>
    <mergeCell ref="JOA1:JOB1"/>
    <mergeCell ref="JOC1:JOD1"/>
    <mergeCell ref="JOE1:JOF1"/>
    <mergeCell ref="JOG1:JOH1"/>
    <mergeCell ref="JOI1:JOJ1"/>
    <mergeCell ref="JOK1:JOL1"/>
    <mergeCell ref="JOM1:JON1"/>
    <mergeCell ref="JOO1:JOP1"/>
    <mergeCell ref="JOQ1:JOR1"/>
    <mergeCell ref="JOS1:JOT1"/>
    <mergeCell ref="JOU1:JOV1"/>
    <mergeCell ref="JOW1:JOX1"/>
    <mergeCell ref="JOY1:JOZ1"/>
    <mergeCell ref="JPA1:JPB1"/>
    <mergeCell ref="JMM1:JMN1"/>
    <mergeCell ref="JMO1:JMP1"/>
    <mergeCell ref="JMQ1:JMR1"/>
    <mergeCell ref="JMS1:JMT1"/>
    <mergeCell ref="JMU1:JMV1"/>
    <mergeCell ref="JMW1:JMX1"/>
    <mergeCell ref="JMY1:JMZ1"/>
    <mergeCell ref="JNA1:JNB1"/>
    <mergeCell ref="JNC1:JND1"/>
    <mergeCell ref="JNE1:JNF1"/>
    <mergeCell ref="JNG1:JNH1"/>
    <mergeCell ref="JNI1:JNJ1"/>
    <mergeCell ref="JNK1:JNL1"/>
    <mergeCell ref="JNM1:JNN1"/>
    <mergeCell ref="JNO1:JNP1"/>
    <mergeCell ref="JNQ1:JNR1"/>
    <mergeCell ref="JNS1:JNT1"/>
    <mergeCell ref="JLE1:JLF1"/>
    <mergeCell ref="JLG1:JLH1"/>
    <mergeCell ref="JLI1:JLJ1"/>
    <mergeCell ref="JLK1:JLL1"/>
    <mergeCell ref="JLM1:JLN1"/>
    <mergeCell ref="JLO1:JLP1"/>
    <mergeCell ref="JLQ1:JLR1"/>
    <mergeCell ref="JLS1:JLT1"/>
    <mergeCell ref="JLU1:JLV1"/>
    <mergeCell ref="JLW1:JLX1"/>
    <mergeCell ref="JLY1:JLZ1"/>
    <mergeCell ref="JMA1:JMB1"/>
    <mergeCell ref="JMC1:JMD1"/>
    <mergeCell ref="JME1:JMF1"/>
    <mergeCell ref="JMG1:JMH1"/>
    <mergeCell ref="JMI1:JMJ1"/>
    <mergeCell ref="JMK1:JML1"/>
    <mergeCell ref="JJW1:JJX1"/>
    <mergeCell ref="JJY1:JJZ1"/>
    <mergeCell ref="JKA1:JKB1"/>
    <mergeCell ref="JKC1:JKD1"/>
    <mergeCell ref="JKE1:JKF1"/>
    <mergeCell ref="JKG1:JKH1"/>
    <mergeCell ref="JKI1:JKJ1"/>
    <mergeCell ref="JKK1:JKL1"/>
    <mergeCell ref="JKM1:JKN1"/>
    <mergeCell ref="JKO1:JKP1"/>
    <mergeCell ref="JKQ1:JKR1"/>
    <mergeCell ref="JKS1:JKT1"/>
    <mergeCell ref="JKU1:JKV1"/>
    <mergeCell ref="JKW1:JKX1"/>
    <mergeCell ref="JKY1:JKZ1"/>
    <mergeCell ref="JLA1:JLB1"/>
    <mergeCell ref="JLC1:JLD1"/>
    <mergeCell ref="JIO1:JIP1"/>
    <mergeCell ref="JIQ1:JIR1"/>
    <mergeCell ref="JIS1:JIT1"/>
    <mergeCell ref="JIU1:JIV1"/>
    <mergeCell ref="JIW1:JIX1"/>
    <mergeCell ref="JIY1:JIZ1"/>
    <mergeCell ref="JJA1:JJB1"/>
    <mergeCell ref="JJC1:JJD1"/>
    <mergeCell ref="JJE1:JJF1"/>
    <mergeCell ref="JJG1:JJH1"/>
    <mergeCell ref="JJI1:JJJ1"/>
    <mergeCell ref="JJK1:JJL1"/>
    <mergeCell ref="JJM1:JJN1"/>
    <mergeCell ref="JJO1:JJP1"/>
    <mergeCell ref="JJQ1:JJR1"/>
    <mergeCell ref="JJS1:JJT1"/>
    <mergeCell ref="JJU1:JJV1"/>
    <mergeCell ref="JHG1:JHH1"/>
    <mergeCell ref="JHI1:JHJ1"/>
    <mergeCell ref="JHK1:JHL1"/>
    <mergeCell ref="JHM1:JHN1"/>
    <mergeCell ref="JHO1:JHP1"/>
    <mergeCell ref="JHQ1:JHR1"/>
    <mergeCell ref="JHS1:JHT1"/>
    <mergeCell ref="JHU1:JHV1"/>
    <mergeCell ref="JHW1:JHX1"/>
    <mergeCell ref="JHY1:JHZ1"/>
    <mergeCell ref="JIA1:JIB1"/>
    <mergeCell ref="JIC1:JID1"/>
    <mergeCell ref="JIE1:JIF1"/>
    <mergeCell ref="JIG1:JIH1"/>
    <mergeCell ref="JII1:JIJ1"/>
    <mergeCell ref="JIK1:JIL1"/>
    <mergeCell ref="JIM1:JIN1"/>
    <mergeCell ref="JFY1:JFZ1"/>
    <mergeCell ref="JGA1:JGB1"/>
    <mergeCell ref="JGC1:JGD1"/>
    <mergeCell ref="JGE1:JGF1"/>
    <mergeCell ref="JGG1:JGH1"/>
    <mergeCell ref="JGI1:JGJ1"/>
    <mergeCell ref="JGK1:JGL1"/>
    <mergeCell ref="JGM1:JGN1"/>
    <mergeCell ref="JGO1:JGP1"/>
    <mergeCell ref="JGQ1:JGR1"/>
    <mergeCell ref="JGS1:JGT1"/>
    <mergeCell ref="JGU1:JGV1"/>
    <mergeCell ref="JGW1:JGX1"/>
    <mergeCell ref="JGY1:JGZ1"/>
    <mergeCell ref="JHA1:JHB1"/>
    <mergeCell ref="JHC1:JHD1"/>
    <mergeCell ref="JHE1:JHF1"/>
    <mergeCell ref="JEQ1:JER1"/>
    <mergeCell ref="JES1:JET1"/>
    <mergeCell ref="JEU1:JEV1"/>
    <mergeCell ref="JEW1:JEX1"/>
    <mergeCell ref="JEY1:JEZ1"/>
    <mergeCell ref="JFA1:JFB1"/>
    <mergeCell ref="JFC1:JFD1"/>
    <mergeCell ref="JFE1:JFF1"/>
    <mergeCell ref="JFG1:JFH1"/>
    <mergeCell ref="JFI1:JFJ1"/>
    <mergeCell ref="JFK1:JFL1"/>
    <mergeCell ref="JFM1:JFN1"/>
    <mergeCell ref="JFO1:JFP1"/>
    <mergeCell ref="JFQ1:JFR1"/>
    <mergeCell ref="JFS1:JFT1"/>
    <mergeCell ref="JFU1:JFV1"/>
    <mergeCell ref="JFW1:JFX1"/>
    <mergeCell ref="JDI1:JDJ1"/>
    <mergeCell ref="JDK1:JDL1"/>
    <mergeCell ref="JDM1:JDN1"/>
    <mergeCell ref="JDO1:JDP1"/>
    <mergeCell ref="JDQ1:JDR1"/>
    <mergeCell ref="JDS1:JDT1"/>
    <mergeCell ref="JDU1:JDV1"/>
    <mergeCell ref="JDW1:JDX1"/>
    <mergeCell ref="JDY1:JDZ1"/>
    <mergeCell ref="JEA1:JEB1"/>
    <mergeCell ref="JEC1:JED1"/>
    <mergeCell ref="JEE1:JEF1"/>
    <mergeCell ref="JEG1:JEH1"/>
    <mergeCell ref="JEI1:JEJ1"/>
    <mergeCell ref="JEK1:JEL1"/>
    <mergeCell ref="JEM1:JEN1"/>
    <mergeCell ref="JEO1:JEP1"/>
    <mergeCell ref="JCA1:JCB1"/>
    <mergeCell ref="JCC1:JCD1"/>
    <mergeCell ref="JCE1:JCF1"/>
    <mergeCell ref="JCG1:JCH1"/>
    <mergeCell ref="JCI1:JCJ1"/>
    <mergeCell ref="JCK1:JCL1"/>
    <mergeCell ref="JCM1:JCN1"/>
    <mergeCell ref="JCO1:JCP1"/>
    <mergeCell ref="JCQ1:JCR1"/>
    <mergeCell ref="JCS1:JCT1"/>
    <mergeCell ref="JCU1:JCV1"/>
    <mergeCell ref="JCW1:JCX1"/>
    <mergeCell ref="JCY1:JCZ1"/>
    <mergeCell ref="JDA1:JDB1"/>
    <mergeCell ref="JDC1:JDD1"/>
    <mergeCell ref="JDE1:JDF1"/>
    <mergeCell ref="JDG1:JDH1"/>
    <mergeCell ref="JAS1:JAT1"/>
    <mergeCell ref="JAU1:JAV1"/>
    <mergeCell ref="JAW1:JAX1"/>
    <mergeCell ref="JAY1:JAZ1"/>
    <mergeCell ref="JBA1:JBB1"/>
    <mergeCell ref="JBC1:JBD1"/>
    <mergeCell ref="JBE1:JBF1"/>
    <mergeCell ref="JBG1:JBH1"/>
    <mergeCell ref="JBI1:JBJ1"/>
    <mergeCell ref="JBK1:JBL1"/>
    <mergeCell ref="JBM1:JBN1"/>
    <mergeCell ref="JBO1:JBP1"/>
    <mergeCell ref="JBQ1:JBR1"/>
    <mergeCell ref="JBS1:JBT1"/>
    <mergeCell ref="JBU1:JBV1"/>
    <mergeCell ref="JBW1:JBX1"/>
    <mergeCell ref="JBY1:JBZ1"/>
    <mergeCell ref="IZK1:IZL1"/>
    <mergeCell ref="IZM1:IZN1"/>
    <mergeCell ref="IZO1:IZP1"/>
    <mergeCell ref="IZQ1:IZR1"/>
    <mergeCell ref="IZS1:IZT1"/>
    <mergeCell ref="IZU1:IZV1"/>
    <mergeCell ref="IZW1:IZX1"/>
    <mergeCell ref="IZY1:IZZ1"/>
    <mergeCell ref="JAA1:JAB1"/>
    <mergeCell ref="JAC1:JAD1"/>
    <mergeCell ref="JAE1:JAF1"/>
    <mergeCell ref="JAG1:JAH1"/>
    <mergeCell ref="JAI1:JAJ1"/>
    <mergeCell ref="JAK1:JAL1"/>
    <mergeCell ref="JAM1:JAN1"/>
    <mergeCell ref="JAO1:JAP1"/>
    <mergeCell ref="JAQ1:JAR1"/>
    <mergeCell ref="IYC1:IYD1"/>
    <mergeCell ref="IYE1:IYF1"/>
    <mergeCell ref="IYG1:IYH1"/>
    <mergeCell ref="IYI1:IYJ1"/>
    <mergeCell ref="IYK1:IYL1"/>
    <mergeCell ref="IYM1:IYN1"/>
    <mergeCell ref="IYO1:IYP1"/>
    <mergeCell ref="IYQ1:IYR1"/>
    <mergeCell ref="IYS1:IYT1"/>
    <mergeCell ref="IYU1:IYV1"/>
    <mergeCell ref="IYW1:IYX1"/>
    <mergeCell ref="IYY1:IYZ1"/>
    <mergeCell ref="IZA1:IZB1"/>
    <mergeCell ref="IZC1:IZD1"/>
    <mergeCell ref="IZE1:IZF1"/>
    <mergeCell ref="IZG1:IZH1"/>
    <mergeCell ref="IZI1:IZJ1"/>
    <mergeCell ref="IWU1:IWV1"/>
    <mergeCell ref="IWW1:IWX1"/>
    <mergeCell ref="IWY1:IWZ1"/>
    <mergeCell ref="IXA1:IXB1"/>
    <mergeCell ref="IXC1:IXD1"/>
    <mergeCell ref="IXE1:IXF1"/>
    <mergeCell ref="IXG1:IXH1"/>
    <mergeCell ref="IXI1:IXJ1"/>
    <mergeCell ref="IXK1:IXL1"/>
    <mergeCell ref="IXM1:IXN1"/>
    <mergeCell ref="IXO1:IXP1"/>
    <mergeCell ref="IXQ1:IXR1"/>
    <mergeCell ref="IXS1:IXT1"/>
    <mergeCell ref="IXU1:IXV1"/>
    <mergeCell ref="IXW1:IXX1"/>
    <mergeCell ref="IXY1:IXZ1"/>
    <mergeCell ref="IYA1:IYB1"/>
    <mergeCell ref="IVM1:IVN1"/>
    <mergeCell ref="IVO1:IVP1"/>
    <mergeCell ref="IVQ1:IVR1"/>
    <mergeCell ref="IVS1:IVT1"/>
    <mergeCell ref="IVU1:IVV1"/>
    <mergeCell ref="IVW1:IVX1"/>
    <mergeCell ref="IVY1:IVZ1"/>
    <mergeCell ref="IWA1:IWB1"/>
    <mergeCell ref="IWC1:IWD1"/>
    <mergeCell ref="IWE1:IWF1"/>
    <mergeCell ref="IWG1:IWH1"/>
    <mergeCell ref="IWI1:IWJ1"/>
    <mergeCell ref="IWK1:IWL1"/>
    <mergeCell ref="IWM1:IWN1"/>
    <mergeCell ref="IWO1:IWP1"/>
    <mergeCell ref="IWQ1:IWR1"/>
    <mergeCell ref="IWS1:IWT1"/>
    <mergeCell ref="IUE1:IUF1"/>
    <mergeCell ref="IUG1:IUH1"/>
    <mergeCell ref="IUI1:IUJ1"/>
    <mergeCell ref="IUK1:IUL1"/>
    <mergeCell ref="IUM1:IUN1"/>
    <mergeCell ref="IUO1:IUP1"/>
    <mergeCell ref="IUQ1:IUR1"/>
    <mergeCell ref="IUS1:IUT1"/>
    <mergeCell ref="IUU1:IUV1"/>
    <mergeCell ref="IUW1:IUX1"/>
    <mergeCell ref="IUY1:IUZ1"/>
    <mergeCell ref="IVA1:IVB1"/>
    <mergeCell ref="IVC1:IVD1"/>
    <mergeCell ref="IVE1:IVF1"/>
    <mergeCell ref="IVG1:IVH1"/>
    <mergeCell ref="IVI1:IVJ1"/>
    <mergeCell ref="IVK1:IVL1"/>
    <mergeCell ref="ISW1:ISX1"/>
    <mergeCell ref="ISY1:ISZ1"/>
    <mergeCell ref="ITA1:ITB1"/>
    <mergeCell ref="ITC1:ITD1"/>
    <mergeCell ref="ITE1:ITF1"/>
    <mergeCell ref="ITG1:ITH1"/>
    <mergeCell ref="ITI1:ITJ1"/>
    <mergeCell ref="ITK1:ITL1"/>
    <mergeCell ref="ITM1:ITN1"/>
    <mergeCell ref="ITO1:ITP1"/>
    <mergeCell ref="ITQ1:ITR1"/>
    <mergeCell ref="ITS1:ITT1"/>
    <mergeCell ref="ITU1:ITV1"/>
    <mergeCell ref="ITW1:ITX1"/>
    <mergeCell ref="ITY1:ITZ1"/>
    <mergeCell ref="IUA1:IUB1"/>
    <mergeCell ref="IUC1:IUD1"/>
    <mergeCell ref="IRO1:IRP1"/>
    <mergeCell ref="IRQ1:IRR1"/>
    <mergeCell ref="IRS1:IRT1"/>
    <mergeCell ref="IRU1:IRV1"/>
    <mergeCell ref="IRW1:IRX1"/>
    <mergeCell ref="IRY1:IRZ1"/>
    <mergeCell ref="ISA1:ISB1"/>
    <mergeCell ref="ISC1:ISD1"/>
    <mergeCell ref="ISE1:ISF1"/>
    <mergeCell ref="ISG1:ISH1"/>
    <mergeCell ref="ISI1:ISJ1"/>
    <mergeCell ref="ISK1:ISL1"/>
    <mergeCell ref="ISM1:ISN1"/>
    <mergeCell ref="ISO1:ISP1"/>
    <mergeCell ref="ISQ1:ISR1"/>
    <mergeCell ref="ISS1:IST1"/>
    <mergeCell ref="ISU1:ISV1"/>
    <mergeCell ref="IQG1:IQH1"/>
    <mergeCell ref="IQI1:IQJ1"/>
    <mergeCell ref="IQK1:IQL1"/>
    <mergeCell ref="IQM1:IQN1"/>
    <mergeCell ref="IQO1:IQP1"/>
    <mergeCell ref="IQQ1:IQR1"/>
    <mergeCell ref="IQS1:IQT1"/>
    <mergeCell ref="IQU1:IQV1"/>
    <mergeCell ref="IQW1:IQX1"/>
    <mergeCell ref="IQY1:IQZ1"/>
    <mergeCell ref="IRA1:IRB1"/>
    <mergeCell ref="IRC1:IRD1"/>
    <mergeCell ref="IRE1:IRF1"/>
    <mergeCell ref="IRG1:IRH1"/>
    <mergeCell ref="IRI1:IRJ1"/>
    <mergeCell ref="IRK1:IRL1"/>
    <mergeCell ref="IRM1:IRN1"/>
    <mergeCell ref="IOY1:IOZ1"/>
    <mergeCell ref="IPA1:IPB1"/>
    <mergeCell ref="IPC1:IPD1"/>
    <mergeCell ref="IPE1:IPF1"/>
    <mergeCell ref="IPG1:IPH1"/>
    <mergeCell ref="IPI1:IPJ1"/>
    <mergeCell ref="IPK1:IPL1"/>
    <mergeCell ref="IPM1:IPN1"/>
    <mergeCell ref="IPO1:IPP1"/>
    <mergeCell ref="IPQ1:IPR1"/>
    <mergeCell ref="IPS1:IPT1"/>
    <mergeCell ref="IPU1:IPV1"/>
    <mergeCell ref="IPW1:IPX1"/>
    <mergeCell ref="IPY1:IPZ1"/>
    <mergeCell ref="IQA1:IQB1"/>
    <mergeCell ref="IQC1:IQD1"/>
    <mergeCell ref="IQE1:IQF1"/>
    <mergeCell ref="INQ1:INR1"/>
    <mergeCell ref="INS1:INT1"/>
    <mergeCell ref="INU1:INV1"/>
    <mergeCell ref="INW1:INX1"/>
    <mergeCell ref="INY1:INZ1"/>
    <mergeCell ref="IOA1:IOB1"/>
    <mergeCell ref="IOC1:IOD1"/>
    <mergeCell ref="IOE1:IOF1"/>
    <mergeCell ref="IOG1:IOH1"/>
    <mergeCell ref="IOI1:IOJ1"/>
    <mergeCell ref="IOK1:IOL1"/>
    <mergeCell ref="IOM1:ION1"/>
    <mergeCell ref="IOO1:IOP1"/>
    <mergeCell ref="IOQ1:IOR1"/>
    <mergeCell ref="IOS1:IOT1"/>
    <mergeCell ref="IOU1:IOV1"/>
    <mergeCell ref="IOW1:IOX1"/>
    <mergeCell ref="IMI1:IMJ1"/>
    <mergeCell ref="IMK1:IML1"/>
    <mergeCell ref="IMM1:IMN1"/>
    <mergeCell ref="IMO1:IMP1"/>
    <mergeCell ref="IMQ1:IMR1"/>
    <mergeCell ref="IMS1:IMT1"/>
    <mergeCell ref="IMU1:IMV1"/>
    <mergeCell ref="IMW1:IMX1"/>
    <mergeCell ref="IMY1:IMZ1"/>
    <mergeCell ref="INA1:INB1"/>
    <mergeCell ref="INC1:IND1"/>
    <mergeCell ref="INE1:INF1"/>
    <mergeCell ref="ING1:INH1"/>
    <mergeCell ref="INI1:INJ1"/>
    <mergeCell ref="INK1:INL1"/>
    <mergeCell ref="INM1:INN1"/>
    <mergeCell ref="INO1:INP1"/>
    <mergeCell ref="ILA1:ILB1"/>
    <mergeCell ref="ILC1:ILD1"/>
    <mergeCell ref="ILE1:ILF1"/>
    <mergeCell ref="ILG1:ILH1"/>
    <mergeCell ref="ILI1:ILJ1"/>
    <mergeCell ref="ILK1:ILL1"/>
    <mergeCell ref="ILM1:ILN1"/>
    <mergeCell ref="ILO1:ILP1"/>
    <mergeCell ref="ILQ1:ILR1"/>
    <mergeCell ref="ILS1:ILT1"/>
    <mergeCell ref="ILU1:ILV1"/>
    <mergeCell ref="ILW1:ILX1"/>
    <mergeCell ref="ILY1:ILZ1"/>
    <mergeCell ref="IMA1:IMB1"/>
    <mergeCell ref="IMC1:IMD1"/>
    <mergeCell ref="IME1:IMF1"/>
    <mergeCell ref="IMG1:IMH1"/>
    <mergeCell ref="IJS1:IJT1"/>
    <mergeCell ref="IJU1:IJV1"/>
    <mergeCell ref="IJW1:IJX1"/>
    <mergeCell ref="IJY1:IJZ1"/>
    <mergeCell ref="IKA1:IKB1"/>
    <mergeCell ref="IKC1:IKD1"/>
    <mergeCell ref="IKE1:IKF1"/>
    <mergeCell ref="IKG1:IKH1"/>
    <mergeCell ref="IKI1:IKJ1"/>
    <mergeCell ref="IKK1:IKL1"/>
    <mergeCell ref="IKM1:IKN1"/>
    <mergeCell ref="IKO1:IKP1"/>
    <mergeCell ref="IKQ1:IKR1"/>
    <mergeCell ref="IKS1:IKT1"/>
    <mergeCell ref="IKU1:IKV1"/>
    <mergeCell ref="IKW1:IKX1"/>
    <mergeCell ref="IKY1:IKZ1"/>
    <mergeCell ref="IIK1:IIL1"/>
    <mergeCell ref="IIM1:IIN1"/>
    <mergeCell ref="IIO1:IIP1"/>
    <mergeCell ref="IIQ1:IIR1"/>
    <mergeCell ref="IIS1:IIT1"/>
    <mergeCell ref="IIU1:IIV1"/>
    <mergeCell ref="IIW1:IIX1"/>
    <mergeCell ref="IIY1:IIZ1"/>
    <mergeCell ref="IJA1:IJB1"/>
    <mergeCell ref="IJC1:IJD1"/>
    <mergeCell ref="IJE1:IJF1"/>
    <mergeCell ref="IJG1:IJH1"/>
    <mergeCell ref="IJI1:IJJ1"/>
    <mergeCell ref="IJK1:IJL1"/>
    <mergeCell ref="IJM1:IJN1"/>
    <mergeCell ref="IJO1:IJP1"/>
    <mergeCell ref="IJQ1:IJR1"/>
    <mergeCell ref="IHC1:IHD1"/>
    <mergeCell ref="IHE1:IHF1"/>
    <mergeCell ref="IHG1:IHH1"/>
    <mergeCell ref="IHI1:IHJ1"/>
    <mergeCell ref="IHK1:IHL1"/>
    <mergeCell ref="IHM1:IHN1"/>
    <mergeCell ref="IHO1:IHP1"/>
    <mergeCell ref="IHQ1:IHR1"/>
    <mergeCell ref="IHS1:IHT1"/>
    <mergeCell ref="IHU1:IHV1"/>
    <mergeCell ref="IHW1:IHX1"/>
    <mergeCell ref="IHY1:IHZ1"/>
    <mergeCell ref="IIA1:IIB1"/>
    <mergeCell ref="IIC1:IID1"/>
    <mergeCell ref="IIE1:IIF1"/>
    <mergeCell ref="IIG1:IIH1"/>
    <mergeCell ref="III1:IIJ1"/>
    <mergeCell ref="IFU1:IFV1"/>
    <mergeCell ref="IFW1:IFX1"/>
    <mergeCell ref="IFY1:IFZ1"/>
    <mergeCell ref="IGA1:IGB1"/>
    <mergeCell ref="IGC1:IGD1"/>
    <mergeCell ref="IGE1:IGF1"/>
    <mergeCell ref="IGG1:IGH1"/>
    <mergeCell ref="IGI1:IGJ1"/>
    <mergeCell ref="IGK1:IGL1"/>
    <mergeCell ref="IGM1:IGN1"/>
    <mergeCell ref="IGO1:IGP1"/>
    <mergeCell ref="IGQ1:IGR1"/>
    <mergeCell ref="IGS1:IGT1"/>
    <mergeCell ref="IGU1:IGV1"/>
    <mergeCell ref="IGW1:IGX1"/>
    <mergeCell ref="IGY1:IGZ1"/>
    <mergeCell ref="IHA1:IHB1"/>
    <mergeCell ref="IEM1:IEN1"/>
    <mergeCell ref="IEO1:IEP1"/>
    <mergeCell ref="IEQ1:IER1"/>
    <mergeCell ref="IES1:IET1"/>
    <mergeCell ref="IEU1:IEV1"/>
    <mergeCell ref="IEW1:IEX1"/>
    <mergeCell ref="IEY1:IEZ1"/>
    <mergeCell ref="IFA1:IFB1"/>
    <mergeCell ref="IFC1:IFD1"/>
    <mergeCell ref="IFE1:IFF1"/>
    <mergeCell ref="IFG1:IFH1"/>
    <mergeCell ref="IFI1:IFJ1"/>
    <mergeCell ref="IFK1:IFL1"/>
    <mergeCell ref="IFM1:IFN1"/>
    <mergeCell ref="IFO1:IFP1"/>
    <mergeCell ref="IFQ1:IFR1"/>
    <mergeCell ref="IFS1:IFT1"/>
    <mergeCell ref="IDE1:IDF1"/>
    <mergeCell ref="IDG1:IDH1"/>
    <mergeCell ref="IDI1:IDJ1"/>
    <mergeCell ref="IDK1:IDL1"/>
    <mergeCell ref="IDM1:IDN1"/>
    <mergeCell ref="IDO1:IDP1"/>
    <mergeCell ref="IDQ1:IDR1"/>
    <mergeCell ref="IDS1:IDT1"/>
    <mergeCell ref="IDU1:IDV1"/>
    <mergeCell ref="IDW1:IDX1"/>
    <mergeCell ref="IDY1:IDZ1"/>
    <mergeCell ref="IEA1:IEB1"/>
    <mergeCell ref="IEC1:IED1"/>
    <mergeCell ref="IEE1:IEF1"/>
    <mergeCell ref="IEG1:IEH1"/>
    <mergeCell ref="IEI1:IEJ1"/>
    <mergeCell ref="IEK1:IEL1"/>
    <mergeCell ref="IBW1:IBX1"/>
    <mergeCell ref="IBY1:IBZ1"/>
    <mergeCell ref="ICA1:ICB1"/>
    <mergeCell ref="ICC1:ICD1"/>
    <mergeCell ref="ICE1:ICF1"/>
    <mergeCell ref="ICG1:ICH1"/>
    <mergeCell ref="ICI1:ICJ1"/>
    <mergeCell ref="ICK1:ICL1"/>
    <mergeCell ref="ICM1:ICN1"/>
    <mergeCell ref="ICO1:ICP1"/>
    <mergeCell ref="ICQ1:ICR1"/>
    <mergeCell ref="ICS1:ICT1"/>
    <mergeCell ref="ICU1:ICV1"/>
    <mergeCell ref="ICW1:ICX1"/>
    <mergeCell ref="ICY1:ICZ1"/>
    <mergeCell ref="IDA1:IDB1"/>
    <mergeCell ref="IDC1:IDD1"/>
    <mergeCell ref="IAO1:IAP1"/>
    <mergeCell ref="IAQ1:IAR1"/>
    <mergeCell ref="IAS1:IAT1"/>
    <mergeCell ref="IAU1:IAV1"/>
    <mergeCell ref="IAW1:IAX1"/>
    <mergeCell ref="IAY1:IAZ1"/>
    <mergeCell ref="IBA1:IBB1"/>
    <mergeCell ref="IBC1:IBD1"/>
    <mergeCell ref="IBE1:IBF1"/>
    <mergeCell ref="IBG1:IBH1"/>
    <mergeCell ref="IBI1:IBJ1"/>
    <mergeCell ref="IBK1:IBL1"/>
    <mergeCell ref="IBM1:IBN1"/>
    <mergeCell ref="IBO1:IBP1"/>
    <mergeCell ref="IBQ1:IBR1"/>
    <mergeCell ref="IBS1:IBT1"/>
    <mergeCell ref="IBU1:IBV1"/>
    <mergeCell ref="HZG1:HZH1"/>
    <mergeCell ref="HZI1:HZJ1"/>
    <mergeCell ref="HZK1:HZL1"/>
    <mergeCell ref="HZM1:HZN1"/>
    <mergeCell ref="HZO1:HZP1"/>
    <mergeCell ref="HZQ1:HZR1"/>
    <mergeCell ref="HZS1:HZT1"/>
    <mergeCell ref="HZU1:HZV1"/>
    <mergeCell ref="HZW1:HZX1"/>
    <mergeCell ref="HZY1:HZZ1"/>
    <mergeCell ref="IAA1:IAB1"/>
    <mergeCell ref="IAC1:IAD1"/>
    <mergeCell ref="IAE1:IAF1"/>
    <mergeCell ref="IAG1:IAH1"/>
    <mergeCell ref="IAI1:IAJ1"/>
    <mergeCell ref="IAK1:IAL1"/>
    <mergeCell ref="IAM1:IAN1"/>
    <mergeCell ref="HXY1:HXZ1"/>
    <mergeCell ref="HYA1:HYB1"/>
    <mergeCell ref="HYC1:HYD1"/>
    <mergeCell ref="HYE1:HYF1"/>
    <mergeCell ref="HYG1:HYH1"/>
    <mergeCell ref="HYI1:HYJ1"/>
    <mergeCell ref="HYK1:HYL1"/>
    <mergeCell ref="HYM1:HYN1"/>
    <mergeCell ref="HYO1:HYP1"/>
    <mergeCell ref="HYQ1:HYR1"/>
    <mergeCell ref="HYS1:HYT1"/>
    <mergeCell ref="HYU1:HYV1"/>
    <mergeCell ref="HYW1:HYX1"/>
    <mergeCell ref="HYY1:HYZ1"/>
    <mergeCell ref="HZA1:HZB1"/>
    <mergeCell ref="HZC1:HZD1"/>
    <mergeCell ref="HZE1:HZF1"/>
    <mergeCell ref="HWQ1:HWR1"/>
    <mergeCell ref="HWS1:HWT1"/>
    <mergeCell ref="HWU1:HWV1"/>
    <mergeCell ref="HWW1:HWX1"/>
    <mergeCell ref="HWY1:HWZ1"/>
    <mergeCell ref="HXA1:HXB1"/>
    <mergeCell ref="HXC1:HXD1"/>
    <mergeCell ref="HXE1:HXF1"/>
    <mergeCell ref="HXG1:HXH1"/>
    <mergeCell ref="HXI1:HXJ1"/>
    <mergeCell ref="HXK1:HXL1"/>
    <mergeCell ref="HXM1:HXN1"/>
    <mergeCell ref="HXO1:HXP1"/>
    <mergeCell ref="HXQ1:HXR1"/>
    <mergeCell ref="HXS1:HXT1"/>
    <mergeCell ref="HXU1:HXV1"/>
    <mergeCell ref="HXW1:HXX1"/>
    <mergeCell ref="HVI1:HVJ1"/>
    <mergeCell ref="HVK1:HVL1"/>
    <mergeCell ref="HVM1:HVN1"/>
    <mergeCell ref="HVO1:HVP1"/>
    <mergeCell ref="HVQ1:HVR1"/>
    <mergeCell ref="HVS1:HVT1"/>
    <mergeCell ref="HVU1:HVV1"/>
    <mergeCell ref="HVW1:HVX1"/>
    <mergeCell ref="HVY1:HVZ1"/>
    <mergeCell ref="HWA1:HWB1"/>
    <mergeCell ref="HWC1:HWD1"/>
    <mergeCell ref="HWE1:HWF1"/>
    <mergeCell ref="HWG1:HWH1"/>
    <mergeCell ref="HWI1:HWJ1"/>
    <mergeCell ref="HWK1:HWL1"/>
    <mergeCell ref="HWM1:HWN1"/>
    <mergeCell ref="HWO1:HWP1"/>
    <mergeCell ref="HUA1:HUB1"/>
    <mergeCell ref="HUC1:HUD1"/>
    <mergeCell ref="HUE1:HUF1"/>
    <mergeCell ref="HUG1:HUH1"/>
    <mergeCell ref="HUI1:HUJ1"/>
    <mergeCell ref="HUK1:HUL1"/>
    <mergeCell ref="HUM1:HUN1"/>
    <mergeCell ref="HUO1:HUP1"/>
    <mergeCell ref="HUQ1:HUR1"/>
    <mergeCell ref="HUS1:HUT1"/>
    <mergeCell ref="HUU1:HUV1"/>
    <mergeCell ref="HUW1:HUX1"/>
    <mergeCell ref="HUY1:HUZ1"/>
    <mergeCell ref="HVA1:HVB1"/>
    <mergeCell ref="HVC1:HVD1"/>
    <mergeCell ref="HVE1:HVF1"/>
    <mergeCell ref="HVG1:HVH1"/>
    <mergeCell ref="HSS1:HST1"/>
    <mergeCell ref="HSU1:HSV1"/>
    <mergeCell ref="HSW1:HSX1"/>
    <mergeCell ref="HSY1:HSZ1"/>
    <mergeCell ref="HTA1:HTB1"/>
    <mergeCell ref="HTC1:HTD1"/>
    <mergeCell ref="HTE1:HTF1"/>
    <mergeCell ref="HTG1:HTH1"/>
    <mergeCell ref="HTI1:HTJ1"/>
    <mergeCell ref="HTK1:HTL1"/>
    <mergeCell ref="HTM1:HTN1"/>
    <mergeCell ref="HTO1:HTP1"/>
    <mergeCell ref="HTQ1:HTR1"/>
    <mergeCell ref="HTS1:HTT1"/>
    <mergeCell ref="HTU1:HTV1"/>
    <mergeCell ref="HTW1:HTX1"/>
    <mergeCell ref="HTY1:HTZ1"/>
    <mergeCell ref="HRK1:HRL1"/>
    <mergeCell ref="HRM1:HRN1"/>
    <mergeCell ref="HRO1:HRP1"/>
    <mergeCell ref="HRQ1:HRR1"/>
    <mergeCell ref="HRS1:HRT1"/>
    <mergeCell ref="HRU1:HRV1"/>
    <mergeCell ref="HRW1:HRX1"/>
    <mergeCell ref="HRY1:HRZ1"/>
    <mergeCell ref="HSA1:HSB1"/>
    <mergeCell ref="HSC1:HSD1"/>
    <mergeCell ref="HSE1:HSF1"/>
    <mergeCell ref="HSG1:HSH1"/>
    <mergeCell ref="HSI1:HSJ1"/>
    <mergeCell ref="HSK1:HSL1"/>
    <mergeCell ref="HSM1:HSN1"/>
    <mergeCell ref="HSO1:HSP1"/>
    <mergeCell ref="HSQ1:HSR1"/>
    <mergeCell ref="HQC1:HQD1"/>
    <mergeCell ref="HQE1:HQF1"/>
    <mergeCell ref="HQG1:HQH1"/>
    <mergeCell ref="HQI1:HQJ1"/>
    <mergeCell ref="HQK1:HQL1"/>
    <mergeCell ref="HQM1:HQN1"/>
    <mergeCell ref="HQO1:HQP1"/>
    <mergeCell ref="HQQ1:HQR1"/>
    <mergeCell ref="HQS1:HQT1"/>
    <mergeCell ref="HQU1:HQV1"/>
    <mergeCell ref="HQW1:HQX1"/>
    <mergeCell ref="HQY1:HQZ1"/>
    <mergeCell ref="HRA1:HRB1"/>
    <mergeCell ref="HRC1:HRD1"/>
    <mergeCell ref="HRE1:HRF1"/>
    <mergeCell ref="HRG1:HRH1"/>
    <mergeCell ref="HRI1:HRJ1"/>
    <mergeCell ref="HOU1:HOV1"/>
    <mergeCell ref="HOW1:HOX1"/>
    <mergeCell ref="HOY1:HOZ1"/>
    <mergeCell ref="HPA1:HPB1"/>
    <mergeCell ref="HPC1:HPD1"/>
    <mergeCell ref="HPE1:HPF1"/>
    <mergeCell ref="HPG1:HPH1"/>
    <mergeCell ref="HPI1:HPJ1"/>
    <mergeCell ref="HPK1:HPL1"/>
    <mergeCell ref="HPM1:HPN1"/>
    <mergeCell ref="HPO1:HPP1"/>
    <mergeCell ref="HPQ1:HPR1"/>
    <mergeCell ref="HPS1:HPT1"/>
    <mergeCell ref="HPU1:HPV1"/>
    <mergeCell ref="HPW1:HPX1"/>
    <mergeCell ref="HPY1:HPZ1"/>
    <mergeCell ref="HQA1:HQB1"/>
    <mergeCell ref="HNM1:HNN1"/>
    <mergeCell ref="HNO1:HNP1"/>
    <mergeCell ref="HNQ1:HNR1"/>
    <mergeCell ref="HNS1:HNT1"/>
    <mergeCell ref="HNU1:HNV1"/>
    <mergeCell ref="HNW1:HNX1"/>
    <mergeCell ref="HNY1:HNZ1"/>
    <mergeCell ref="HOA1:HOB1"/>
    <mergeCell ref="HOC1:HOD1"/>
    <mergeCell ref="HOE1:HOF1"/>
    <mergeCell ref="HOG1:HOH1"/>
    <mergeCell ref="HOI1:HOJ1"/>
    <mergeCell ref="HOK1:HOL1"/>
    <mergeCell ref="HOM1:HON1"/>
    <mergeCell ref="HOO1:HOP1"/>
    <mergeCell ref="HOQ1:HOR1"/>
    <mergeCell ref="HOS1:HOT1"/>
    <mergeCell ref="HME1:HMF1"/>
    <mergeCell ref="HMG1:HMH1"/>
    <mergeCell ref="HMI1:HMJ1"/>
    <mergeCell ref="HMK1:HML1"/>
    <mergeCell ref="HMM1:HMN1"/>
    <mergeCell ref="HMO1:HMP1"/>
    <mergeCell ref="HMQ1:HMR1"/>
    <mergeCell ref="HMS1:HMT1"/>
    <mergeCell ref="HMU1:HMV1"/>
    <mergeCell ref="HMW1:HMX1"/>
    <mergeCell ref="HMY1:HMZ1"/>
    <mergeCell ref="HNA1:HNB1"/>
    <mergeCell ref="HNC1:HND1"/>
    <mergeCell ref="HNE1:HNF1"/>
    <mergeCell ref="HNG1:HNH1"/>
    <mergeCell ref="HNI1:HNJ1"/>
    <mergeCell ref="HNK1:HNL1"/>
    <mergeCell ref="HKW1:HKX1"/>
    <mergeCell ref="HKY1:HKZ1"/>
    <mergeCell ref="HLA1:HLB1"/>
    <mergeCell ref="HLC1:HLD1"/>
    <mergeCell ref="HLE1:HLF1"/>
    <mergeCell ref="HLG1:HLH1"/>
    <mergeCell ref="HLI1:HLJ1"/>
    <mergeCell ref="HLK1:HLL1"/>
    <mergeCell ref="HLM1:HLN1"/>
    <mergeCell ref="HLO1:HLP1"/>
    <mergeCell ref="HLQ1:HLR1"/>
    <mergeCell ref="HLS1:HLT1"/>
    <mergeCell ref="HLU1:HLV1"/>
    <mergeCell ref="HLW1:HLX1"/>
    <mergeCell ref="HLY1:HLZ1"/>
    <mergeCell ref="HMA1:HMB1"/>
    <mergeCell ref="HMC1:HMD1"/>
    <mergeCell ref="HJO1:HJP1"/>
    <mergeCell ref="HJQ1:HJR1"/>
    <mergeCell ref="HJS1:HJT1"/>
    <mergeCell ref="HJU1:HJV1"/>
    <mergeCell ref="HJW1:HJX1"/>
    <mergeCell ref="HJY1:HJZ1"/>
    <mergeCell ref="HKA1:HKB1"/>
    <mergeCell ref="HKC1:HKD1"/>
    <mergeCell ref="HKE1:HKF1"/>
    <mergeCell ref="HKG1:HKH1"/>
    <mergeCell ref="HKI1:HKJ1"/>
    <mergeCell ref="HKK1:HKL1"/>
    <mergeCell ref="HKM1:HKN1"/>
    <mergeCell ref="HKO1:HKP1"/>
    <mergeCell ref="HKQ1:HKR1"/>
    <mergeCell ref="HKS1:HKT1"/>
    <mergeCell ref="HKU1:HKV1"/>
    <mergeCell ref="HIG1:HIH1"/>
    <mergeCell ref="HII1:HIJ1"/>
    <mergeCell ref="HIK1:HIL1"/>
    <mergeCell ref="HIM1:HIN1"/>
    <mergeCell ref="HIO1:HIP1"/>
    <mergeCell ref="HIQ1:HIR1"/>
    <mergeCell ref="HIS1:HIT1"/>
    <mergeCell ref="HIU1:HIV1"/>
    <mergeCell ref="HIW1:HIX1"/>
    <mergeCell ref="HIY1:HIZ1"/>
    <mergeCell ref="HJA1:HJB1"/>
    <mergeCell ref="HJC1:HJD1"/>
    <mergeCell ref="HJE1:HJF1"/>
    <mergeCell ref="HJG1:HJH1"/>
    <mergeCell ref="HJI1:HJJ1"/>
    <mergeCell ref="HJK1:HJL1"/>
    <mergeCell ref="HJM1:HJN1"/>
    <mergeCell ref="HGY1:HGZ1"/>
    <mergeCell ref="HHA1:HHB1"/>
    <mergeCell ref="HHC1:HHD1"/>
    <mergeCell ref="HHE1:HHF1"/>
    <mergeCell ref="HHG1:HHH1"/>
    <mergeCell ref="HHI1:HHJ1"/>
    <mergeCell ref="HHK1:HHL1"/>
    <mergeCell ref="HHM1:HHN1"/>
    <mergeCell ref="HHO1:HHP1"/>
    <mergeCell ref="HHQ1:HHR1"/>
    <mergeCell ref="HHS1:HHT1"/>
    <mergeCell ref="HHU1:HHV1"/>
    <mergeCell ref="HHW1:HHX1"/>
    <mergeCell ref="HHY1:HHZ1"/>
    <mergeCell ref="HIA1:HIB1"/>
    <mergeCell ref="HIC1:HID1"/>
    <mergeCell ref="HIE1:HIF1"/>
    <mergeCell ref="HFQ1:HFR1"/>
    <mergeCell ref="HFS1:HFT1"/>
    <mergeCell ref="HFU1:HFV1"/>
    <mergeCell ref="HFW1:HFX1"/>
    <mergeCell ref="HFY1:HFZ1"/>
    <mergeCell ref="HGA1:HGB1"/>
    <mergeCell ref="HGC1:HGD1"/>
    <mergeCell ref="HGE1:HGF1"/>
    <mergeCell ref="HGG1:HGH1"/>
    <mergeCell ref="HGI1:HGJ1"/>
    <mergeCell ref="HGK1:HGL1"/>
    <mergeCell ref="HGM1:HGN1"/>
    <mergeCell ref="HGO1:HGP1"/>
    <mergeCell ref="HGQ1:HGR1"/>
    <mergeCell ref="HGS1:HGT1"/>
    <mergeCell ref="HGU1:HGV1"/>
    <mergeCell ref="HGW1:HGX1"/>
    <mergeCell ref="HEI1:HEJ1"/>
    <mergeCell ref="HEK1:HEL1"/>
    <mergeCell ref="HEM1:HEN1"/>
    <mergeCell ref="HEO1:HEP1"/>
    <mergeCell ref="HEQ1:HER1"/>
    <mergeCell ref="HES1:HET1"/>
    <mergeCell ref="HEU1:HEV1"/>
    <mergeCell ref="HEW1:HEX1"/>
    <mergeCell ref="HEY1:HEZ1"/>
    <mergeCell ref="HFA1:HFB1"/>
    <mergeCell ref="HFC1:HFD1"/>
    <mergeCell ref="HFE1:HFF1"/>
    <mergeCell ref="HFG1:HFH1"/>
    <mergeCell ref="HFI1:HFJ1"/>
    <mergeCell ref="HFK1:HFL1"/>
    <mergeCell ref="HFM1:HFN1"/>
    <mergeCell ref="HFO1:HFP1"/>
    <mergeCell ref="HDA1:HDB1"/>
    <mergeCell ref="HDC1:HDD1"/>
    <mergeCell ref="HDE1:HDF1"/>
    <mergeCell ref="HDG1:HDH1"/>
    <mergeCell ref="HDI1:HDJ1"/>
    <mergeCell ref="HDK1:HDL1"/>
    <mergeCell ref="HDM1:HDN1"/>
    <mergeCell ref="HDO1:HDP1"/>
    <mergeCell ref="HDQ1:HDR1"/>
    <mergeCell ref="HDS1:HDT1"/>
    <mergeCell ref="HDU1:HDV1"/>
    <mergeCell ref="HDW1:HDX1"/>
    <mergeCell ref="HDY1:HDZ1"/>
    <mergeCell ref="HEA1:HEB1"/>
    <mergeCell ref="HEC1:HED1"/>
    <mergeCell ref="HEE1:HEF1"/>
    <mergeCell ref="HEG1:HEH1"/>
    <mergeCell ref="HBS1:HBT1"/>
    <mergeCell ref="HBU1:HBV1"/>
    <mergeCell ref="HBW1:HBX1"/>
    <mergeCell ref="HBY1:HBZ1"/>
    <mergeCell ref="HCA1:HCB1"/>
    <mergeCell ref="HCC1:HCD1"/>
    <mergeCell ref="HCE1:HCF1"/>
    <mergeCell ref="HCG1:HCH1"/>
    <mergeCell ref="HCI1:HCJ1"/>
    <mergeCell ref="HCK1:HCL1"/>
    <mergeCell ref="HCM1:HCN1"/>
    <mergeCell ref="HCO1:HCP1"/>
    <mergeCell ref="HCQ1:HCR1"/>
    <mergeCell ref="HCS1:HCT1"/>
    <mergeCell ref="HCU1:HCV1"/>
    <mergeCell ref="HCW1:HCX1"/>
    <mergeCell ref="HCY1:HCZ1"/>
    <mergeCell ref="HAK1:HAL1"/>
    <mergeCell ref="HAM1:HAN1"/>
    <mergeCell ref="HAO1:HAP1"/>
    <mergeCell ref="HAQ1:HAR1"/>
    <mergeCell ref="HAS1:HAT1"/>
    <mergeCell ref="HAU1:HAV1"/>
    <mergeCell ref="HAW1:HAX1"/>
    <mergeCell ref="HAY1:HAZ1"/>
    <mergeCell ref="HBA1:HBB1"/>
    <mergeCell ref="HBC1:HBD1"/>
    <mergeCell ref="HBE1:HBF1"/>
    <mergeCell ref="HBG1:HBH1"/>
    <mergeCell ref="HBI1:HBJ1"/>
    <mergeCell ref="HBK1:HBL1"/>
    <mergeCell ref="HBM1:HBN1"/>
    <mergeCell ref="HBO1:HBP1"/>
    <mergeCell ref="HBQ1:HBR1"/>
    <mergeCell ref="GZC1:GZD1"/>
    <mergeCell ref="GZE1:GZF1"/>
    <mergeCell ref="GZG1:GZH1"/>
    <mergeCell ref="GZI1:GZJ1"/>
    <mergeCell ref="GZK1:GZL1"/>
    <mergeCell ref="GZM1:GZN1"/>
    <mergeCell ref="GZO1:GZP1"/>
    <mergeCell ref="GZQ1:GZR1"/>
    <mergeCell ref="GZS1:GZT1"/>
    <mergeCell ref="GZU1:GZV1"/>
    <mergeCell ref="GZW1:GZX1"/>
    <mergeCell ref="GZY1:GZZ1"/>
    <mergeCell ref="HAA1:HAB1"/>
    <mergeCell ref="HAC1:HAD1"/>
    <mergeCell ref="HAE1:HAF1"/>
    <mergeCell ref="HAG1:HAH1"/>
    <mergeCell ref="HAI1:HAJ1"/>
    <mergeCell ref="GXU1:GXV1"/>
    <mergeCell ref="GXW1:GXX1"/>
    <mergeCell ref="GXY1:GXZ1"/>
    <mergeCell ref="GYA1:GYB1"/>
    <mergeCell ref="GYC1:GYD1"/>
    <mergeCell ref="GYE1:GYF1"/>
    <mergeCell ref="GYG1:GYH1"/>
    <mergeCell ref="GYI1:GYJ1"/>
    <mergeCell ref="GYK1:GYL1"/>
    <mergeCell ref="GYM1:GYN1"/>
    <mergeCell ref="GYO1:GYP1"/>
    <mergeCell ref="GYQ1:GYR1"/>
    <mergeCell ref="GYS1:GYT1"/>
    <mergeCell ref="GYU1:GYV1"/>
    <mergeCell ref="GYW1:GYX1"/>
    <mergeCell ref="GYY1:GYZ1"/>
    <mergeCell ref="GZA1:GZB1"/>
    <mergeCell ref="GWM1:GWN1"/>
    <mergeCell ref="GWO1:GWP1"/>
    <mergeCell ref="GWQ1:GWR1"/>
    <mergeCell ref="GWS1:GWT1"/>
    <mergeCell ref="GWU1:GWV1"/>
    <mergeCell ref="GWW1:GWX1"/>
    <mergeCell ref="GWY1:GWZ1"/>
    <mergeCell ref="GXA1:GXB1"/>
    <mergeCell ref="GXC1:GXD1"/>
    <mergeCell ref="GXE1:GXF1"/>
    <mergeCell ref="GXG1:GXH1"/>
    <mergeCell ref="GXI1:GXJ1"/>
    <mergeCell ref="GXK1:GXL1"/>
    <mergeCell ref="GXM1:GXN1"/>
    <mergeCell ref="GXO1:GXP1"/>
    <mergeCell ref="GXQ1:GXR1"/>
    <mergeCell ref="GXS1:GXT1"/>
    <mergeCell ref="GVE1:GVF1"/>
    <mergeCell ref="GVG1:GVH1"/>
    <mergeCell ref="GVI1:GVJ1"/>
    <mergeCell ref="GVK1:GVL1"/>
    <mergeCell ref="GVM1:GVN1"/>
    <mergeCell ref="GVO1:GVP1"/>
    <mergeCell ref="GVQ1:GVR1"/>
    <mergeCell ref="GVS1:GVT1"/>
    <mergeCell ref="GVU1:GVV1"/>
    <mergeCell ref="GVW1:GVX1"/>
    <mergeCell ref="GVY1:GVZ1"/>
    <mergeCell ref="GWA1:GWB1"/>
    <mergeCell ref="GWC1:GWD1"/>
    <mergeCell ref="GWE1:GWF1"/>
    <mergeCell ref="GWG1:GWH1"/>
    <mergeCell ref="GWI1:GWJ1"/>
    <mergeCell ref="GWK1:GWL1"/>
    <mergeCell ref="GTW1:GTX1"/>
    <mergeCell ref="GTY1:GTZ1"/>
    <mergeCell ref="GUA1:GUB1"/>
    <mergeCell ref="GUC1:GUD1"/>
    <mergeCell ref="GUE1:GUF1"/>
    <mergeCell ref="GUG1:GUH1"/>
    <mergeCell ref="GUI1:GUJ1"/>
    <mergeCell ref="GUK1:GUL1"/>
    <mergeCell ref="GUM1:GUN1"/>
    <mergeCell ref="GUO1:GUP1"/>
    <mergeCell ref="GUQ1:GUR1"/>
    <mergeCell ref="GUS1:GUT1"/>
    <mergeCell ref="GUU1:GUV1"/>
    <mergeCell ref="GUW1:GUX1"/>
    <mergeCell ref="GUY1:GUZ1"/>
    <mergeCell ref="GVA1:GVB1"/>
    <mergeCell ref="GVC1:GVD1"/>
    <mergeCell ref="GSO1:GSP1"/>
    <mergeCell ref="GSQ1:GSR1"/>
    <mergeCell ref="GSS1:GST1"/>
    <mergeCell ref="GSU1:GSV1"/>
    <mergeCell ref="GSW1:GSX1"/>
    <mergeCell ref="GSY1:GSZ1"/>
    <mergeCell ref="GTA1:GTB1"/>
    <mergeCell ref="GTC1:GTD1"/>
    <mergeCell ref="GTE1:GTF1"/>
    <mergeCell ref="GTG1:GTH1"/>
    <mergeCell ref="GTI1:GTJ1"/>
    <mergeCell ref="GTK1:GTL1"/>
    <mergeCell ref="GTM1:GTN1"/>
    <mergeCell ref="GTO1:GTP1"/>
    <mergeCell ref="GTQ1:GTR1"/>
    <mergeCell ref="GTS1:GTT1"/>
    <mergeCell ref="GTU1:GTV1"/>
    <mergeCell ref="GRG1:GRH1"/>
    <mergeCell ref="GRI1:GRJ1"/>
    <mergeCell ref="GRK1:GRL1"/>
    <mergeCell ref="GRM1:GRN1"/>
    <mergeCell ref="GRO1:GRP1"/>
    <mergeCell ref="GRQ1:GRR1"/>
    <mergeCell ref="GRS1:GRT1"/>
    <mergeCell ref="GRU1:GRV1"/>
    <mergeCell ref="GRW1:GRX1"/>
    <mergeCell ref="GRY1:GRZ1"/>
    <mergeCell ref="GSA1:GSB1"/>
    <mergeCell ref="GSC1:GSD1"/>
    <mergeCell ref="GSE1:GSF1"/>
    <mergeCell ref="GSG1:GSH1"/>
    <mergeCell ref="GSI1:GSJ1"/>
    <mergeCell ref="GSK1:GSL1"/>
    <mergeCell ref="GSM1:GSN1"/>
    <mergeCell ref="GPY1:GPZ1"/>
    <mergeCell ref="GQA1:GQB1"/>
    <mergeCell ref="GQC1:GQD1"/>
    <mergeCell ref="GQE1:GQF1"/>
    <mergeCell ref="GQG1:GQH1"/>
    <mergeCell ref="GQI1:GQJ1"/>
    <mergeCell ref="GQK1:GQL1"/>
    <mergeCell ref="GQM1:GQN1"/>
    <mergeCell ref="GQO1:GQP1"/>
    <mergeCell ref="GQQ1:GQR1"/>
    <mergeCell ref="GQS1:GQT1"/>
    <mergeCell ref="GQU1:GQV1"/>
    <mergeCell ref="GQW1:GQX1"/>
    <mergeCell ref="GQY1:GQZ1"/>
    <mergeCell ref="GRA1:GRB1"/>
    <mergeCell ref="GRC1:GRD1"/>
    <mergeCell ref="GRE1:GRF1"/>
    <mergeCell ref="GOQ1:GOR1"/>
    <mergeCell ref="GOS1:GOT1"/>
    <mergeCell ref="GOU1:GOV1"/>
    <mergeCell ref="GOW1:GOX1"/>
    <mergeCell ref="GOY1:GOZ1"/>
    <mergeCell ref="GPA1:GPB1"/>
    <mergeCell ref="GPC1:GPD1"/>
    <mergeCell ref="GPE1:GPF1"/>
    <mergeCell ref="GPG1:GPH1"/>
    <mergeCell ref="GPI1:GPJ1"/>
    <mergeCell ref="GPK1:GPL1"/>
    <mergeCell ref="GPM1:GPN1"/>
    <mergeCell ref="GPO1:GPP1"/>
    <mergeCell ref="GPQ1:GPR1"/>
    <mergeCell ref="GPS1:GPT1"/>
    <mergeCell ref="GPU1:GPV1"/>
    <mergeCell ref="GPW1:GPX1"/>
    <mergeCell ref="GNI1:GNJ1"/>
    <mergeCell ref="GNK1:GNL1"/>
    <mergeCell ref="GNM1:GNN1"/>
    <mergeCell ref="GNO1:GNP1"/>
    <mergeCell ref="GNQ1:GNR1"/>
    <mergeCell ref="GNS1:GNT1"/>
    <mergeCell ref="GNU1:GNV1"/>
    <mergeCell ref="GNW1:GNX1"/>
    <mergeCell ref="GNY1:GNZ1"/>
    <mergeCell ref="GOA1:GOB1"/>
    <mergeCell ref="GOC1:GOD1"/>
    <mergeCell ref="GOE1:GOF1"/>
    <mergeCell ref="GOG1:GOH1"/>
    <mergeCell ref="GOI1:GOJ1"/>
    <mergeCell ref="GOK1:GOL1"/>
    <mergeCell ref="GOM1:GON1"/>
    <mergeCell ref="GOO1:GOP1"/>
    <mergeCell ref="GMA1:GMB1"/>
    <mergeCell ref="GMC1:GMD1"/>
    <mergeCell ref="GME1:GMF1"/>
    <mergeCell ref="GMG1:GMH1"/>
    <mergeCell ref="GMI1:GMJ1"/>
    <mergeCell ref="GMK1:GML1"/>
    <mergeCell ref="GMM1:GMN1"/>
    <mergeCell ref="GMO1:GMP1"/>
    <mergeCell ref="GMQ1:GMR1"/>
    <mergeCell ref="GMS1:GMT1"/>
    <mergeCell ref="GMU1:GMV1"/>
    <mergeCell ref="GMW1:GMX1"/>
    <mergeCell ref="GMY1:GMZ1"/>
    <mergeCell ref="GNA1:GNB1"/>
    <mergeCell ref="GNC1:GND1"/>
    <mergeCell ref="GNE1:GNF1"/>
    <mergeCell ref="GNG1:GNH1"/>
    <mergeCell ref="GKS1:GKT1"/>
    <mergeCell ref="GKU1:GKV1"/>
    <mergeCell ref="GKW1:GKX1"/>
    <mergeCell ref="GKY1:GKZ1"/>
    <mergeCell ref="GLA1:GLB1"/>
    <mergeCell ref="GLC1:GLD1"/>
    <mergeCell ref="GLE1:GLF1"/>
    <mergeCell ref="GLG1:GLH1"/>
    <mergeCell ref="GLI1:GLJ1"/>
    <mergeCell ref="GLK1:GLL1"/>
    <mergeCell ref="GLM1:GLN1"/>
    <mergeCell ref="GLO1:GLP1"/>
    <mergeCell ref="GLQ1:GLR1"/>
    <mergeCell ref="GLS1:GLT1"/>
    <mergeCell ref="GLU1:GLV1"/>
    <mergeCell ref="GLW1:GLX1"/>
    <mergeCell ref="GLY1:GLZ1"/>
    <mergeCell ref="GJK1:GJL1"/>
    <mergeCell ref="GJM1:GJN1"/>
    <mergeCell ref="GJO1:GJP1"/>
    <mergeCell ref="GJQ1:GJR1"/>
    <mergeCell ref="GJS1:GJT1"/>
    <mergeCell ref="GJU1:GJV1"/>
    <mergeCell ref="GJW1:GJX1"/>
    <mergeCell ref="GJY1:GJZ1"/>
    <mergeCell ref="GKA1:GKB1"/>
    <mergeCell ref="GKC1:GKD1"/>
    <mergeCell ref="GKE1:GKF1"/>
    <mergeCell ref="GKG1:GKH1"/>
    <mergeCell ref="GKI1:GKJ1"/>
    <mergeCell ref="GKK1:GKL1"/>
    <mergeCell ref="GKM1:GKN1"/>
    <mergeCell ref="GKO1:GKP1"/>
    <mergeCell ref="GKQ1:GKR1"/>
    <mergeCell ref="GIC1:GID1"/>
    <mergeCell ref="GIE1:GIF1"/>
    <mergeCell ref="GIG1:GIH1"/>
    <mergeCell ref="GII1:GIJ1"/>
    <mergeCell ref="GIK1:GIL1"/>
    <mergeCell ref="GIM1:GIN1"/>
    <mergeCell ref="GIO1:GIP1"/>
    <mergeCell ref="GIQ1:GIR1"/>
    <mergeCell ref="GIS1:GIT1"/>
    <mergeCell ref="GIU1:GIV1"/>
    <mergeCell ref="GIW1:GIX1"/>
    <mergeCell ref="GIY1:GIZ1"/>
    <mergeCell ref="GJA1:GJB1"/>
    <mergeCell ref="GJC1:GJD1"/>
    <mergeCell ref="GJE1:GJF1"/>
    <mergeCell ref="GJG1:GJH1"/>
    <mergeCell ref="GJI1:GJJ1"/>
    <mergeCell ref="GGU1:GGV1"/>
    <mergeCell ref="GGW1:GGX1"/>
    <mergeCell ref="GGY1:GGZ1"/>
    <mergeCell ref="GHA1:GHB1"/>
    <mergeCell ref="GHC1:GHD1"/>
    <mergeCell ref="GHE1:GHF1"/>
    <mergeCell ref="GHG1:GHH1"/>
    <mergeCell ref="GHI1:GHJ1"/>
    <mergeCell ref="GHK1:GHL1"/>
    <mergeCell ref="GHM1:GHN1"/>
    <mergeCell ref="GHO1:GHP1"/>
    <mergeCell ref="GHQ1:GHR1"/>
    <mergeCell ref="GHS1:GHT1"/>
    <mergeCell ref="GHU1:GHV1"/>
    <mergeCell ref="GHW1:GHX1"/>
    <mergeCell ref="GHY1:GHZ1"/>
    <mergeCell ref="GIA1:GIB1"/>
    <mergeCell ref="GFM1:GFN1"/>
    <mergeCell ref="GFO1:GFP1"/>
    <mergeCell ref="GFQ1:GFR1"/>
    <mergeCell ref="GFS1:GFT1"/>
    <mergeCell ref="GFU1:GFV1"/>
    <mergeCell ref="GFW1:GFX1"/>
    <mergeCell ref="GFY1:GFZ1"/>
    <mergeCell ref="GGA1:GGB1"/>
    <mergeCell ref="GGC1:GGD1"/>
    <mergeCell ref="GGE1:GGF1"/>
    <mergeCell ref="GGG1:GGH1"/>
    <mergeCell ref="GGI1:GGJ1"/>
    <mergeCell ref="GGK1:GGL1"/>
    <mergeCell ref="GGM1:GGN1"/>
    <mergeCell ref="GGO1:GGP1"/>
    <mergeCell ref="GGQ1:GGR1"/>
    <mergeCell ref="GGS1:GGT1"/>
    <mergeCell ref="GEE1:GEF1"/>
    <mergeCell ref="GEG1:GEH1"/>
    <mergeCell ref="GEI1:GEJ1"/>
    <mergeCell ref="GEK1:GEL1"/>
    <mergeCell ref="GEM1:GEN1"/>
    <mergeCell ref="GEO1:GEP1"/>
    <mergeCell ref="GEQ1:GER1"/>
    <mergeCell ref="GES1:GET1"/>
    <mergeCell ref="GEU1:GEV1"/>
    <mergeCell ref="GEW1:GEX1"/>
    <mergeCell ref="GEY1:GEZ1"/>
    <mergeCell ref="GFA1:GFB1"/>
    <mergeCell ref="GFC1:GFD1"/>
    <mergeCell ref="GFE1:GFF1"/>
    <mergeCell ref="GFG1:GFH1"/>
    <mergeCell ref="GFI1:GFJ1"/>
    <mergeCell ref="GFK1:GFL1"/>
    <mergeCell ref="GCW1:GCX1"/>
    <mergeCell ref="GCY1:GCZ1"/>
    <mergeCell ref="GDA1:GDB1"/>
    <mergeCell ref="GDC1:GDD1"/>
    <mergeCell ref="GDE1:GDF1"/>
    <mergeCell ref="GDG1:GDH1"/>
    <mergeCell ref="GDI1:GDJ1"/>
    <mergeCell ref="GDK1:GDL1"/>
    <mergeCell ref="GDM1:GDN1"/>
    <mergeCell ref="GDO1:GDP1"/>
    <mergeCell ref="GDQ1:GDR1"/>
    <mergeCell ref="GDS1:GDT1"/>
    <mergeCell ref="GDU1:GDV1"/>
    <mergeCell ref="GDW1:GDX1"/>
    <mergeCell ref="GDY1:GDZ1"/>
    <mergeCell ref="GEA1:GEB1"/>
    <mergeCell ref="GEC1:GED1"/>
    <mergeCell ref="GBO1:GBP1"/>
    <mergeCell ref="GBQ1:GBR1"/>
    <mergeCell ref="GBS1:GBT1"/>
    <mergeCell ref="GBU1:GBV1"/>
    <mergeCell ref="GBW1:GBX1"/>
    <mergeCell ref="GBY1:GBZ1"/>
    <mergeCell ref="GCA1:GCB1"/>
    <mergeCell ref="GCC1:GCD1"/>
    <mergeCell ref="GCE1:GCF1"/>
    <mergeCell ref="GCG1:GCH1"/>
    <mergeCell ref="GCI1:GCJ1"/>
    <mergeCell ref="GCK1:GCL1"/>
    <mergeCell ref="GCM1:GCN1"/>
    <mergeCell ref="GCO1:GCP1"/>
    <mergeCell ref="GCQ1:GCR1"/>
    <mergeCell ref="GCS1:GCT1"/>
    <mergeCell ref="GCU1:GCV1"/>
    <mergeCell ref="GAG1:GAH1"/>
    <mergeCell ref="GAI1:GAJ1"/>
    <mergeCell ref="GAK1:GAL1"/>
    <mergeCell ref="GAM1:GAN1"/>
    <mergeCell ref="GAO1:GAP1"/>
    <mergeCell ref="GAQ1:GAR1"/>
    <mergeCell ref="GAS1:GAT1"/>
    <mergeCell ref="GAU1:GAV1"/>
    <mergeCell ref="GAW1:GAX1"/>
    <mergeCell ref="GAY1:GAZ1"/>
    <mergeCell ref="GBA1:GBB1"/>
    <mergeCell ref="GBC1:GBD1"/>
    <mergeCell ref="GBE1:GBF1"/>
    <mergeCell ref="GBG1:GBH1"/>
    <mergeCell ref="GBI1:GBJ1"/>
    <mergeCell ref="GBK1:GBL1"/>
    <mergeCell ref="GBM1:GBN1"/>
    <mergeCell ref="FYY1:FYZ1"/>
    <mergeCell ref="FZA1:FZB1"/>
    <mergeCell ref="FZC1:FZD1"/>
    <mergeCell ref="FZE1:FZF1"/>
    <mergeCell ref="FZG1:FZH1"/>
    <mergeCell ref="FZI1:FZJ1"/>
    <mergeCell ref="FZK1:FZL1"/>
    <mergeCell ref="FZM1:FZN1"/>
    <mergeCell ref="FZO1:FZP1"/>
    <mergeCell ref="FZQ1:FZR1"/>
    <mergeCell ref="FZS1:FZT1"/>
    <mergeCell ref="FZU1:FZV1"/>
    <mergeCell ref="FZW1:FZX1"/>
    <mergeCell ref="FZY1:FZZ1"/>
    <mergeCell ref="GAA1:GAB1"/>
    <mergeCell ref="GAC1:GAD1"/>
    <mergeCell ref="GAE1:GAF1"/>
    <mergeCell ref="FXQ1:FXR1"/>
    <mergeCell ref="FXS1:FXT1"/>
    <mergeCell ref="FXU1:FXV1"/>
    <mergeCell ref="FXW1:FXX1"/>
    <mergeCell ref="FXY1:FXZ1"/>
    <mergeCell ref="FYA1:FYB1"/>
    <mergeCell ref="FYC1:FYD1"/>
    <mergeCell ref="FYE1:FYF1"/>
    <mergeCell ref="FYG1:FYH1"/>
    <mergeCell ref="FYI1:FYJ1"/>
    <mergeCell ref="FYK1:FYL1"/>
    <mergeCell ref="FYM1:FYN1"/>
    <mergeCell ref="FYO1:FYP1"/>
    <mergeCell ref="FYQ1:FYR1"/>
    <mergeCell ref="FYS1:FYT1"/>
    <mergeCell ref="FYU1:FYV1"/>
    <mergeCell ref="FYW1:FYX1"/>
    <mergeCell ref="FWI1:FWJ1"/>
    <mergeCell ref="FWK1:FWL1"/>
    <mergeCell ref="FWM1:FWN1"/>
    <mergeCell ref="FWO1:FWP1"/>
    <mergeCell ref="FWQ1:FWR1"/>
    <mergeCell ref="FWS1:FWT1"/>
    <mergeCell ref="FWU1:FWV1"/>
    <mergeCell ref="FWW1:FWX1"/>
    <mergeCell ref="FWY1:FWZ1"/>
    <mergeCell ref="FXA1:FXB1"/>
    <mergeCell ref="FXC1:FXD1"/>
    <mergeCell ref="FXE1:FXF1"/>
    <mergeCell ref="FXG1:FXH1"/>
    <mergeCell ref="FXI1:FXJ1"/>
    <mergeCell ref="FXK1:FXL1"/>
    <mergeCell ref="FXM1:FXN1"/>
    <mergeCell ref="FXO1:FXP1"/>
    <mergeCell ref="FVA1:FVB1"/>
    <mergeCell ref="FVC1:FVD1"/>
    <mergeCell ref="FVE1:FVF1"/>
    <mergeCell ref="FVG1:FVH1"/>
    <mergeCell ref="FVI1:FVJ1"/>
    <mergeCell ref="FVK1:FVL1"/>
    <mergeCell ref="FVM1:FVN1"/>
    <mergeCell ref="FVO1:FVP1"/>
    <mergeCell ref="FVQ1:FVR1"/>
    <mergeCell ref="FVS1:FVT1"/>
    <mergeCell ref="FVU1:FVV1"/>
    <mergeCell ref="FVW1:FVX1"/>
    <mergeCell ref="FVY1:FVZ1"/>
    <mergeCell ref="FWA1:FWB1"/>
    <mergeCell ref="FWC1:FWD1"/>
    <mergeCell ref="FWE1:FWF1"/>
    <mergeCell ref="FWG1:FWH1"/>
    <mergeCell ref="FTS1:FTT1"/>
    <mergeCell ref="FTU1:FTV1"/>
    <mergeCell ref="FTW1:FTX1"/>
    <mergeCell ref="FTY1:FTZ1"/>
    <mergeCell ref="FUA1:FUB1"/>
    <mergeCell ref="FUC1:FUD1"/>
    <mergeCell ref="FUE1:FUF1"/>
    <mergeCell ref="FUG1:FUH1"/>
    <mergeCell ref="FUI1:FUJ1"/>
    <mergeCell ref="FUK1:FUL1"/>
    <mergeCell ref="FUM1:FUN1"/>
    <mergeCell ref="FUO1:FUP1"/>
    <mergeCell ref="FUQ1:FUR1"/>
    <mergeCell ref="FUS1:FUT1"/>
    <mergeCell ref="FUU1:FUV1"/>
    <mergeCell ref="FUW1:FUX1"/>
    <mergeCell ref="FUY1:FUZ1"/>
    <mergeCell ref="FSK1:FSL1"/>
    <mergeCell ref="FSM1:FSN1"/>
    <mergeCell ref="FSO1:FSP1"/>
    <mergeCell ref="FSQ1:FSR1"/>
    <mergeCell ref="FSS1:FST1"/>
    <mergeCell ref="FSU1:FSV1"/>
    <mergeCell ref="FSW1:FSX1"/>
    <mergeCell ref="FSY1:FSZ1"/>
    <mergeCell ref="FTA1:FTB1"/>
    <mergeCell ref="FTC1:FTD1"/>
    <mergeCell ref="FTE1:FTF1"/>
    <mergeCell ref="FTG1:FTH1"/>
    <mergeCell ref="FTI1:FTJ1"/>
    <mergeCell ref="FTK1:FTL1"/>
    <mergeCell ref="FTM1:FTN1"/>
    <mergeCell ref="FTO1:FTP1"/>
    <mergeCell ref="FTQ1:FTR1"/>
    <mergeCell ref="FRC1:FRD1"/>
    <mergeCell ref="FRE1:FRF1"/>
    <mergeCell ref="FRG1:FRH1"/>
    <mergeCell ref="FRI1:FRJ1"/>
    <mergeCell ref="FRK1:FRL1"/>
    <mergeCell ref="FRM1:FRN1"/>
    <mergeCell ref="FRO1:FRP1"/>
    <mergeCell ref="FRQ1:FRR1"/>
    <mergeCell ref="FRS1:FRT1"/>
    <mergeCell ref="FRU1:FRV1"/>
    <mergeCell ref="FRW1:FRX1"/>
    <mergeCell ref="FRY1:FRZ1"/>
    <mergeCell ref="FSA1:FSB1"/>
    <mergeCell ref="FSC1:FSD1"/>
    <mergeCell ref="FSE1:FSF1"/>
    <mergeCell ref="FSG1:FSH1"/>
    <mergeCell ref="FSI1:FSJ1"/>
    <mergeCell ref="FPU1:FPV1"/>
    <mergeCell ref="FPW1:FPX1"/>
    <mergeCell ref="FPY1:FPZ1"/>
    <mergeCell ref="FQA1:FQB1"/>
    <mergeCell ref="FQC1:FQD1"/>
    <mergeCell ref="FQE1:FQF1"/>
    <mergeCell ref="FQG1:FQH1"/>
    <mergeCell ref="FQI1:FQJ1"/>
    <mergeCell ref="FQK1:FQL1"/>
    <mergeCell ref="FQM1:FQN1"/>
    <mergeCell ref="FQO1:FQP1"/>
    <mergeCell ref="FQQ1:FQR1"/>
    <mergeCell ref="FQS1:FQT1"/>
    <mergeCell ref="FQU1:FQV1"/>
    <mergeCell ref="FQW1:FQX1"/>
    <mergeCell ref="FQY1:FQZ1"/>
    <mergeCell ref="FRA1:FRB1"/>
    <mergeCell ref="FOM1:FON1"/>
    <mergeCell ref="FOO1:FOP1"/>
    <mergeCell ref="FOQ1:FOR1"/>
    <mergeCell ref="FOS1:FOT1"/>
    <mergeCell ref="FOU1:FOV1"/>
    <mergeCell ref="FOW1:FOX1"/>
    <mergeCell ref="FOY1:FOZ1"/>
    <mergeCell ref="FPA1:FPB1"/>
    <mergeCell ref="FPC1:FPD1"/>
    <mergeCell ref="FPE1:FPF1"/>
    <mergeCell ref="FPG1:FPH1"/>
    <mergeCell ref="FPI1:FPJ1"/>
    <mergeCell ref="FPK1:FPL1"/>
    <mergeCell ref="FPM1:FPN1"/>
    <mergeCell ref="FPO1:FPP1"/>
    <mergeCell ref="FPQ1:FPR1"/>
    <mergeCell ref="FPS1:FPT1"/>
    <mergeCell ref="FNE1:FNF1"/>
    <mergeCell ref="FNG1:FNH1"/>
    <mergeCell ref="FNI1:FNJ1"/>
    <mergeCell ref="FNK1:FNL1"/>
    <mergeCell ref="FNM1:FNN1"/>
    <mergeCell ref="FNO1:FNP1"/>
    <mergeCell ref="FNQ1:FNR1"/>
    <mergeCell ref="FNS1:FNT1"/>
    <mergeCell ref="FNU1:FNV1"/>
    <mergeCell ref="FNW1:FNX1"/>
    <mergeCell ref="FNY1:FNZ1"/>
    <mergeCell ref="FOA1:FOB1"/>
    <mergeCell ref="FOC1:FOD1"/>
    <mergeCell ref="FOE1:FOF1"/>
    <mergeCell ref="FOG1:FOH1"/>
    <mergeCell ref="FOI1:FOJ1"/>
    <mergeCell ref="FOK1:FOL1"/>
    <mergeCell ref="FLW1:FLX1"/>
    <mergeCell ref="FLY1:FLZ1"/>
    <mergeCell ref="FMA1:FMB1"/>
    <mergeCell ref="FMC1:FMD1"/>
    <mergeCell ref="FME1:FMF1"/>
    <mergeCell ref="FMG1:FMH1"/>
    <mergeCell ref="FMI1:FMJ1"/>
    <mergeCell ref="FMK1:FML1"/>
    <mergeCell ref="FMM1:FMN1"/>
    <mergeCell ref="FMO1:FMP1"/>
    <mergeCell ref="FMQ1:FMR1"/>
    <mergeCell ref="FMS1:FMT1"/>
    <mergeCell ref="FMU1:FMV1"/>
    <mergeCell ref="FMW1:FMX1"/>
    <mergeCell ref="FMY1:FMZ1"/>
    <mergeCell ref="FNA1:FNB1"/>
    <mergeCell ref="FNC1:FND1"/>
    <mergeCell ref="FKO1:FKP1"/>
    <mergeCell ref="FKQ1:FKR1"/>
    <mergeCell ref="FKS1:FKT1"/>
    <mergeCell ref="FKU1:FKV1"/>
    <mergeCell ref="FKW1:FKX1"/>
    <mergeCell ref="FKY1:FKZ1"/>
    <mergeCell ref="FLA1:FLB1"/>
    <mergeCell ref="FLC1:FLD1"/>
    <mergeCell ref="FLE1:FLF1"/>
    <mergeCell ref="FLG1:FLH1"/>
    <mergeCell ref="FLI1:FLJ1"/>
    <mergeCell ref="FLK1:FLL1"/>
    <mergeCell ref="FLM1:FLN1"/>
    <mergeCell ref="FLO1:FLP1"/>
    <mergeCell ref="FLQ1:FLR1"/>
    <mergeCell ref="FLS1:FLT1"/>
    <mergeCell ref="FLU1:FLV1"/>
    <mergeCell ref="FJG1:FJH1"/>
    <mergeCell ref="FJI1:FJJ1"/>
    <mergeCell ref="FJK1:FJL1"/>
    <mergeCell ref="FJM1:FJN1"/>
    <mergeCell ref="FJO1:FJP1"/>
    <mergeCell ref="FJQ1:FJR1"/>
    <mergeCell ref="FJS1:FJT1"/>
    <mergeCell ref="FJU1:FJV1"/>
    <mergeCell ref="FJW1:FJX1"/>
    <mergeCell ref="FJY1:FJZ1"/>
    <mergeCell ref="FKA1:FKB1"/>
    <mergeCell ref="FKC1:FKD1"/>
    <mergeCell ref="FKE1:FKF1"/>
    <mergeCell ref="FKG1:FKH1"/>
    <mergeCell ref="FKI1:FKJ1"/>
    <mergeCell ref="FKK1:FKL1"/>
    <mergeCell ref="FKM1:FKN1"/>
    <mergeCell ref="FHY1:FHZ1"/>
    <mergeCell ref="FIA1:FIB1"/>
    <mergeCell ref="FIC1:FID1"/>
    <mergeCell ref="FIE1:FIF1"/>
    <mergeCell ref="FIG1:FIH1"/>
    <mergeCell ref="FII1:FIJ1"/>
    <mergeCell ref="FIK1:FIL1"/>
    <mergeCell ref="FIM1:FIN1"/>
    <mergeCell ref="FIO1:FIP1"/>
    <mergeCell ref="FIQ1:FIR1"/>
    <mergeCell ref="FIS1:FIT1"/>
    <mergeCell ref="FIU1:FIV1"/>
    <mergeCell ref="FIW1:FIX1"/>
    <mergeCell ref="FIY1:FIZ1"/>
    <mergeCell ref="FJA1:FJB1"/>
    <mergeCell ref="FJC1:FJD1"/>
    <mergeCell ref="FJE1:FJF1"/>
    <mergeCell ref="FGQ1:FGR1"/>
    <mergeCell ref="FGS1:FGT1"/>
    <mergeCell ref="FGU1:FGV1"/>
    <mergeCell ref="FGW1:FGX1"/>
    <mergeCell ref="FGY1:FGZ1"/>
    <mergeCell ref="FHA1:FHB1"/>
    <mergeCell ref="FHC1:FHD1"/>
    <mergeCell ref="FHE1:FHF1"/>
    <mergeCell ref="FHG1:FHH1"/>
    <mergeCell ref="FHI1:FHJ1"/>
    <mergeCell ref="FHK1:FHL1"/>
    <mergeCell ref="FHM1:FHN1"/>
    <mergeCell ref="FHO1:FHP1"/>
    <mergeCell ref="FHQ1:FHR1"/>
    <mergeCell ref="FHS1:FHT1"/>
    <mergeCell ref="FHU1:FHV1"/>
    <mergeCell ref="FHW1:FHX1"/>
    <mergeCell ref="FFI1:FFJ1"/>
    <mergeCell ref="FFK1:FFL1"/>
    <mergeCell ref="FFM1:FFN1"/>
    <mergeCell ref="FFO1:FFP1"/>
    <mergeCell ref="FFQ1:FFR1"/>
    <mergeCell ref="FFS1:FFT1"/>
    <mergeCell ref="FFU1:FFV1"/>
    <mergeCell ref="FFW1:FFX1"/>
    <mergeCell ref="FFY1:FFZ1"/>
    <mergeCell ref="FGA1:FGB1"/>
    <mergeCell ref="FGC1:FGD1"/>
    <mergeCell ref="FGE1:FGF1"/>
    <mergeCell ref="FGG1:FGH1"/>
    <mergeCell ref="FGI1:FGJ1"/>
    <mergeCell ref="FGK1:FGL1"/>
    <mergeCell ref="FGM1:FGN1"/>
    <mergeCell ref="FGO1:FGP1"/>
    <mergeCell ref="FEA1:FEB1"/>
    <mergeCell ref="FEC1:FED1"/>
    <mergeCell ref="FEE1:FEF1"/>
    <mergeCell ref="FEG1:FEH1"/>
    <mergeCell ref="FEI1:FEJ1"/>
    <mergeCell ref="FEK1:FEL1"/>
    <mergeCell ref="FEM1:FEN1"/>
    <mergeCell ref="FEO1:FEP1"/>
    <mergeCell ref="FEQ1:FER1"/>
    <mergeCell ref="FES1:FET1"/>
    <mergeCell ref="FEU1:FEV1"/>
    <mergeCell ref="FEW1:FEX1"/>
    <mergeCell ref="FEY1:FEZ1"/>
    <mergeCell ref="FFA1:FFB1"/>
    <mergeCell ref="FFC1:FFD1"/>
    <mergeCell ref="FFE1:FFF1"/>
    <mergeCell ref="FFG1:FFH1"/>
    <mergeCell ref="FCS1:FCT1"/>
    <mergeCell ref="FCU1:FCV1"/>
    <mergeCell ref="FCW1:FCX1"/>
    <mergeCell ref="FCY1:FCZ1"/>
    <mergeCell ref="FDA1:FDB1"/>
    <mergeCell ref="FDC1:FDD1"/>
    <mergeCell ref="FDE1:FDF1"/>
    <mergeCell ref="FDG1:FDH1"/>
    <mergeCell ref="FDI1:FDJ1"/>
    <mergeCell ref="FDK1:FDL1"/>
    <mergeCell ref="FDM1:FDN1"/>
    <mergeCell ref="FDO1:FDP1"/>
    <mergeCell ref="FDQ1:FDR1"/>
    <mergeCell ref="FDS1:FDT1"/>
    <mergeCell ref="FDU1:FDV1"/>
    <mergeCell ref="FDW1:FDX1"/>
    <mergeCell ref="FDY1:FDZ1"/>
    <mergeCell ref="FBK1:FBL1"/>
    <mergeCell ref="FBM1:FBN1"/>
    <mergeCell ref="FBO1:FBP1"/>
    <mergeCell ref="FBQ1:FBR1"/>
    <mergeCell ref="FBS1:FBT1"/>
    <mergeCell ref="FBU1:FBV1"/>
    <mergeCell ref="FBW1:FBX1"/>
    <mergeCell ref="FBY1:FBZ1"/>
    <mergeCell ref="FCA1:FCB1"/>
    <mergeCell ref="FCC1:FCD1"/>
    <mergeCell ref="FCE1:FCF1"/>
    <mergeCell ref="FCG1:FCH1"/>
    <mergeCell ref="FCI1:FCJ1"/>
    <mergeCell ref="FCK1:FCL1"/>
    <mergeCell ref="FCM1:FCN1"/>
    <mergeCell ref="FCO1:FCP1"/>
    <mergeCell ref="FCQ1:FCR1"/>
    <mergeCell ref="FAC1:FAD1"/>
    <mergeCell ref="FAE1:FAF1"/>
    <mergeCell ref="FAG1:FAH1"/>
    <mergeCell ref="FAI1:FAJ1"/>
    <mergeCell ref="FAK1:FAL1"/>
    <mergeCell ref="FAM1:FAN1"/>
    <mergeCell ref="FAO1:FAP1"/>
    <mergeCell ref="FAQ1:FAR1"/>
    <mergeCell ref="FAS1:FAT1"/>
    <mergeCell ref="FAU1:FAV1"/>
    <mergeCell ref="FAW1:FAX1"/>
    <mergeCell ref="FAY1:FAZ1"/>
    <mergeCell ref="FBA1:FBB1"/>
    <mergeCell ref="FBC1:FBD1"/>
    <mergeCell ref="FBE1:FBF1"/>
    <mergeCell ref="FBG1:FBH1"/>
    <mergeCell ref="FBI1:FBJ1"/>
    <mergeCell ref="EYU1:EYV1"/>
    <mergeCell ref="EYW1:EYX1"/>
    <mergeCell ref="EYY1:EYZ1"/>
    <mergeCell ref="EZA1:EZB1"/>
    <mergeCell ref="EZC1:EZD1"/>
    <mergeCell ref="EZE1:EZF1"/>
    <mergeCell ref="EZG1:EZH1"/>
    <mergeCell ref="EZI1:EZJ1"/>
    <mergeCell ref="EZK1:EZL1"/>
    <mergeCell ref="EZM1:EZN1"/>
    <mergeCell ref="EZO1:EZP1"/>
    <mergeCell ref="EZQ1:EZR1"/>
    <mergeCell ref="EZS1:EZT1"/>
    <mergeCell ref="EZU1:EZV1"/>
    <mergeCell ref="EZW1:EZX1"/>
    <mergeCell ref="EZY1:EZZ1"/>
    <mergeCell ref="FAA1:FAB1"/>
    <mergeCell ref="EXM1:EXN1"/>
    <mergeCell ref="EXO1:EXP1"/>
    <mergeCell ref="EXQ1:EXR1"/>
    <mergeCell ref="EXS1:EXT1"/>
    <mergeCell ref="EXU1:EXV1"/>
    <mergeCell ref="EXW1:EXX1"/>
    <mergeCell ref="EXY1:EXZ1"/>
    <mergeCell ref="EYA1:EYB1"/>
    <mergeCell ref="EYC1:EYD1"/>
    <mergeCell ref="EYE1:EYF1"/>
    <mergeCell ref="EYG1:EYH1"/>
    <mergeCell ref="EYI1:EYJ1"/>
    <mergeCell ref="EYK1:EYL1"/>
    <mergeCell ref="EYM1:EYN1"/>
    <mergeCell ref="EYO1:EYP1"/>
    <mergeCell ref="EYQ1:EYR1"/>
    <mergeCell ref="EYS1:EYT1"/>
    <mergeCell ref="EWE1:EWF1"/>
    <mergeCell ref="EWG1:EWH1"/>
    <mergeCell ref="EWI1:EWJ1"/>
    <mergeCell ref="EWK1:EWL1"/>
    <mergeCell ref="EWM1:EWN1"/>
    <mergeCell ref="EWO1:EWP1"/>
    <mergeCell ref="EWQ1:EWR1"/>
    <mergeCell ref="EWS1:EWT1"/>
    <mergeCell ref="EWU1:EWV1"/>
    <mergeCell ref="EWW1:EWX1"/>
    <mergeCell ref="EWY1:EWZ1"/>
    <mergeCell ref="EXA1:EXB1"/>
    <mergeCell ref="EXC1:EXD1"/>
    <mergeCell ref="EXE1:EXF1"/>
    <mergeCell ref="EXG1:EXH1"/>
    <mergeCell ref="EXI1:EXJ1"/>
    <mergeCell ref="EXK1:EXL1"/>
    <mergeCell ref="EUW1:EUX1"/>
    <mergeCell ref="EUY1:EUZ1"/>
    <mergeCell ref="EVA1:EVB1"/>
    <mergeCell ref="EVC1:EVD1"/>
    <mergeCell ref="EVE1:EVF1"/>
    <mergeCell ref="EVG1:EVH1"/>
    <mergeCell ref="EVI1:EVJ1"/>
    <mergeCell ref="EVK1:EVL1"/>
    <mergeCell ref="EVM1:EVN1"/>
    <mergeCell ref="EVO1:EVP1"/>
    <mergeCell ref="EVQ1:EVR1"/>
    <mergeCell ref="EVS1:EVT1"/>
    <mergeCell ref="EVU1:EVV1"/>
    <mergeCell ref="EVW1:EVX1"/>
    <mergeCell ref="EVY1:EVZ1"/>
    <mergeCell ref="EWA1:EWB1"/>
    <mergeCell ref="EWC1:EWD1"/>
    <mergeCell ref="ETO1:ETP1"/>
    <mergeCell ref="ETQ1:ETR1"/>
    <mergeCell ref="ETS1:ETT1"/>
    <mergeCell ref="ETU1:ETV1"/>
    <mergeCell ref="ETW1:ETX1"/>
    <mergeCell ref="ETY1:ETZ1"/>
    <mergeCell ref="EUA1:EUB1"/>
    <mergeCell ref="EUC1:EUD1"/>
    <mergeCell ref="EUE1:EUF1"/>
    <mergeCell ref="EUG1:EUH1"/>
    <mergeCell ref="EUI1:EUJ1"/>
    <mergeCell ref="EUK1:EUL1"/>
    <mergeCell ref="EUM1:EUN1"/>
    <mergeCell ref="EUO1:EUP1"/>
    <mergeCell ref="EUQ1:EUR1"/>
    <mergeCell ref="EUS1:EUT1"/>
    <mergeCell ref="EUU1:EUV1"/>
    <mergeCell ref="ESG1:ESH1"/>
    <mergeCell ref="ESI1:ESJ1"/>
    <mergeCell ref="ESK1:ESL1"/>
    <mergeCell ref="ESM1:ESN1"/>
    <mergeCell ref="ESO1:ESP1"/>
    <mergeCell ref="ESQ1:ESR1"/>
    <mergeCell ref="ESS1:EST1"/>
    <mergeCell ref="ESU1:ESV1"/>
    <mergeCell ref="ESW1:ESX1"/>
    <mergeCell ref="ESY1:ESZ1"/>
    <mergeCell ref="ETA1:ETB1"/>
    <mergeCell ref="ETC1:ETD1"/>
    <mergeCell ref="ETE1:ETF1"/>
    <mergeCell ref="ETG1:ETH1"/>
    <mergeCell ref="ETI1:ETJ1"/>
    <mergeCell ref="ETK1:ETL1"/>
    <mergeCell ref="ETM1:ETN1"/>
    <mergeCell ref="EQY1:EQZ1"/>
    <mergeCell ref="ERA1:ERB1"/>
    <mergeCell ref="ERC1:ERD1"/>
    <mergeCell ref="ERE1:ERF1"/>
    <mergeCell ref="ERG1:ERH1"/>
    <mergeCell ref="ERI1:ERJ1"/>
    <mergeCell ref="ERK1:ERL1"/>
    <mergeCell ref="ERM1:ERN1"/>
    <mergeCell ref="ERO1:ERP1"/>
    <mergeCell ref="ERQ1:ERR1"/>
    <mergeCell ref="ERS1:ERT1"/>
    <mergeCell ref="ERU1:ERV1"/>
    <mergeCell ref="ERW1:ERX1"/>
    <mergeCell ref="ERY1:ERZ1"/>
    <mergeCell ref="ESA1:ESB1"/>
    <mergeCell ref="ESC1:ESD1"/>
    <mergeCell ref="ESE1:ESF1"/>
    <mergeCell ref="EPQ1:EPR1"/>
    <mergeCell ref="EPS1:EPT1"/>
    <mergeCell ref="EPU1:EPV1"/>
    <mergeCell ref="EPW1:EPX1"/>
    <mergeCell ref="EPY1:EPZ1"/>
    <mergeCell ref="EQA1:EQB1"/>
    <mergeCell ref="EQC1:EQD1"/>
    <mergeCell ref="EQE1:EQF1"/>
    <mergeCell ref="EQG1:EQH1"/>
    <mergeCell ref="EQI1:EQJ1"/>
    <mergeCell ref="EQK1:EQL1"/>
    <mergeCell ref="EQM1:EQN1"/>
    <mergeCell ref="EQO1:EQP1"/>
    <mergeCell ref="EQQ1:EQR1"/>
    <mergeCell ref="EQS1:EQT1"/>
    <mergeCell ref="EQU1:EQV1"/>
    <mergeCell ref="EQW1:EQX1"/>
    <mergeCell ref="EOI1:EOJ1"/>
    <mergeCell ref="EOK1:EOL1"/>
    <mergeCell ref="EOM1:EON1"/>
    <mergeCell ref="EOO1:EOP1"/>
    <mergeCell ref="EOQ1:EOR1"/>
    <mergeCell ref="EOS1:EOT1"/>
    <mergeCell ref="EOU1:EOV1"/>
    <mergeCell ref="EOW1:EOX1"/>
    <mergeCell ref="EOY1:EOZ1"/>
    <mergeCell ref="EPA1:EPB1"/>
    <mergeCell ref="EPC1:EPD1"/>
    <mergeCell ref="EPE1:EPF1"/>
    <mergeCell ref="EPG1:EPH1"/>
    <mergeCell ref="EPI1:EPJ1"/>
    <mergeCell ref="EPK1:EPL1"/>
    <mergeCell ref="EPM1:EPN1"/>
    <mergeCell ref="EPO1:EPP1"/>
    <mergeCell ref="ENA1:ENB1"/>
    <mergeCell ref="ENC1:END1"/>
    <mergeCell ref="ENE1:ENF1"/>
    <mergeCell ref="ENG1:ENH1"/>
    <mergeCell ref="ENI1:ENJ1"/>
    <mergeCell ref="ENK1:ENL1"/>
    <mergeCell ref="ENM1:ENN1"/>
    <mergeCell ref="ENO1:ENP1"/>
    <mergeCell ref="ENQ1:ENR1"/>
    <mergeCell ref="ENS1:ENT1"/>
    <mergeCell ref="ENU1:ENV1"/>
    <mergeCell ref="ENW1:ENX1"/>
    <mergeCell ref="ENY1:ENZ1"/>
    <mergeCell ref="EOA1:EOB1"/>
    <mergeCell ref="EOC1:EOD1"/>
    <mergeCell ref="EOE1:EOF1"/>
    <mergeCell ref="EOG1:EOH1"/>
    <mergeCell ref="ELS1:ELT1"/>
    <mergeCell ref="ELU1:ELV1"/>
    <mergeCell ref="ELW1:ELX1"/>
    <mergeCell ref="ELY1:ELZ1"/>
    <mergeCell ref="EMA1:EMB1"/>
    <mergeCell ref="EMC1:EMD1"/>
    <mergeCell ref="EME1:EMF1"/>
    <mergeCell ref="EMG1:EMH1"/>
    <mergeCell ref="EMI1:EMJ1"/>
    <mergeCell ref="EMK1:EML1"/>
    <mergeCell ref="EMM1:EMN1"/>
    <mergeCell ref="EMO1:EMP1"/>
    <mergeCell ref="EMQ1:EMR1"/>
    <mergeCell ref="EMS1:EMT1"/>
    <mergeCell ref="EMU1:EMV1"/>
    <mergeCell ref="EMW1:EMX1"/>
    <mergeCell ref="EMY1:EMZ1"/>
    <mergeCell ref="EKK1:EKL1"/>
    <mergeCell ref="EKM1:EKN1"/>
    <mergeCell ref="EKO1:EKP1"/>
    <mergeCell ref="EKQ1:EKR1"/>
    <mergeCell ref="EKS1:EKT1"/>
    <mergeCell ref="EKU1:EKV1"/>
    <mergeCell ref="EKW1:EKX1"/>
    <mergeCell ref="EKY1:EKZ1"/>
    <mergeCell ref="ELA1:ELB1"/>
    <mergeCell ref="ELC1:ELD1"/>
    <mergeCell ref="ELE1:ELF1"/>
    <mergeCell ref="ELG1:ELH1"/>
    <mergeCell ref="ELI1:ELJ1"/>
    <mergeCell ref="ELK1:ELL1"/>
    <mergeCell ref="ELM1:ELN1"/>
    <mergeCell ref="ELO1:ELP1"/>
    <mergeCell ref="ELQ1:ELR1"/>
    <mergeCell ref="EJC1:EJD1"/>
    <mergeCell ref="EJE1:EJF1"/>
    <mergeCell ref="EJG1:EJH1"/>
    <mergeCell ref="EJI1:EJJ1"/>
    <mergeCell ref="EJK1:EJL1"/>
    <mergeCell ref="EJM1:EJN1"/>
    <mergeCell ref="EJO1:EJP1"/>
    <mergeCell ref="EJQ1:EJR1"/>
    <mergeCell ref="EJS1:EJT1"/>
    <mergeCell ref="EJU1:EJV1"/>
    <mergeCell ref="EJW1:EJX1"/>
    <mergeCell ref="EJY1:EJZ1"/>
    <mergeCell ref="EKA1:EKB1"/>
    <mergeCell ref="EKC1:EKD1"/>
    <mergeCell ref="EKE1:EKF1"/>
    <mergeCell ref="EKG1:EKH1"/>
    <mergeCell ref="EKI1:EKJ1"/>
    <mergeCell ref="EHU1:EHV1"/>
    <mergeCell ref="EHW1:EHX1"/>
    <mergeCell ref="EHY1:EHZ1"/>
    <mergeCell ref="EIA1:EIB1"/>
    <mergeCell ref="EIC1:EID1"/>
    <mergeCell ref="EIE1:EIF1"/>
    <mergeCell ref="EIG1:EIH1"/>
    <mergeCell ref="EII1:EIJ1"/>
    <mergeCell ref="EIK1:EIL1"/>
    <mergeCell ref="EIM1:EIN1"/>
    <mergeCell ref="EIO1:EIP1"/>
    <mergeCell ref="EIQ1:EIR1"/>
    <mergeCell ref="EIS1:EIT1"/>
    <mergeCell ref="EIU1:EIV1"/>
    <mergeCell ref="EIW1:EIX1"/>
    <mergeCell ref="EIY1:EIZ1"/>
    <mergeCell ref="EJA1:EJB1"/>
    <mergeCell ref="EGM1:EGN1"/>
    <mergeCell ref="EGO1:EGP1"/>
    <mergeCell ref="EGQ1:EGR1"/>
    <mergeCell ref="EGS1:EGT1"/>
    <mergeCell ref="EGU1:EGV1"/>
    <mergeCell ref="EGW1:EGX1"/>
    <mergeCell ref="EGY1:EGZ1"/>
    <mergeCell ref="EHA1:EHB1"/>
    <mergeCell ref="EHC1:EHD1"/>
    <mergeCell ref="EHE1:EHF1"/>
    <mergeCell ref="EHG1:EHH1"/>
    <mergeCell ref="EHI1:EHJ1"/>
    <mergeCell ref="EHK1:EHL1"/>
    <mergeCell ref="EHM1:EHN1"/>
    <mergeCell ref="EHO1:EHP1"/>
    <mergeCell ref="EHQ1:EHR1"/>
    <mergeCell ref="EHS1:EHT1"/>
    <mergeCell ref="EFE1:EFF1"/>
    <mergeCell ref="EFG1:EFH1"/>
    <mergeCell ref="EFI1:EFJ1"/>
    <mergeCell ref="EFK1:EFL1"/>
    <mergeCell ref="EFM1:EFN1"/>
    <mergeCell ref="EFO1:EFP1"/>
    <mergeCell ref="EFQ1:EFR1"/>
    <mergeCell ref="EFS1:EFT1"/>
    <mergeCell ref="EFU1:EFV1"/>
    <mergeCell ref="EFW1:EFX1"/>
    <mergeCell ref="EFY1:EFZ1"/>
    <mergeCell ref="EGA1:EGB1"/>
    <mergeCell ref="EGC1:EGD1"/>
    <mergeCell ref="EGE1:EGF1"/>
    <mergeCell ref="EGG1:EGH1"/>
    <mergeCell ref="EGI1:EGJ1"/>
    <mergeCell ref="EGK1:EGL1"/>
    <mergeCell ref="EDW1:EDX1"/>
    <mergeCell ref="EDY1:EDZ1"/>
    <mergeCell ref="EEA1:EEB1"/>
    <mergeCell ref="EEC1:EED1"/>
    <mergeCell ref="EEE1:EEF1"/>
    <mergeCell ref="EEG1:EEH1"/>
    <mergeCell ref="EEI1:EEJ1"/>
    <mergeCell ref="EEK1:EEL1"/>
    <mergeCell ref="EEM1:EEN1"/>
    <mergeCell ref="EEO1:EEP1"/>
    <mergeCell ref="EEQ1:EER1"/>
    <mergeCell ref="EES1:EET1"/>
    <mergeCell ref="EEU1:EEV1"/>
    <mergeCell ref="EEW1:EEX1"/>
    <mergeCell ref="EEY1:EEZ1"/>
    <mergeCell ref="EFA1:EFB1"/>
    <mergeCell ref="EFC1:EFD1"/>
    <mergeCell ref="ECO1:ECP1"/>
    <mergeCell ref="ECQ1:ECR1"/>
    <mergeCell ref="ECS1:ECT1"/>
    <mergeCell ref="ECU1:ECV1"/>
    <mergeCell ref="ECW1:ECX1"/>
    <mergeCell ref="ECY1:ECZ1"/>
    <mergeCell ref="EDA1:EDB1"/>
    <mergeCell ref="EDC1:EDD1"/>
    <mergeCell ref="EDE1:EDF1"/>
    <mergeCell ref="EDG1:EDH1"/>
    <mergeCell ref="EDI1:EDJ1"/>
    <mergeCell ref="EDK1:EDL1"/>
    <mergeCell ref="EDM1:EDN1"/>
    <mergeCell ref="EDO1:EDP1"/>
    <mergeCell ref="EDQ1:EDR1"/>
    <mergeCell ref="EDS1:EDT1"/>
    <mergeCell ref="EDU1:EDV1"/>
    <mergeCell ref="EBG1:EBH1"/>
    <mergeCell ref="EBI1:EBJ1"/>
    <mergeCell ref="EBK1:EBL1"/>
    <mergeCell ref="EBM1:EBN1"/>
    <mergeCell ref="EBO1:EBP1"/>
    <mergeCell ref="EBQ1:EBR1"/>
    <mergeCell ref="EBS1:EBT1"/>
    <mergeCell ref="EBU1:EBV1"/>
    <mergeCell ref="EBW1:EBX1"/>
    <mergeCell ref="EBY1:EBZ1"/>
    <mergeCell ref="ECA1:ECB1"/>
    <mergeCell ref="ECC1:ECD1"/>
    <mergeCell ref="ECE1:ECF1"/>
    <mergeCell ref="ECG1:ECH1"/>
    <mergeCell ref="ECI1:ECJ1"/>
    <mergeCell ref="ECK1:ECL1"/>
    <mergeCell ref="ECM1:ECN1"/>
    <mergeCell ref="DZY1:DZZ1"/>
    <mergeCell ref="EAA1:EAB1"/>
    <mergeCell ref="EAC1:EAD1"/>
    <mergeCell ref="EAE1:EAF1"/>
    <mergeCell ref="EAG1:EAH1"/>
    <mergeCell ref="EAI1:EAJ1"/>
    <mergeCell ref="EAK1:EAL1"/>
    <mergeCell ref="EAM1:EAN1"/>
    <mergeCell ref="EAO1:EAP1"/>
    <mergeCell ref="EAQ1:EAR1"/>
    <mergeCell ref="EAS1:EAT1"/>
    <mergeCell ref="EAU1:EAV1"/>
    <mergeCell ref="EAW1:EAX1"/>
    <mergeCell ref="EAY1:EAZ1"/>
    <mergeCell ref="EBA1:EBB1"/>
    <mergeCell ref="EBC1:EBD1"/>
    <mergeCell ref="EBE1:EBF1"/>
    <mergeCell ref="DYQ1:DYR1"/>
    <mergeCell ref="DYS1:DYT1"/>
    <mergeCell ref="DYU1:DYV1"/>
    <mergeCell ref="DYW1:DYX1"/>
    <mergeCell ref="DYY1:DYZ1"/>
    <mergeCell ref="DZA1:DZB1"/>
    <mergeCell ref="DZC1:DZD1"/>
    <mergeCell ref="DZE1:DZF1"/>
    <mergeCell ref="DZG1:DZH1"/>
    <mergeCell ref="DZI1:DZJ1"/>
    <mergeCell ref="DZK1:DZL1"/>
    <mergeCell ref="DZM1:DZN1"/>
    <mergeCell ref="DZO1:DZP1"/>
    <mergeCell ref="DZQ1:DZR1"/>
    <mergeCell ref="DZS1:DZT1"/>
    <mergeCell ref="DZU1:DZV1"/>
    <mergeCell ref="DZW1:DZX1"/>
    <mergeCell ref="DXI1:DXJ1"/>
    <mergeCell ref="DXK1:DXL1"/>
    <mergeCell ref="DXM1:DXN1"/>
    <mergeCell ref="DXO1:DXP1"/>
    <mergeCell ref="DXQ1:DXR1"/>
    <mergeCell ref="DXS1:DXT1"/>
    <mergeCell ref="DXU1:DXV1"/>
    <mergeCell ref="DXW1:DXX1"/>
    <mergeCell ref="DXY1:DXZ1"/>
    <mergeCell ref="DYA1:DYB1"/>
    <mergeCell ref="DYC1:DYD1"/>
    <mergeCell ref="DYE1:DYF1"/>
    <mergeCell ref="DYG1:DYH1"/>
    <mergeCell ref="DYI1:DYJ1"/>
    <mergeCell ref="DYK1:DYL1"/>
    <mergeCell ref="DYM1:DYN1"/>
    <mergeCell ref="DYO1:DYP1"/>
    <mergeCell ref="DWA1:DWB1"/>
    <mergeCell ref="DWC1:DWD1"/>
    <mergeCell ref="DWE1:DWF1"/>
    <mergeCell ref="DWG1:DWH1"/>
    <mergeCell ref="DWI1:DWJ1"/>
    <mergeCell ref="DWK1:DWL1"/>
    <mergeCell ref="DWM1:DWN1"/>
    <mergeCell ref="DWO1:DWP1"/>
    <mergeCell ref="DWQ1:DWR1"/>
    <mergeCell ref="DWS1:DWT1"/>
    <mergeCell ref="DWU1:DWV1"/>
    <mergeCell ref="DWW1:DWX1"/>
    <mergeCell ref="DWY1:DWZ1"/>
    <mergeCell ref="DXA1:DXB1"/>
    <mergeCell ref="DXC1:DXD1"/>
    <mergeCell ref="DXE1:DXF1"/>
    <mergeCell ref="DXG1:DXH1"/>
    <mergeCell ref="DUS1:DUT1"/>
    <mergeCell ref="DUU1:DUV1"/>
    <mergeCell ref="DUW1:DUX1"/>
    <mergeCell ref="DUY1:DUZ1"/>
    <mergeCell ref="DVA1:DVB1"/>
    <mergeCell ref="DVC1:DVD1"/>
    <mergeCell ref="DVE1:DVF1"/>
    <mergeCell ref="DVG1:DVH1"/>
    <mergeCell ref="DVI1:DVJ1"/>
    <mergeCell ref="DVK1:DVL1"/>
    <mergeCell ref="DVM1:DVN1"/>
    <mergeCell ref="DVO1:DVP1"/>
    <mergeCell ref="DVQ1:DVR1"/>
    <mergeCell ref="DVS1:DVT1"/>
    <mergeCell ref="DVU1:DVV1"/>
    <mergeCell ref="DVW1:DVX1"/>
    <mergeCell ref="DVY1:DVZ1"/>
    <mergeCell ref="DTK1:DTL1"/>
    <mergeCell ref="DTM1:DTN1"/>
    <mergeCell ref="DTO1:DTP1"/>
    <mergeCell ref="DTQ1:DTR1"/>
    <mergeCell ref="DTS1:DTT1"/>
    <mergeCell ref="DTU1:DTV1"/>
    <mergeCell ref="DTW1:DTX1"/>
    <mergeCell ref="DTY1:DTZ1"/>
    <mergeCell ref="DUA1:DUB1"/>
    <mergeCell ref="DUC1:DUD1"/>
    <mergeCell ref="DUE1:DUF1"/>
    <mergeCell ref="DUG1:DUH1"/>
    <mergeCell ref="DUI1:DUJ1"/>
    <mergeCell ref="DUK1:DUL1"/>
    <mergeCell ref="DUM1:DUN1"/>
    <mergeCell ref="DUO1:DUP1"/>
    <mergeCell ref="DUQ1:DUR1"/>
    <mergeCell ref="DSC1:DSD1"/>
    <mergeCell ref="DSE1:DSF1"/>
    <mergeCell ref="DSG1:DSH1"/>
    <mergeCell ref="DSI1:DSJ1"/>
    <mergeCell ref="DSK1:DSL1"/>
    <mergeCell ref="DSM1:DSN1"/>
    <mergeCell ref="DSO1:DSP1"/>
    <mergeCell ref="DSQ1:DSR1"/>
    <mergeCell ref="DSS1:DST1"/>
    <mergeCell ref="DSU1:DSV1"/>
    <mergeCell ref="DSW1:DSX1"/>
    <mergeCell ref="DSY1:DSZ1"/>
    <mergeCell ref="DTA1:DTB1"/>
    <mergeCell ref="DTC1:DTD1"/>
    <mergeCell ref="DTE1:DTF1"/>
    <mergeCell ref="DTG1:DTH1"/>
    <mergeCell ref="DTI1:DTJ1"/>
    <mergeCell ref="DQU1:DQV1"/>
    <mergeCell ref="DQW1:DQX1"/>
    <mergeCell ref="DQY1:DQZ1"/>
    <mergeCell ref="DRA1:DRB1"/>
    <mergeCell ref="DRC1:DRD1"/>
    <mergeCell ref="DRE1:DRF1"/>
    <mergeCell ref="DRG1:DRH1"/>
    <mergeCell ref="DRI1:DRJ1"/>
    <mergeCell ref="DRK1:DRL1"/>
    <mergeCell ref="DRM1:DRN1"/>
    <mergeCell ref="DRO1:DRP1"/>
    <mergeCell ref="DRQ1:DRR1"/>
    <mergeCell ref="DRS1:DRT1"/>
    <mergeCell ref="DRU1:DRV1"/>
    <mergeCell ref="DRW1:DRX1"/>
    <mergeCell ref="DRY1:DRZ1"/>
    <mergeCell ref="DSA1:DSB1"/>
    <mergeCell ref="DPM1:DPN1"/>
    <mergeCell ref="DPO1:DPP1"/>
    <mergeCell ref="DPQ1:DPR1"/>
    <mergeCell ref="DPS1:DPT1"/>
    <mergeCell ref="DPU1:DPV1"/>
    <mergeCell ref="DPW1:DPX1"/>
    <mergeCell ref="DPY1:DPZ1"/>
    <mergeCell ref="DQA1:DQB1"/>
    <mergeCell ref="DQC1:DQD1"/>
    <mergeCell ref="DQE1:DQF1"/>
    <mergeCell ref="DQG1:DQH1"/>
    <mergeCell ref="DQI1:DQJ1"/>
    <mergeCell ref="DQK1:DQL1"/>
    <mergeCell ref="DQM1:DQN1"/>
    <mergeCell ref="DQO1:DQP1"/>
    <mergeCell ref="DQQ1:DQR1"/>
    <mergeCell ref="DQS1:DQT1"/>
    <mergeCell ref="DOE1:DOF1"/>
    <mergeCell ref="DOG1:DOH1"/>
    <mergeCell ref="DOI1:DOJ1"/>
    <mergeCell ref="DOK1:DOL1"/>
    <mergeCell ref="DOM1:DON1"/>
    <mergeCell ref="DOO1:DOP1"/>
    <mergeCell ref="DOQ1:DOR1"/>
    <mergeCell ref="DOS1:DOT1"/>
    <mergeCell ref="DOU1:DOV1"/>
    <mergeCell ref="DOW1:DOX1"/>
    <mergeCell ref="DOY1:DOZ1"/>
    <mergeCell ref="DPA1:DPB1"/>
    <mergeCell ref="DPC1:DPD1"/>
    <mergeCell ref="DPE1:DPF1"/>
    <mergeCell ref="DPG1:DPH1"/>
    <mergeCell ref="DPI1:DPJ1"/>
    <mergeCell ref="DPK1:DPL1"/>
    <mergeCell ref="DMW1:DMX1"/>
    <mergeCell ref="DMY1:DMZ1"/>
    <mergeCell ref="DNA1:DNB1"/>
    <mergeCell ref="DNC1:DND1"/>
    <mergeCell ref="DNE1:DNF1"/>
    <mergeCell ref="DNG1:DNH1"/>
    <mergeCell ref="DNI1:DNJ1"/>
    <mergeCell ref="DNK1:DNL1"/>
    <mergeCell ref="DNM1:DNN1"/>
    <mergeCell ref="DNO1:DNP1"/>
    <mergeCell ref="DNQ1:DNR1"/>
    <mergeCell ref="DNS1:DNT1"/>
    <mergeCell ref="DNU1:DNV1"/>
    <mergeCell ref="DNW1:DNX1"/>
    <mergeCell ref="DNY1:DNZ1"/>
    <mergeCell ref="DOA1:DOB1"/>
    <mergeCell ref="DOC1:DOD1"/>
    <mergeCell ref="DLO1:DLP1"/>
    <mergeCell ref="DLQ1:DLR1"/>
    <mergeCell ref="DLS1:DLT1"/>
    <mergeCell ref="DLU1:DLV1"/>
    <mergeCell ref="DLW1:DLX1"/>
    <mergeCell ref="DLY1:DLZ1"/>
    <mergeCell ref="DMA1:DMB1"/>
    <mergeCell ref="DMC1:DMD1"/>
    <mergeCell ref="DME1:DMF1"/>
    <mergeCell ref="DMG1:DMH1"/>
    <mergeCell ref="DMI1:DMJ1"/>
    <mergeCell ref="DMK1:DML1"/>
    <mergeCell ref="DMM1:DMN1"/>
    <mergeCell ref="DMO1:DMP1"/>
    <mergeCell ref="DMQ1:DMR1"/>
    <mergeCell ref="DMS1:DMT1"/>
    <mergeCell ref="DMU1:DMV1"/>
    <mergeCell ref="DKG1:DKH1"/>
    <mergeCell ref="DKI1:DKJ1"/>
    <mergeCell ref="DKK1:DKL1"/>
    <mergeCell ref="DKM1:DKN1"/>
    <mergeCell ref="DKO1:DKP1"/>
    <mergeCell ref="DKQ1:DKR1"/>
    <mergeCell ref="DKS1:DKT1"/>
    <mergeCell ref="DKU1:DKV1"/>
    <mergeCell ref="DKW1:DKX1"/>
    <mergeCell ref="DKY1:DKZ1"/>
    <mergeCell ref="DLA1:DLB1"/>
    <mergeCell ref="DLC1:DLD1"/>
    <mergeCell ref="DLE1:DLF1"/>
    <mergeCell ref="DLG1:DLH1"/>
    <mergeCell ref="DLI1:DLJ1"/>
    <mergeCell ref="DLK1:DLL1"/>
    <mergeCell ref="DLM1:DLN1"/>
    <mergeCell ref="DIY1:DIZ1"/>
    <mergeCell ref="DJA1:DJB1"/>
    <mergeCell ref="DJC1:DJD1"/>
    <mergeCell ref="DJE1:DJF1"/>
    <mergeCell ref="DJG1:DJH1"/>
    <mergeCell ref="DJI1:DJJ1"/>
    <mergeCell ref="DJK1:DJL1"/>
    <mergeCell ref="DJM1:DJN1"/>
    <mergeCell ref="DJO1:DJP1"/>
    <mergeCell ref="DJQ1:DJR1"/>
    <mergeCell ref="DJS1:DJT1"/>
    <mergeCell ref="DJU1:DJV1"/>
    <mergeCell ref="DJW1:DJX1"/>
    <mergeCell ref="DJY1:DJZ1"/>
    <mergeCell ref="DKA1:DKB1"/>
    <mergeCell ref="DKC1:DKD1"/>
    <mergeCell ref="DKE1:DKF1"/>
    <mergeCell ref="DHQ1:DHR1"/>
    <mergeCell ref="DHS1:DHT1"/>
    <mergeCell ref="DHU1:DHV1"/>
    <mergeCell ref="DHW1:DHX1"/>
    <mergeCell ref="DHY1:DHZ1"/>
    <mergeCell ref="DIA1:DIB1"/>
    <mergeCell ref="DIC1:DID1"/>
    <mergeCell ref="DIE1:DIF1"/>
    <mergeCell ref="DIG1:DIH1"/>
    <mergeCell ref="DII1:DIJ1"/>
    <mergeCell ref="DIK1:DIL1"/>
    <mergeCell ref="DIM1:DIN1"/>
    <mergeCell ref="DIO1:DIP1"/>
    <mergeCell ref="DIQ1:DIR1"/>
    <mergeCell ref="DIS1:DIT1"/>
    <mergeCell ref="DIU1:DIV1"/>
    <mergeCell ref="DIW1:DIX1"/>
    <mergeCell ref="DGI1:DGJ1"/>
    <mergeCell ref="DGK1:DGL1"/>
    <mergeCell ref="DGM1:DGN1"/>
    <mergeCell ref="DGO1:DGP1"/>
    <mergeCell ref="DGQ1:DGR1"/>
    <mergeCell ref="DGS1:DGT1"/>
    <mergeCell ref="DGU1:DGV1"/>
    <mergeCell ref="DGW1:DGX1"/>
    <mergeCell ref="DGY1:DGZ1"/>
    <mergeCell ref="DHA1:DHB1"/>
    <mergeCell ref="DHC1:DHD1"/>
    <mergeCell ref="DHE1:DHF1"/>
    <mergeCell ref="DHG1:DHH1"/>
    <mergeCell ref="DHI1:DHJ1"/>
    <mergeCell ref="DHK1:DHL1"/>
    <mergeCell ref="DHM1:DHN1"/>
    <mergeCell ref="DHO1:DHP1"/>
    <mergeCell ref="DFA1:DFB1"/>
    <mergeCell ref="DFC1:DFD1"/>
    <mergeCell ref="DFE1:DFF1"/>
    <mergeCell ref="DFG1:DFH1"/>
    <mergeCell ref="DFI1:DFJ1"/>
    <mergeCell ref="DFK1:DFL1"/>
    <mergeCell ref="DFM1:DFN1"/>
    <mergeCell ref="DFO1:DFP1"/>
    <mergeCell ref="DFQ1:DFR1"/>
    <mergeCell ref="DFS1:DFT1"/>
    <mergeCell ref="DFU1:DFV1"/>
    <mergeCell ref="DFW1:DFX1"/>
    <mergeCell ref="DFY1:DFZ1"/>
    <mergeCell ref="DGA1:DGB1"/>
    <mergeCell ref="DGC1:DGD1"/>
    <mergeCell ref="DGE1:DGF1"/>
    <mergeCell ref="DGG1:DGH1"/>
    <mergeCell ref="DDS1:DDT1"/>
    <mergeCell ref="DDU1:DDV1"/>
    <mergeCell ref="DDW1:DDX1"/>
    <mergeCell ref="DDY1:DDZ1"/>
    <mergeCell ref="DEA1:DEB1"/>
    <mergeCell ref="DEC1:DED1"/>
    <mergeCell ref="DEE1:DEF1"/>
    <mergeCell ref="DEG1:DEH1"/>
    <mergeCell ref="DEI1:DEJ1"/>
    <mergeCell ref="DEK1:DEL1"/>
    <mergeCell ref="DEM1:DEN1"/>
    <mergeCell ref="DEO1:DEP1"/>
    <mergeCell ref="DEQ1:DER1"/>
    <mergeCell ref="DES1:DET1"/>
    <mergeCell ref="DEU1:DEV1"/>
    <mergeCell ref="DEW1:DEX1"/>
    <mergeCell ref="DEY1:DEZ1"/>
    <mergeCell ref="DCK1:DCL1"/>
    <mergeCell ref="DCM1:DCN1"/>
    <mergeCell ref="DCO1:DCP1"/>
    <mergeCell ref="DCQ1:DCR1"/>
    <mergeCell ref="DCS1:DCT1"/>
    <mergeCell ref="DCU1:DCV1"/>
    <mergeCell ref="DCW1:DCX1"/>
    <mergeCell ref="DCY1:DCZ1"/>
    <mergeCell ref="DDA1:DDB1"/>
    <mergeCell ref="DDC1:DDD1"/>
    <mergeCell ref="DDE1:DDF1"/>
    <mergeCell ref="DDG1:DDH1"/>
    <mergeCell ref="DDI1:DDJ1"/>
    <mergeCell ref="DDK1:DDL1"/>
    <mergeCell ref="DDM1:DDN1"/>
    <mergeCell ref="DDO1:DDP1"/>
    <mergeCell ref="DDQ1:DDR1"/>
    <mergeCell ref="DBC1:DBD1"/>
    <mergeCell ref="DBE1:DBF1"/>
    <mergeCell ref="DBG1:DBH1"/>
    <mergeCell ref="DBI1:DBJ1"/>
    <mergeCell ref="DBK1:DBL1"/>
    <mergeCell ref="DBM1:DBN1"/>
    <mergeCell ref="DBO1:DBP1"/>
    <mergeCell ref="DBQ1:DBR1"/>
    <mergeCell ref="DBS1:DBT1"/>
    <mergeCell ref="DBU1:DBV1"/>
    <mergeCell ref="DBW1:DBX1"/>
    <mergeCell ref="DBY1:DBZ1"/>
    <mergeCell ref="DCA1:DCB1"/>
    <mergeCell ref="DCC1:DCD1"/>
    <mergeCell ref="DCE1:DCF1"/>
    <mergeCell ref="DCG1:DCH1"/>
    <mergeCell ref="DCI1:DCJ1"/>
    <mergeCell ref="CZU1:CZV1"/>
    <mergeCell ref="CZW1:CZX1"/>
    <mergeCell ref="CZY1:CZZ1"/>
    <mergeCell ref="DAA1:DAB1"/>
    <mergeCell ref="DAC1:DAD1"/>
    <mergeCell ref="DAE1:DAF1"/>
    <mergeCell ref="DAG1:DAH1"/>
    <mergeCell ref="DAI1:DAJ1"/>
    <mergeCell ref="DAK1:DAL1"/>
    <mergeCell ref="DAM1:DAN1"/>
    <mergeCell ref="DAO1:DAP1"/>
    <mergeCell ref="DAQ1:DAR1"/>
    <mergeCell ref="DAS1:DAT1"/>
    <mergeCell ref="DAU1:DAV1"/>
    <mergeCell ref="DAW1:DAX1"/>
    <mergeCell ref="DAY1:DAZ1"/>
    <mergeCell ref="DBA1:DBB1"/>
    <mergeCell ref="CYM1:CYN1"/>
    <mergeCell ref="CYO1:CYP1"/>
    <mergeCell ref="CYQ1:CYR1"/>
    <mergeCell ref="CYS1:CYT1"/>
    <mergeCell ref="CYU1:CYV1"/>
    <mergeCell ref="CYW1:CYX1"/>
    <mergeCell ref="CYY1:CYZ1"/>
    <mergeCell ref="CZA1:CZB1"/>
    <mergeCell ref="CZC1:CZD1"/>
    <mergeCell ref="CZE1:CZF1"/>
    <mergeCell ref="CZG1:CZH1"/>
    <mergeCell ref="CZI1:CZJ1"/>
    <mergeCell ref="CZK1:CZL1"/>
    <mergeCell ref="CZM1:CZN1"/>
    <mergeCell ref="CZO1:CZP1"/>
    <mergeCell ref="CZQ1:CZR1"/>
    <mergeCell ref="CZS1:CZT1"/>
    <mergeCell ref="CXE1:CXF1"/>
    <mergeCell ref="CXG1:CXH1"/>
    <mergeCell ref="CXI1:CXJ1"/>
    <mergeCell ref="CXK1:CXL1"/>
    <mergeCell ref="CXM1:CXN1"/>
    <mergeCell ref="CXO1:CXP1"/>
    <mergeCell ref="CXQ1:CXR1"/>
    <mergeCell ref="CXS1:CXT1"/>
    <mergeCell ref="CXU1:CXV1"/>
    <mergeCell ref="CXW1:CXX1"/>
    <mergeCell ref="CXY1:CXZ1"/>
    <mergeCell ref="CYA1:CYB1"/>
    <mergeCell ref="CYC1:CYD1"/>
    <mergeCell ref="CYE1:CYF1"/>
    <mergeCell ref="CYG1:CYH1"/>
    <mergeCell ref="CYI1:CYJ1"/>
    <mergeCell ref="CYK1:CYL1"/>
    <mergeCell ref="CVW1:CVX1"/>
    <mergeCell ref="CVY1:CVZ1"/>
    <mergeCell ref="CWA1:CWB1"/>
    <mergeCell ref="CWC1:CWD1"/>
    <mergeCell ref="CWE1:CWF1"/>
    <mergeCell ref="CWG1:CWH1"/>
    <mergeCell ref="CWI1:CWJ1"/>
    <mergeCell ref="CWK1:CWL1"/>
    <mergeCell ref="CWM1:CWN1"/>
    <mergeCell ref="CWO1:CWP1"/>
    <mergeCell ref="CWQ1:CWR1"/>
    <mergeCell ref="CWS1:CWT1"/>
    <mergeCell ref="CWU1:CWV1"/>
    <mergeCell ref="CWW1:CWX1"/>
    <mergeCell ref="CWY1:CWZ1"/>
    <mergeCell ref="CXA1:CXB1"/>
    <mergeCell ref="CXC1:CXD1"/>
    <mergeCell ref="CUO1:CUP1"/>
    <mergeCell ref="CUQ1:CUR1"/>
    <mergeCell ref="CUS1:CUT1"/>
    <mergeCell ref="CUU1:CUV1"/>
    <mergeCell ref="CUW1:CUX1"/>
    <mergeCell ref="CUY1:CUZ1"/>
    <mergeCell ref="CVA1:CVB1"/>
    <mergeCell ref="CVC1:CVD1"/>
    <mergeCell ref="CVE1:CVF1"/>
    <mergeCell ref="CVG1:CVH1"/>
    <mergeCell ref="CVI1:CVJ1"/>
    <mergeCell ref="CVK1:CVL1"/>
    <mergeCell ref="CVM1:CVN1"/>
    <mergeCell ref="CVO1:CVP1"/>
    <mergeCell ref="CVQ1:CVR1"/>
    <mergeCell ref="CVS1:CVT1"/>
    <mergeCell ref="CVU1:CVV1"/>
    <mergeCell ref="CTG1:CTH1"/>
    <mergeCell ref="CTI1:CTJ1"/>
    <mergeCell ref="CTK1:CTL1"/>
    <mergeCell ref="CTM1:CTN1"/>
    <mergeCell ref="CTO1:CTP1"/>
    <mergeCell ref="CTQ1:CTR1"/>
    <mergeCell ref="CTS1:CTT1"/>
    <mergeCell ref="CTU1:CTV1"/>
    <mergeCell ref="CTW1:CTX1"/>
    <mergeCell ref="CTY1:CTZ1"/>
    <mergeCell ref="CUA1:CUB1"/>
    <mergeCell ref="CUC1:CUD1"/>
    <mergeCell ref="CUE1:CUF1"/>
    <mergeCell ref="CUG1:CUH1"/>
    <mergeCell ref="CUI1:CUJ1"/>
    <mergeCell ref="CUK1:CUL1"/>
    <mergeCell ref="CUM1:CUN1"/>
    <mergeCell ref="CRY1:CRZ1"/>
    <mergeCell ref="CSA1:CSB1"/>
    <mergeCell ref="CSC1:CSD1"/>
    <mergeCell ref="CSE1:CSF1"/>
    <mergeCell ref="CSG1:CSH1"/>
    <mergeCell ref="CSI1:CSJ1"/>
    <mergeCell ref="CSK1:CSL1"/>
    <mergeCell ref="CSM1:CSN1"/>
    <mergeCell ref="CSO1:CSP1"/>
    <mergeCell ref="CSQ1:CSR1"/>
    <mergeCell ref="CSS1:CST1"/>
    <mergeCell ref="CSU1:CSV1"/>
    <mergeCell ref="CSW1:CSX1"/>
    <mergeCell ref="CSY1:CSZ1"/>
    <mergeCell ref="CTA1:CTB1"/>
    <mergeCell ref="CTC1:CTD1"/>
    <mergeCell ref="CTE1:CTF1"/>
    <mergeCell ref="CQQ1:CQR1"/>
    <mergeCell ref="CQS1:CQT1"/>
    <mergeCell ref="CQU1:CQV1"/>
    <mergeCell ref="CQW1:CQX1"/>
    <mergeCell ref="CQY1:CQZ1"/>
    <mergeCell ref="CRA1:CRB1"/>
    <mergeCell ref="CRC1:CRD1"/>
    <mergeCell ref="CRE1:CRF1"/>
    <mergeCell ref="CRG1:CRH1"/>
    <mergeCell ref="CRI1:CRJ1"/>
    <mergeCell ref="CRK1:CRL1"/>
    <mergeCell ref="CRM1:CRN1"/>
    <mergeCell ref="CRO1:CRP1"/>
    <mergeCell ref="CRQ1:CRR1"/>
    <mergeCell ref="CRS1:CRT1"/>
    <mergeCell ref="CRU1:CRV1"/>
    <mergeCell ref="CRW1:CRX1"/>
    <mergeCell ref="CPI1:CPJ1"/>
    <mergeCell ref="CPK1:CPL1"/>
    <mergeCell ref="CPM1:CPN1"/>
    <mergeCell ref="CPO1:CPP1"/>
    <mergeCell ref="CPQ1:CPR1"/>
    <mergeCell ref="CPS1:CPT1"/>
    <mergeCell ref="CPU1:CPV1"/>
    <mergeCell ref="CPW1:CPX1"/>
    <mergeCell ref="CPY1:CPZ1"/>
    <mergeCell ref="CQA1:CQB1"/>
    <mergeCell ref="CQC1:CQD1"/>
    <mergeCell ref="CQE1:CQF1"/>
    <mergeCell ref="CQG1:CQH1"/>
    <mergeCell ref="CQI1:CQJ1"/>
    <mergeCell ref="CQK1:CQL1"/>
    <mergeCell ref="CQM1:CQN1"/>
    <mergeCell ref="CQO1:CQP1"/>
    <mergeCell ref="COA1:COB1"/>
    <mergeCell ref="COC1:COD1"/>
    <mergeCell ref="COE1:COF1"/>
    <mergeCell ref="COG1:COH1"/>
    <mergeCell ref="COI1:COJ1"/>
    <mergeCell ref="COK1:COL1"/>
    <mergeCell ref="COM1:CON1"/>
    <mergeCell ref="COO1:COP1"/>
    <mergeCell ref="COQ1:COR1"/>
    <mergeCell ref="COS1:COT1"/>
    <mergeCell ref="COU1:COV1"/>
    <mergeCell ref="COW1:COX1"/>
    <mergeCell ref="COY1:COZ1"/>
    <mergeCell ref="CPA1:CPB1"/>
    <mergeCell ref="CPC1:CPD1"/>
    <mergeCell ref="CPE1:CPF1"/>
    <mergeCell ref="CPG1:CPH1"/>
    <mergeCell ref="CMS1:CMT1"/>
    <mergeCell ref="CMU1:CMV1"/>
    <mergeCell ref="CMW1:CMX1"/>
    <mergeCell ref="CMY1:CMZ1"/>
    <mergeCell ref="CNA1:CNB1"/>
    <mergeCell ref="CNC1:CND1"/>
    <mergeCell ref="CNE1:CNF1"/>
    <mergeCell ref="CNG1:CNH1"/>
    <mergeCell ref="CNI1:CNJ1"/>
    <mergeCell ref="CNK1:CNL1"/>
    <mergeCell ref="CNM1:CNN1"/>
    <mergeCell ref="CNO1:CNP1"/>
    <mergeCell ref="CNQ1:CNR1"/>
    <mergeCell ref="CNS1:CNT1"/>
    <mergeCell ref="CNU1:CNV1"/>
    <mergeCell ref="CNW1:CNX1"/>
    <mergeCell ref="CNY1:CNZ1"/>
    <mergeCell ref="CLK1:CLL1"/>
    <mergeCell ref="CLM1:CLN1"/>
    <mergeCell ref="CLO1:CLP1"/>
    <mergeCell ref="CLQ1:CLR1"/>
    <mergeCell ref="CLS1:CLT1"/>
    <mergeCell ref="CLU1:CLV1"/>
    <mergeCell ref="CLW1:CLX1"/>
    <mergeCell ref="CLY1:CLZ1"/>
    <mergeCell ref="CMA1:CMB1"/>
    <mergeCell ref="CMC1:CMD1"/>
    <mergeCell ref="CME1:CMF1"/>
    <mergeCell ref="CMG1:CMH1"/>
    <mergeCell ref="CMI1:CMJ1"/>
    <mergeCell ref="CMK1:CML1"/>
    <mergeCell ref="CMM1:CMN1"/>
    <mergeCell ref="CMO1:CMP1"/>
    <mergeCell ref="CMQ1:CMR1"/>
    <mergeCell ref="CKC1:CKD1"/>
    <mergeCell ref="CKE1:CKF1"/>
    <mergeCell ref="CKG1:CKH1"/>
    <mergeCell ref="CKI1:CKJ1"/>
    <mergeCell ref="CKK1:CKL1"/>
    <mergeCell ref="CKM1:CKN1"/>
    <mergeCell ref="CKO1:CKP1"/>
    <mergeCell ref="CKQ1:CKR1"/>
    <mergeCell ref="CKS1:CKT1"/>
    <mergeCell ref="CKU1:CKV1"/>
    <mergeCell ref="CKW1:CKX1"/>
    <mergeCell ref="CKY1:CKZ1"/>
    <mergeCell ref="CLA1:CLB1"/>
    <mergeCell ref="CLC1:CLD1"/>
    <mergeCell ref="CLE1:CLF1"/>
    <mergeCell ref="CLG1:CLH1"/>
    <mergeCell ref="CLI1:CLJ1"/>
    <mergeCell ref="CIU1:CIV1"/>
    <mergeCell ref="CIW1:CIX1"/>
    <mergeCell ref="CIY1:CIZ1"/>
    <mergeCell ref="CJA1:CJB1"/>
    <mergeCell ref="CJC1:CJD1"/>
    <mergeCell ref="CJE1:CJF1"/>
    <mergeCell ref="CJG1:CJH1"/>
    <mergeCell ref="CJI1:CJJ1"/>
    <mergeCell ref="CJK1:CJL1"/>
    <mergeCell ref="CJM1:CJN1"/>
    <mergeCell ref="CJO1:CJP1"/>
    <mergeCell ref="CJQ1:CJR1"/>
    <mergeCell ref="CJS1:CJT1"/>
    <mergeCell ref="CJU1:CJV1"/>
    <mergeCell ref="CJW1:CJX1"/>
    <mergeCell ref="CJY1:CJZ1"/>
    <mergeCell ref="CKA1:CKB1"/>
    <mergeCell ref="CHM1:CHN1"/>
    <mergeCell ref="CHO1:CHP1"/>
    <mergeCell ref="CHQ1:CHR1"/>
    <mergeCell ref="CHS1:CHT1"/>
    <mergeCell ref="CHU1:CHV1"/>
    <mergeCell ref="CHW1:CHX1"/>
    <mergeCell ref="CHY1:CHZ1"/>
    <mergeCell ref="CIA1:CIB1"/>
    <mergeCell ref="CIC1:CID1"/>
    <mergeCell ref="CIE1:CIF1"/>
    <mergeCell ref="CIG1:CIH1"/>
    <mergeCell ref="CII1:CIJ1"/>
    <mergeCell ref="CIK1:CIL1"/>
    <mergeCell ref="CIM1:CIN1"/>
    <mergeCell ref="CIO1:CIP1"/>
    <mergeCell ref="CIQ1:CIR1"/>
    <mergeCell ref="CIS1:CIT1"/>
    <mergeCell ref="CGE1:CGF1"/>
    <mergeCell ref="CGG1:CGH1"/>
    <mergeCell ref="CGI1:CGJ1"/>
    <mergeCell ref="CGK1:CGL1"/>
    <mergeCell ref="CGM1:CGN1"/>
    <mergeCell ref="CGO1:CGP1"/>
    <mergeCell ref="CGQ1:CGR1"/>
    <mergeCell ref="CGS1:CGT1"/>
    <mergeCell ref="CGU1:CGV1"/>
    <mergeCell ref="CGW1:CGX1"/>
    <mergeCell ref="CGY1:CGZ1"/>
    <mergeCell ref="CHA1:CHB1"/>
    <mergeCell ref="CHC1:CHD1"/>
    <mergeCell ref="CHE1:CHF1"/>
    <mergeCell ref="CHG1:CHH1"/>
    <mergeCell ref="CHI1:CHJ1"/>
    <mergeCell ref="CHK1:CHL1"/>
    <mergeCell ref="CEW1:CEX1"/>
    <mergeCell ref="CEY1:CEZ1"/>
    <mergeCell ref="CFA1:CFB1"/>
    <mergeCell ref="CFC1:CFD1"/>
    <mergeCell ref="CFE1:CFF1"/>
    <mergeCell ref="CFG1:CFH1"/>
    <mergeCell ref="CFI1:CFJ1"/>
    <mergeCell ref="CFK1:CFL1"/>
    <mergeCell ref="CFM1:CFN1"/>
    <mergeCell ref="CFO1:CFP1"/>
    <mergeCell ref="CFQ1:CFR1"/>
    <mergeCell ref="CFS1:CFT1"/>
    <mergeCell ref="CFU1:CFV1"/>
    <mergeCell ref="CFW1:CFX1"/>
    <mergeCell ref="CFY1:CFZ1"/>
    <mergeCell ref="CGA1:CGB1"/>
    <mergeCell ref="CGC1:CGD1"/>
    <mergeCell ref="CDO1:CDP1"/>
    <mergeCell ref="CDQ1:CDR1"/>
    <mergeCell ref="CDS1:CDT1"/>
    <mergeCell ref="CDU1:CDV1"/>
    <mergeCell ref="CDW1:CDX1"/>
    <mergeCell ref="CDY1:CDZ1"/>
    <mergeCell ref="CEA1:CEB1"/>
    <mergeCell ref="CEC1:CED1"/>
    <mergeCell ref="CEE1:CEF1"/>
    <mergeCell ref="CEG1:CEH1"/>
    <mergeCell ref="CEI1:CEJ1"/>
    <mergeCell ref="CEK1:CEL1"/>
    <mergeCell ref="CEM1:CEN1"/>
    <mergeCell ref="CEO1:CEP1"/>
    <mergeCell ref="CEQ1:CER1"/>
    <mergeCell ref="CES1:CET1"/>
    <mergeCell ref="CEU1:CEV1"/>
    <mergeCell ref="CCG1:CCH1"/>
    <mergeCell ref="CCI1:CCJ1"/>
    <mergeCell ref="CCK1:CCL1"/>
    <mergeCell ref="CCM1:CCN1"/>
    <mergeCell ref="CCO1:CCP1"/>
    <mergeCell ref="CCQ1:CCR1"/>
    <mergeCell ref="CCS1:CCT1"/>
    <mergeCell ref="CCU1:CCV1"/>
    <mergeCell ref="CCW1:CCX1"/>
    <mergeCell ref="CCY1:CCZ1"/>
    <mergeCell ref="CDA1:CDB1"/>
    <mergeCell ref="CDC1:CDD1"/>
    <mergeCell ref="CDE1:CDF1"/>
    <mergeCell ref="CDG1:CDH1"/>
    <mergeCell ref="CDI1:CDJ1"/>
    <mergeCell ref="CDK1:CDL1"/>
    <mergeCell ref="CDM1:CDN1"/>
    <mergeCell ref="CAY1:CAZ1"/>
    <mergeCell ref="CBA1:CBB1"/>
    <mergeCell ref="CBC1:CBD1"/>
    <mergeCell ref="CBE1:CBF1"/>
    <mergeCell ref="CBG1:CBH1"/>
    <mergeCell ref="CBI1:CBJ1"/>
    <mergeCell ref="CBK1:CBL1"/>
    <mergeCell ref="CBM1:CBN1"/>
    <mergeCell ref="CBO1:CBP1"/>
    <mergeCell ref="CBQ1:CBR1"/>
    <mergeCell ref="CBS1:CBT1"/>
    <mergeCell ref="CBU1:CBV1"/>
    <mergeCell ref="CBW1:CBX1"/>
    <mergeCell ref="CBY1:CBZ1"/>
    <mergeCell ref="CCA1:CCB1"/>
    <mergeCell ref="CCC1:CCD1"/>
    <mergeCell ref="CCE1:CCF1"/>
    <mergeCell ref="BZQ1:BZR1"/>
    <mergeCell ref="BZS1:BZT1"/>
    <mergeCell ref="BZU1:BZV1"/>
    <mergeCell ref="BZW1:BZX1"/>
    <mergeCell ref="BZY1:BZZ1"/>
    <mergeCell ref="CAA1:CAB1"/>
    <mergeCell ref="CAC1:CAD1"/>
    <mergeCell ref="CAE1:CAF1"/>
    <mergeCell ref="CAG1:CAH1"/>
    <mergeCell ref="CAI1:CAJ1"/>
    <mergeCell ref="CAK1:CAL1"/>
    <mergeCell ref="CAM1:CAN1"/>
    <mergeCell ref="CAO1:CAP1"/>
    <mergeCell ref="CAQ1:CAR1"/>
    <mergeCell ref="CAS1:CAT1"/>
    <mergeCell ref="CAU1:CAV1"/>
    <mergeCell ref="CAW1:CAX1"/>
    <mergeCell ref="BYI1:BYJ1"/>
    <mergeCell ref="BYK1:BYL1"/>
    <mergeCell ref="BYM1:BYN1"/>
    <mergeCell ref="BYO1:BYP1"/>
    <mergeCell ref="BYQ1:BYR1"/>
    <mergeCell ref="BYS1:BYT1"/>
    <mergeCell ref="BYU1:BYV1"/>
    <mergeCell ref="BYW1:BYX1"/>
    <mergeCell ref="BYY1:BYZ1"/>
    <mergeCell ref="BZA1:BZB1"/>
    <mergeCell ref="BZC1:BZD1"/>
    <mergeCell ref="BZE1:BZF1"/>
    <mergeCell ref="BZG1:BZH1"/>
    <mergeCell ref="BZI1:BZJ1"/>
    <mergeCell ref="BZK1:BZL1"/>
    <mergeCell ref="BZM1:BZN1"/>
    <mergeCell ref="BZO1:BZP1"/>
    <mergeCell ref="BXA1:BXB1"/>
    <mergeCell ref="BXC1:BXD1"/>
    <mergeCell ref="BXE1:BXF1"/>
    <mergeCell ref="BXG1:BXH1"/>
    <mergeCell ref="BXI1:BXJ1"/>
    <mergeCell ref="BXK1:BXL1"/>
    <mergeCell ref="BXM1:BXN1"/>
    <mergeCell ref="BXO1:BXP1"/>
    <mergeCell ref="BXQ1:BXR1"/>
    <mergeCell ref="BXS1:BXT1"/>
    <mergeCell ref="BXU1:BXV1"/>
    <mergeCell ref="BXW1:BXX1"/>
    <mergeCell ref="BXY1:BXZ1"/>
    <mergeCell ref="BYA1:BYB1"/>
    <mergeCell ref="BYC1:BYD1"/>
    <mergeCell ref="BYE1:BYF1"/>
    <mergeCell ref="BYG1:BYH1"/>
    <mergeCell ref="BVS1:BVT1"/>
    <mergeCell ref="BVU1:BVV1"/>
    <mergeCell ref="BVW1:BVX1"/>
    <mergeCell ref="BVY1:BVZ1"/>
    <mergeCell ref="BWA1:BWB1"/>
    <mergeCell ref="BWC1:BWD1"/>
    <mergeCell ref="BWE1:BWF1"/>
    <mergeCell ref="BWG1:BWH1"/>
    <mergeCell ref="BWI1:BWJ1"/>
    <mergeCell ref="BWK1:BWL1"/>
    <mergeCell ref="BWM1:BWN1"/>
    <mergeCell ref="BWO1:BWP1"/>
    <mergeCell ref="BWQ1:BWR1"/>
    <mergeCell ref="BWS1:BWT1"/>
    <mergeCell ref="BWU1:BWV1"/>
    <mergeCell ref="BWW1:BWX1"/>
    <mergeCell ref="BWY1:BWZ1"/>
    <mergeCell ref="BUK1:BUL1"/>
    <mergeCell ref="BUM1:BUN1"/>
    <mergeCell ref="BUO1:BUP1"/>
    <mergeCell ref="BUQ1:BUR1"/>
    <mergeCell ref="BUS1:BUT1"/>
    <mergeCell ref="BUU1:BUV1"/>
    <mergeCell ref="BUW1:BUX1"/>
    <mergeCell ref="BUY1:BUZ1"/>
    <mergeCell ref="BVA1:BVB1"/>
    <mergeCell ref="BVC1:BVD1"/>
    <mergeCell ref="BVE1:BVF1"/>
    <mergeCell ref="BVG1:BVH1"/>
    <mergeCell ref="BVI1:BVJ1"/>
    <mergeCell ref="BVK1:BVL1"/>
    <mergeCell ref="BVM1:BVN1"/>
    <mergeCell ref="BVO1:BVP1"/>
    <mergeCell ref="BVQ1:BVR1"/>
    <mergeCell ref="BTC1:BTD1"/>
    <mergeCell ref="BTE1:BTF1"/>
    <mergeCell ref="BTG1:BTH1"/>
    <mergeCell ref="BTI1:BTJ1"/>
    <mergeCell ref="BTK1:BTL1"/>
    <mergeCell ref="BTM1:BTN1"/>
    <mergeCell ref="BTO1:BTP1"/>
    <mergeCell ref="BTQ1:BTR1"/>
    <mergeCell ref="BTS1:BTT1"/>
    <mergeCell ref="BTU1:BTV1"/>
    <mergeCell ref="BTW1:BTX1"/>
    <mergeCell ref="BTY1:BTZ1"/>
    <mergeCell ref="BUA1:BUB1"/>
    <mergeCell ref="BUC1:BUD1"/>
    <mergeCell ref="BUE1:BUF1"/>
    <mergeCell ref="BUG1:BUH1"/>
    <mergeCell ref="BUI1:BUJ1"/>
    <mergeCell ref="BRU1:BRV1"/>
    <mergeCell ref="BRW1:BRX1"/>
    <mergeCell ref="BRY1:BRZ1"/>
    <mergeCell ref="BSA1:BSB1"/>
    <mergeCell ref="BSC1:BSD1"/>
    <mergeCell ref="BSE1:BSF1"/>
    <mergeCell ref="BSG1:BSH1"/>
    <mergeCell ref="BSI1:BSJ1"/>
    <mergeCell ref="BSK1:BSL1"/>
    <mergeCell ref="BSM1:BSN1"/>
    <mergeCell ref="BSO1:BSP1"/>
    <mergeCell ref="BSQ1:BSR1"/>
    <mergeCell ref="BSS1:BST1"/>
    <mergeCell ref="BSU1:BSV1"/>
    <mergeCell ref="BSW1:BSX1"/>
    <mergeCell ref="BSY1:BSZ1"/>
    <mergeCell ref="BTA1:BTB1"/>
    <mergeCell ref="BQM1:BQN1"/>
    <mergeCell ref="BQO1:BQP1"/>
    <mergeCell ref="BQQ1:BQR1"/>
    <mergeCell ref="BQS1:BQT1"/>
    <mergeCell ref="BQU1:BQV1"/>
    <mergeCell ref="BQW1:BQX1"/>
    <mergeCell ref="BQY1:BQZ1"/>
    <mergeCell ref="BRA1:BRB1"/>
    <mergeCell ref="BRC1:BRD1"/>
    <mergeCell ref="BRE1:BRF1"/>
    <mergeCell ref="BRG1:BRH1"/>
    <mergeCell ref="BRI1:BRJ1"/>
    <mergeCell ref="BRK1:BRL1"/>
    <mergeCell ref="BRM1:BRN1"/>
    <mergeCell ref="BRO1:BRP1"/>
    <mergeCell ref="BRQ1:BRR1"/>
    <mergeCell ref="BRS1:BRT1"/>
    <mergeCell ref="BPE1:BPF1"/>
    <mergeCell ref="BPG1:BPH1"/>
    <mergeCell ref="BPI1:BPJ1"/>
    <mergeCell ref="BPK1:BPL1"/>
    <mergeCell ref="BPM1:BPN1"/>
    <mergeCell ref="BPO1:BPP1"/>
    <mergeCell ref="BPQ1:BPR1"/>
    <mergeCell ref="BPS1:BPT1"/>
    <mergeCell ref="BPU1:BPV1"/>
    <mergeCell ref="BPW1:BPX1"/>
    <mergeCell ref="BPY1:BPZ1"/>
    <mergeCell ref="BQA1:BQB1"/>
    <mergeCell ref="BQC1:BQD1"/>
    <mergeCell ref="BQE1:BQF1"/>
    <mergeCell ref="BQG1:BQH1"/>
    <mergeCell ref="BQI1:BQJ1"/>
    <mergeCell ref="BQK1:BQL1"/>
    <mergeCell ref="BNW1:BNX1"/>
    <mergeCell ref="BNY1:BNZ1"/>
    <mergeCell ref="BOA1:BOB1"/>
    <mergeCell ref="BOC1:BOD1"/>
    <mergeCell ref="BOE1:BOF1"/>
    <mergeCell ref="BOG1:BOH1"/>
    <mergeCell ref="BOI1:BOJ1"/>
    <mergeCell ref="BOK1:BOL1"/>
    <mergeCell ref="BOM1:BON1"/>
    <mergeCell ref="BOO1:BOP1"/>
    <mergeCell ref="BOQ1:BOR1"/>
    <mergeCell ref="BOS1:BOT1"/>
    <mergeCell ref="BOU1:BOV1"/>
    <mergeCell ref="BOW1:BOX1"/>
    <mergeCell ref="BOY1:BOZ1"/>
    <mergeCell ref="BPA1:BPB1"/>
    <mergeCell ref="BPC1:BPD1"/>
    <mergeCell ref="BMO1:BMP1"/>
    <mergeCell ref="BMQ1:BMR1"/>
    <mergeCell ref="BMS1:BMT1"/>
    <mergeCell ref="BMU1:BMV1"/>
    <mergeCell ref="BMW1:BMX1"/>
    <mergeCell ref="BMY1:BMZ1"/>
    <mergeCell ref="BNA1:BNB1"/>
    <mergeCell ref="BNC1:BND1"/>
    <mergeCell ref="BNE1:BNF1"/>
    <mergeCell ref="BNG1:BNH1"/>
    <mergeCell ref="BNI1:BNJ1"/>
    <mergeCell ref="BNK1:BNL1"/>
    <mergeCell ref="BNM1:BNN1"/>
    <mergeCell ref="BNO1:BNP1"/>
    <mergeCell ref="BNQ1:BNR1"/>
    <mergeCell ref="BNS1:BNT1"/>
    <mergeCell ref="BNU1:BNV1"/>
    <mergeCell ref="BLG1:BLH1"/>
    <mergeCell ref="BLI1:BLJ1"/>
    <mergeCell ref="BLK1:BLL1"/>
    <mergeCell ref="BLM1:BLN1"/>
    <mergeCell ref="BLO1:BLP1"/>
    <mergeCell ref="BLQ1:BLR1"/>
    <mergeCell ref="BLS1:BLT1"/>
    <mergeCell ref="BLU1:BLV1"/>
    <mergeCell ref="BLW1:BLX1"/>
    <mergeCell ref="BLY1:BLZ1"/>
    <mergeCell ref="BMA1:BMB1"/>
    <mergeCell ref="BMC1:BMD1"/>
    <mergeCell ref="BME1:BMF1"/>
    <mergeCell ref="BMG1:BMH1"/>
    <mergeCell ref="BMI1:BMJ1"/>
    <mergeCell ref="BMK1:BML1"/>
    <mergeCell ref="BMM1:BMN1"/>
    <mergeCell ref="BJY1:BJZ1"/>
    <mergeCell ref="BKA1:BKB1"/>
    <mergeCell ref="BKC1:BKD1"/>
    <mergeCell ref="BKE1:BKF1"/>
    <mergeCell ref="BKG1:BKH1"/>
    <mergeCell ref="BKI1:BKJ1"/>
    <mergeCell ref="BKK1:BKL1"/>
    <mergeCell ref="BKM1:BKN1"/>
    <mergeCell ref="BKO1:BKP1"/>
    <mergeCell ref="BKQ1:BKR1"/>
    <mergeCell ref="BKS1:BKT1"/>
    <mergeCell ref="BKU1:BKV1"/>
    <mergeCell ref="BKW1:BKX1"/>
    <mergeCell ref="BKY1:BKZ1"/>
    <mergeCell ref="BLA1:BLB1"/>
    <mergeCell ref="BLC1:BLD1"/>
    <mergeCell ref="BLE1:BLF1"/>
    <mergeCell ref="BIQ1:BIR1"/>
    <mergeCell ref="BIS1:BIT1"/>
    <mergeCell ref="BIU1:BIV1"/>
    <mergeCell ref="BIW1:BIX1"/>
    <mergeCell ref="BIY1:BIZ1"/>
    <mergeCell ref="BJA1:BJB1"/>
    <mergeCell ref="BJC1:BJD1"/>
    <mergeCell ref="BJE1:BJF1"/>
    <mergeCell ref="BJG1:BJH1"/>
    <mergeCell ref="BJI1:BJJ1"/>
    <mergeCell ref="BJK1:BJL1"/>
    <mergeCell ref="BJM1:BJN1"/>
    <mergeCell ref="BJO1:BJP1"/>
    <mergeCell ref="BJQ1:BJR1"/>
    <mergeCell ref="BJS1:BJT1"/>
    <mergeCell ref="BJU1:BJV1"/>
    <mergeCell ref="BJW1:BJX1"/>
    <mergeCell ref="BHI1:BHJ1"/>
    <mergeCell ref="BHK1:BHL1"/>
    <mergeCell ref="BHM1:BHN1"/>
    <mergeCell ref="BHO1:BHP1"/>
    <mergeCell ref="BHQ1:BHR1"/>
    <mergeCell ref="BHS1:BHT1"/>
    <mergeCell ref="BHU1:BHV1"/>
    <mergeCell ref="BHW1:BHX1"/>
    <mergeCell ref="BHY1:BHZ1"/>
    <mergeCell ref="BIA1:BIB1"/>
    <mergeCell ref="BIC1:BID1"/>
    <mergeCell ref="BIE1:BIF1"/>
    <mergeCell ref="BIG1:BIH1"/>
    <mergeCell ref="BII1:BIJ1"/>
    <mergeCell ref="BIK1:BIL1"/>
    <mergeCell ref="BIM1:BIN1"/>
    <mergeCell ref="BIO1:BIP1"/>
    <mergeCell ref="BGA1:BGB1"/>
    <mergeCell ref="BGC1:BGD1"/>
    <mergeCell ref="BGE1:BGF1"/>
    <mergeCell ref="BGG1:BGH1"/>
    <mergeCell ref="BGI1:BGJ1"/>
    <mergeCell ref="BGK1:BGL1"/>
    <mergeCell ref="BGM1:BGN1"/>
    <mergeCell ref="BGO1:BGP1"/>
    <mergeCell ref="BGQ1:BGR1"/>
    <mergeCell ref="BGS1:BGT1"/>
    <mergeCell ref="BGU1:BGV1"/>
    <mergeCell ref="BGW1:BGX1"/>
    <mergeCell ref="BGY1:BGZ1"/>
    <mergeCell ref="BHA1:BHB1"/>
    <mergeCell ref="BHC1:BHD1"/>
    <mergeCell ref="BHE1:BHF1"/>
    <mergeCell ref="BHG1:BHH1"/>
    <mergeCell ref="BES1:BET1"/>
    <mergeCell ref="BEU1:BEV1"/>
    <mergeCell ref="BEW1:BEX1"/>
    <mergeCell ref="BEY1:BEZ1"/>
    <mergeCell ref="BFA1:BFB1"/>
    <mergeCell ref="BFC1:BFD1"/>
    <mergeCell ref="BFE1:BFF1"/>
    <mergeCell ref="BFG1:BFH1"/>
    <mergeCell ref="BFI1:BFJ1"/>
    <mergeCell ref="BFK1:BFL1"/>
    <mergeCell ref="BFM1:BFN1"/>
    <mergeCell ref="BFO1:BFP1"/>
    <mergeCell ref="BFQ1:BFR1"/>
    <mergeCell ref="BFS1:BFT1"/>
    <mergeCell ref="BFU1:BFV1"/>
    <mergeCell ref="BFW1:BFX1"/>
    <mergeCell ref="BFY1:BFZ1"/>
    <mergeCell ref="BDK1:BDL1"/>
    <mergeCell ref="BDM1:BDN1"/>
    <mergeCell ref="BDO1:BDP1"/>
    <mergeCell ref="BDQ1:BDR1"/>
    <mergeCell ref="BDS1:BDT1"/>
    <mergeCell ref="BDU1:BDV1"/>
    <mergeCell ref="BDW1:BDX1"/>
    <mergeCell ref="BDY1:BDZ1"/>
    <mergeCell ref="BEA1:BEB1"/>
    <mergeCell ref="BEC1:BED1"/>
    <mergeCell ref="BEE1:BEF1"/>
    <mergeCell ref="BEG1:BEH1"/>
    <mergeCell ref="BEI1:BEJ1"/>
    <mergeCell ref="BEK1:BEL1"/>
    <mergeCell ref="BEM1:BEN1"/>
    <mergeCell ref="BEO1:BEP1"/>
    <mergeCell ref="BEQ1:BER1"/>
    <mergeCell ref="BCC1:BCD1"/>
    <mergeCell ref="BCE1:BCF1"/>
    <mergeCell ref="BCG1:BCH1"/>
    <mergeCell ref="BCI1:BCJ1"/>
    <mergeCell ref="BCK1:BCL1"/>
    <mergeCell ref="BCM1:BCN1"/>
    <mergeCell ref="BCO1:BCP1"/>
    <mergeCell ref="BCQ1:BCR1"/>
    <mergeCell ref="BCS1:BCT1"/>
    <mergeCell ref="BCU1:BCV1"/>
    <mergeCell ref="BCW1:BCX1"/>
    <mergeCell ref="BCY1:BCZ1"/>
    <mergeCell ref="BDA1:BDB1"/>
    <mergeCell ref="BDC1:BDD1"/>
    <mergeCell ref="BDE1:BDF1"/>
    <mergeCell ref="BDG1:BDH1"/>
    <mergeCell ref="BDI1:BDJ1"/>
    <mergeCell ref="BAU1:BAV1"/>
    <mergeCell ref="BAW1:BAX1"/>
    <mergeCell ref="BAY1:BAZ1"/>
    <mergeCell ref="BBA1:BBB1"/>
    <mergeCell ref="BBC1:BBD1"/>
    <mergeCell ref="BBE1:BBF1"/>
    <mergeCell ref="BBG1:BBH1"/>
    <mergeCell ref="BBI1:BBJ1"/>
    <mergeCell ref="BBK1:BBL1"/>
    <mergeCell ref="BBM1:BBN1"/>
    <mergeCell ref="BBO1:BBP1"/>
    <mergeCell ref="BBQ1:BBR1"/>
    <mergeCell ref="BBS1:BBT1"/>
    <mergeCell ref="BBU1:BBV1"/>
    <mergeCell ref="BBW1:BBX1"/>
    <mergeCell ref="BBY1:BBZ1"/>
    <mergeCell ref="BCA1:BCB1"/>
    <mergeCell ref="AZM1:AZN1"/>
    <mergeCell ref="AZO1:AZP1"/>
    <mergeCell ref="AZQ1:AZR1"/>
    <mergeCell ref="AZS1:AZT1"/>
    <mergeCell ref="AZU1:AZV1"/>
    <mergeCell ref="AZW1:AZX1"/>
    <mergeCell ref="AZY1:AZZ1"/>
    <mergeCell ref="BAA1:BAB1"/>
    <mergeCell ref="BAC1:BAD1"/>
    <mergeCell ref="BAE1:BAF1"/>
    <mergeCell ref="BAG1:BAH1"/>
    <mergeCell ref="BAI1:BAJ1"/>
    <mergeCell ref="BAK1:BAL1"/>
    <mergeCell ref="BAM1:BAN1"/>
    <mergeCell ref="BAO1:BAP1"/>
    <mergeCell ref="BAQ1:BAR1"/>
    <mergeCell ref="BAS1:BAT1"/>
    <mergeCell ref="AYE1:AYF1"/>
    <mergeCell ref="AYG1:AYH1"/>
    <mergeCell ref="AYI1:AYJ1"/>
    <mergeCell ref="AYK1:AYL1"/>
    <mergeCell ref="AYM1:AYN1"/>
    <mergeCell ref="AYO1:AYP1"/>
    <mergeCell ref="AYQ1:AYR1"/>
    <mergeCell ref="AYS1:AYT1"/>
    <mergeCell ref="AYU1:AYV1"/>
    <mergeCell ref="AYW1:AYX1"/>
    <mergeCell ref="AYY1:AYZ1"/>
    <mergeCell ref="AZA1:AZB1"/>
    <mergeCell ref="AZC1:AZD1"/>
    <mergeCell ref="AZE1:AZF1"/>
    <mergeCell ref="AZG1:AZH1"/>
    <mergeCell ref="AZI1:AZJ1"/>
    <mergeCell ref="AZK1:AZL1"/>
    <mergeCell ref="AWW1:AWX1"/>
    <mergeCell ref="AWY1:AWZ1"/>
    <mergeCell ref="AXA1:AXB1"/>
    <mergeCell ref="AXC1:AXD1"/>
    <mergeCell ref="AXE1:AXF1"/>
    <mergeCell ref="AXG1:AXH1"/>
    <mergeCell ref="AXI1:AXJ1"/>
    <mergeCell ref="AXK1:AXL1"/>
    <mergeCell ref="AXM1:AXN1"/>
    <mergeCell ref="AXO1:AXP1"/>
    <mergeCell ref="AXQ1:AXR1"/>
    <mergeCell ref="AXS1:AXT1"/>
    <mergeCell ref="AXU1:AXV1"/>
    <mergeCell ref="AXW1:AXX1"/>
    <mergeCell ref="AXY1:AXZ1"/>
    <mergeCell ref="AYA1:AYB1"/>
    <mergeCell ref="AYC1:AYD1"/>
    <mergeCell ref="AVO1:AVP1"/>
    <mergeCell ref="AVQ1:AVR1"/>
    <mergeCell ref="AVS1:AVT1"/>
    <mergeCell ref="AVU1:AVV1"/>
    <mergeCell ref="AVW1:AVX1"/>
    <mergeCell ref="AVY1:AVZ1"/>
    <mergeCell ref="AWA1:AWB1"/>
    <mergeCell ref="AWC1:AWD1"/>
    <mergeCell ref="AWE1:AWF1"/>
    <mergeCell ref="AWG1:AWH1"/>
    <mergeCell ref="AWI1:AWJ1"/>
    <mergeCell ref="AWK1:AWL1"/>
    <mergeCell ref="AWM1:AWN1"/>
    <mergeCell ref="AWO1:AWP1"/>
    <mergeCell ref="AWQ1:AWR1"/>
    <mergeCell ref="AWS1:AWT1"/>
    <mergeCell ref="AWU1:AWV1"/>
    <mergeCell ref="AUG1:AUH1"/>
    <mergeCell ref="AUI1:AUJ1"/>
    <mergeCell ref="AUK1:AUL1"/>
    <mergeCell ref="AUM1:AUN1"/>
    <mergeCell ref="AUO1:AUP1"/>
    <mergeCell ref="AUQ1:AUR1"/>
    <mergeCell ref="AUS1:AUT1"/>
    <mergeCell ref="AUU1:AUV1"/>
    <mergeCell ref="AUW1:AUX1"/>
    <mergeCell ref="AUY1:AUZ1"/>
    <mergeCell ref="AVA1:AVB1"/>
    <mergeCell ref="AVC1:AVD1"/>
    <mergeCell ref="AVE1:AVF1"/>
    <mergeCell ref="AVG1:AVH1"/>
    <mergeCell ref="AVI1:AVJ1"/>
    <mergeCell ref="AVK1:AVL1"/>
    <mergeCell ref="AVM1:AVN1"/>
    <mergeCell ref="ASY1:ASZ1"/>
    <mergeCell ref="ATA1:ATB1"/>
    <mergeCell ref="ATC1:ATD1"/>
    <mergeCell ref="ATE1:ATF1"/>
    <mergeCell ref="ATG1:ATH1"/>
    <mergeCell ref="ATI1:ATJ1"/>
    <mergeCell ref="ATK1:ATL1"/>
    <mergeCell ref="ATM1:ATN1"/>
    <mergeCell ref="ATO1:ATP1"/>
    <mergeCell ref="ATQ1:ATR1"/>
    <mergeCell ref="ATS1:ATT1"/>
    <mergeCell ref="ATU1:ATV1"/>
    <mergeCell ref="ATW1:ATX1"/>
    <mergeCell ref="ATY1:ATZ1"/>
    <mergeCell ref="AUA1:AUB1"/>
    <mergeCell ref="AUC1:AUD1"/>
    <mergeCell ref="AUE1:AUF1"/>
    <mergeCell ref="ARQ1:ARR1"/>
    <mergeCell ref="ARS1:ART1"/>
    <mergeCell ref="ARU1:ARV1"/>
    <mergeCell ref="ARW1:ARX1"/>
    <mergeCell ref="ARY1:ARZ1"/>
    <mergeCell ref="ASA1:ASB1"/>
    <mergeCell ref="ASC1:ASD1"/>
    <mergeCell ref="ASE1:ASF1"/>
    <mergeCell ref="ASG1:ASH1"/>
    <mergeCell ref="ASI1:ASJ1"/>
    <mergeCell ref="ASK1:ASL1"/>
    <mergeCell ref="ASM1:ASN1"/>
    <mergeCell ref="ASO1:ASP1"/>
    <mergeCell ref="ASQ1:ASR1"/>
    <mergeCell ref="ASS1:AST1"/>
    <mergeCell ref="ASU1:ASV1"/>
    <mergeCell ref="ASW1:ASX1"/>
    <mergeCell ref="AQI1:AQJ1"/>
    <mergeCell ref="AQK1:AQL1"/>
    <mergeCell ref="AQM1:AQN1"/>
    <mergeCell ref="AQO1:AQP1"/>
    <mergeCell ref="AQQ1:AQR1"/>
    <mergeCell ref="AQS1:AQT1"/>
    <mergeCell ref="AQU1:AQV1"/>
    <mergeCell ref="AQW1:AQX1"/>
    <mergeCell ref="AQY1:AQZ1"/>
    <mergeCell ref="ARA1:ARB1"/>
    <mergeCell ref="ARC1:ARD1"/>
    <mergeCell ref="ARE1:ARF1"/>
    <mergeCell ref="ARG1:ARH1"/>
    <mergeCell ref="ARI1:ARJ1"/>
    <mergeCell ref="ARK1:ARL1"/>
    <mergeCell ref="ARM1:ARN1"/>
    <mergeCell ref="ARO1:ARP1"/>
    <mergeCell ref="APA1:APB1"/>
    <mergeCell ref="APC1:APD1"/>
    <mergeCell ref="APE1:APF1"/>
    <mergeCell ref="APG1:APH1"/>
    <mergeCell ref="API1:APJ1"/>
    <mergeCell ref="APK1:APL1"/>
    <mergeCell ref="APM1:APN1"/>
    <mergeCell ref="APO1:APP1"/>
    <mergeCell ref="APQ1:APR1"/>
    <mergeCell ref="APS1:APT1"/>
    <mergeCell ref="APU1:APV1"/>
    <mergeCell ref="APW1:APX1"/>
    <mergeCell ref="APY1:APZ1"/>
    <mergeCell ref="AQA1:AQB1"/>
    <mergeCell ref="AQC1:AQD1"/>
    <mergeCell ref="AQE1:AQF1"/>
    <mergeCell ref="AQG1:AQH1"/>
    <mergeCell ref="ANS1:ANT1"/>
    <mergeCell ref="ANU1:ANV1"/>
    <mergeCell ref="ANW1:ANX1"/>
    <mergeCell ref="ANY1:ANZ1"/>
    <mergeCell ref="AOA1:AOB1"/>
    <mergeCell ref="AOC1:AOD1"/>
    <mergeCell ref="AOE1:AOF1"/>
    <mergeCell ref="AOG1:AOH1"/>
    <mergeCell ref="AOI1:AOJ1"/>
    <mergeCell ref="AOK1:AOL1"/>
    <mergeCell ref="AOM1:AON1"/>
    <mergeCell ref="AOO1:AOP1"/>
    <mergeCell ref="AOQ1:AOR1"/>
    <mergeCell ref="AOS1:AOT1"/>
    <mergeCell ref="AOU1:AOV1"/>
    <mergeCell ref="AOW1:AOX1"/>
    <mergeCell ref="AOY1:AOZ1"/>
    <mergeCell ref="AMK1:AML1"/>
    <mergeCell ref="AMM1:AMN1"/>
    <mergeCell ref="AMO1:AMP1"/>
    <mergeCell ref="AMQ1:AMR1"/>
    <mergeCell ref="AMS1:AMT1"/>
    <mergeCell ref="AMU1:AMV1"/>
    <mergeCell ref="AMW1:AMX1"/>
    <mergeCell ref="AMY1:AMZ1"/>
    <mergeCell ref="ANA1:ANB1"/>
    <mergeCell ref="ANC1:AND1"/>
    <mergeCell ref="ANE1:ANF1"/>
    <mergeCell ref="ANG1:ANH1"/>
    <mergeCell ref="ANI1:ANJ1"/>
    <mergeCell ref="ANK1:ANL1"/>
    <mergeCell ref="ANM1:ANN1"/>
    <mergeCell ref="ANO1:ANP1"/>
    <mergeCell ref="ANQ1:ANR1"/>
    <mergeCell ref="ALC1:ALD1"/>
    <mergeCell ref="ALE1:ALF1"/>
    <mergeCell ref="ALG1:ALH1"/>
    <mergeCell ref="ALI1:ALJ1"/>
    <mergeCell ref="ALK1:ALL1"/>
    <mergeCell ref="ALM1:ALN1"/>
    <mergeCell ref="ALO1:ALP1"/>
    <mergeCell ref="ALQ1:ALR1"/>
    <mergeCell ref="ALS1:ALT1"/>
    <mergeCell ref="ALU1:ALV1"/>
    <mergeCell ref="ALW1:ALX1"/>
    <mergeCell ref="ALY1:ALZ1"/>
    <mergeCell ref="AMA1:AMB1"/>
    <mergeCell ref="AMC1:AMD1"/>
    <mergeCell ref="AME1:AMF1"/>
    <mergeCell ref="AMG1:AMH1"/>
    <mergeCell ref="AMI1:AMJ1"/>
    <mergeCell ref="AJU1:AJV1"/>
    <mergeCell ref="AJW1:AJX1"/>
    <mergeCell ref="AJY1:AJZ1"/>
    <mergeCell ref="AKA1:AKB1"/>
    <mergeCell ref="AKC1:AKD1"/>
    <mergeCell ref="AKE1:AKF1"/>
    <mergeCell ref="AKG1:AKH1"/>
    <mergeCell ref="AKI1:AKJ1"/>
    <mergeCell ref="AKK1:AKL1"/>
    <mergeCell ref="AKM1:AKN1"/>
    <mergeCell ref="AKO1:AKP1"/>
    <mergeCell ref="AKQ1:AKR1"/>
    <mergeCell ref="AKS1:AKT1"/>
    <mergeCell ref="AKU1:AKV1"/>
    <mergeCell ref="AKW1:AKX1"/>
    <mergeCell ref="AKY1:AKZ1"/>
    <mergeCell ref="ALA1:ALB1"/>
    <mergeCell ref="AIM1:AIN1"/>
    <mergeCell ref="AIO1:AIP1"/>
    <mergeCell ref="AIQ1:AIR1"/>
    <mergeCell ref="AIS1:AIT1"/>
    <mergeCell ref="AIU1:AIV1"/>
    <mergeCell ref="AIW1:AIX1"/>
    <mergeCell ref="AIY1:AIZ1"/>
    <mergeCell ref="AJA1:AJB1"/>
    <mergeCell ref="AJC1:AJD1"/>
    <mergeCell ref="AJE1:AJF1"/>
    <mergeCell ref="AJG1:AJH1"/>
    <mergeCell ref="AJI1:AJJ1"/>
    <mergeCell ref="AJK1:AJL1"/>
    <mergeCell ref="AJM1:AJN1"/>
    <mergeCell ref="AJO1:AJP1"/>
    <mergeCell ref="AJQ1:AJR1"/>
    <mergeCell ref="AJS1:AJT1"/>
    <mergeCell ref="AHE1:AHF1"/>
    <mergeCell ref="AHG1:AHH1"/>
    <mergeCell ref="AHI1:AHJ1"/>
    <mergeCell ref="AHK1:AHL1"/>
    <mergeCell ref="AHM1:AHN1"/>
    <mergeCell ref="AHO1:AHP1"/>
    <mergeCell ref="AHQ1:AHR1"/>
    <mergeCell ref="AHS1:AHT1"/>
    <mergeCell ref="AHU1:AHV1"/>
    <mergeCell ref="AHW1:AHX1"/>
    <mergeCell ref="AHY1:AHZ1"/>
    <mergeCell ref="AIA1:AIB1"/>
    <mergeCell ref="AIC1:AID1"/>
    <mergeCell ref="AIE1:AIF1"/>
    <mergeCell ref="AIG1:AIH1"/>
    <mergeCell ref="AII1:AIJ1"/>
    <mergeCell ref="AIK1:AIL1"/>
    <mergeCell ref="AFW1:AFX1"/>
    <mergeCell ref="AFY1:AFZ1"/>
    <mergeCell ref="AGA1:AGB1"/>
    <mergeCell ref="AGC1:AGD1"/>
    <mergeCell ref="AGE1:AGF1"/>
    <mergeCell ref="AGG1:AGH1"/>
    <mergeCell ref="AGI1:AGJ1"/>
    <mergeCell ref="AGK1:AGL1"/>
    <mergeCell ref="AGM1:AGN1"/>
    <mergeCell ref="AGO1:AGP1"/>
    <mergeCell ref="AGQ1:AGR1"/>
    <mergeCell ref="AGS1:AGT1"/>
    <mergeCell ref="AGU1:AGV1"/>
    <mergeCell ref="AGW1:AGX1"/>
    <mergeCell ref="AGY1:AGZ1"/>
    <mergeCell ref="AHA1:AHB1"/>
    <mergeCell ref="AHC1:AHD1"/>
    <mergeCell ref="AEO1:AEP1"/>
    <mergeCell ref="AEQ1:AER1"/>
    <mergeCell ref="AES1:AET1"/>
    <mergeCell ref="AEU1:AEV1"/>
    <mergeCell ref="AEW1:AEX1"/>
    <mergeCell ref="AEY1:AEZ1"/>
    <mergeCell ref="AFA1:AFB1"/>
    <mergeCell ref="AFC1:AFD1"/>
    <mergeCell ref="AFE1:AFF1"/>
    <mergeCell ref="AFG1:AFH1"/>
    <mergeCell ref="AFI1:AFJ1"/>
    <mergeCell ref="AFK1:AFL1"/>
    <mergeCell ref="AFM1:AFN1"/>
    <mergeCell ref="AFO1:AFP1"/>
    <mergeCell ref="AFQ1:AFR1"/>
    <mergeCell ref="AFS1:AFT1"/>
    <mergeCell ref="AFU1:AFV1"/>
    <mergeCell ref="ADG1:ADH1"/>
    <mergeCell ref="ADI1:ADJ1"/>
    <mergeCell ref="ADK1:ADL1"/>
    <mergeCell ref="ADM1:ADN1"/>
    <mergeCell ref="ADO1:ADP1"/>
    <mergeCell ref="ADQ1:ADR1"/>
    <mergeCell ref="ADS1:ADT1"/>
    <mergeCell ref="ADU1:ADV1"/>
    <mergeCell ref="ADW1:ADX1"/>
    <mergeCell ref="ADY1:ADZ1"/>
    <mergeCell ref="AEA1:AEB1"/>
    <mergeCell ref="AEC1:AED1"/>
    <mergeCell ref="AEE1:AEF1"/>
    <mergeCell ref="AEG1:AEH1"/>
    <mergeCell ref="AEI1:AEJ1"/>
    <mergeCell ref="AEK1:AEL1"/>
    <mergeCell ref="AEM1:AEN1"/>
    <mergeCell ref="ABY1:ABZ1"/>
    <mergeCell ref="ACA1:ACB1"/>
    <mergeCell ref="ACC1:ACD1"/>
    <mergeCell ref="ACE1:ACF1"/>
    <mergeCell ref="ACG1:ACH1"/>
    <mergeCell ref="ACI1:ACJ1"/>
    <mergeCell ref="ACK1:ACL1"/>
    <mergeCell ref="ACM1:ACN1"/>
    <mergeCell ref="ACO1:ACP1"/>
    <mergeCell ref="ACQ1:ACR1"/>
    <mergeCell ref="ACS1:ACT1"/>
    <mergeCell ref="ACU1:ACV1"/>
    <mergeCell ref="ACW1:ACX1"/>
    <mergeCell ref="ACY1:ACZ1"/>
    <mergeCell ref="ADA1:ADB1"/>
    <mergeCell ref="ADC1:ADD1"/>
    <mergeCell ref="ADE1:ADF1"/>
    <mergeCell ref="AAQ1:AAR1"/>
    <mergeCell ref="AAS1:AAT1"/>
    <mergeCell ref="AAU1:AAV1"/>
    <mergeCell ref="AAW1:AAX1"/>
    <mergeCell ref="AAY1:AAZ1"/>
    <mergeCell ref="ABA1:ABB1"/>
    <mergeCell ref="ABC1:ABD1"/>
    <mergeCell ref="ABE1:ABF1"/>
    <mergeCell ref="ABG1:ABH1"/>
    <mergeCell ref="ABI1:ABJ1"/>
    <mergeCell ref="ABK1:ABL1"/>
    <mergeCell ref="ABM1:ABN1"/>
    <mergeCell ref="ABO1:ABP1"/>
    <mergeCell ref="ABQ1:ABR1"/>
    <mergeCell ref="ABS1:ABT1"/>
    <mergeCell ref="ABU1:ABV1"/>
    <mergeCell ref="ABW1:ABX1"/>
    <mergeCell ref="ZI1:ZJ1"/>
    <mergeCell ref="ZK1:ZL1"/>
    <mergeCell ref="ZM1:ZN1"/>
    <mergeCell ref="ZO1:ZP1"/>
    <mergeCell ref="ZQ1:ZR1"/>
    <mergeCell ref="ZS1:ZT1"/>
    <mergeCell ref="ZU1:ZV1"/>
    <mergeCell ref="ZW1:ZX1"/>
    <mergeCell ref="ZY1:ZZ1"/>
    <mergeCell ref="AAA1:AAB1"/>
    <mergeCell ref="AAC1:AAD1"/>
    <mergeCell ref="AAE1:AAF1"/>
    <mergeCell ref="AAG1:AAH1"/>
    <mergeCell ref="AAI1:AAJ1"/>
    <mergeCell ref="AAK1:AAL1"/>
    <mergeCell ref="AAM1:AAN1"/>
    <mergeCell ref="AAO1:AAP1"/>
    <mergeCell ref="YA1:YB1"/>
    <mergeCell ref="YC1:YD1"/>
    <mergeCell ref="YE1:YF1"/>
    <mergeCell ref="YG1:YH1"/>
    <mergeCell ref="YI1:YJ1"/>
    <mergeCell ref="YK1:YL1"/>
    <mergeCell ref="YM1:YN1"/>
    <mergeCell ref="YO1:YP1"/>
    <mergeCell ref="YQ1:YR1"/>
    <mergeCell ref="YS1:YT1"/>
    <mergeCell ref="YU1:YV1"/>
    <mergeCell ref="YW1:YX1"/>
    <mergeCell ref="YY1:YZ1"/>
    <mergeCell ref="ZA1:ZB1"/>
    <mergeCell ref="ZC1:ZD1"/>
    <mergeCell ref="ZE1:ZF1"/>
    <mergeCell ref="ZG1:ZH1"/>
    <mergeCell ref="WS1:WT1"/>
    <mergeCell ref="WU1:WV1"/>
    <mergeCell ref="WW1:WX1"/>
    <mergeCell ref="WY1:WZ1"/>
    <mergeCell ref="XA1:XB1"/>
    <mergeCell ref="XC1:XD1"/>
    <mergeCell ref="XE1:XF1"/>
    <mergeCell ref="XG1:XH1"/>
    <mergeCell ref="XI1:XJ1"/>
    <mergeCell ref="XK1:XL1"/>
    <mergeCell ref="XM1:XN1"/>
    <mergeCell ref="XO1:XP1"/>
    <mergeCell ref="XQ1:XR1"/>
    <mergeCell ref="XS1:XT1"/>
    <mergeCell ref="XU1:XV1"/>
    <mergeCell ref="XW1:XX1"/>
    <mergeCell ref="XY1:XZ1"/>
    <mergeCell ref="VK1:VL1"/>
    <mergeCell ref="VM1:VN1"/>
    <mergeCell ref="VO1:VP1"/>
    <mergeCell ref="VQ1:VR1"/>
    <mergeCell ref="VS1:VT1"/>
    <mergeCell ref="VU1:VV1"/>
    <mergeCell ref="VW1:VX1"/>
    <mergeCell ref="VY1:VZ1"/>
    <mergeCell ref="WA1:WB1"/>
    <mergeCell ref="WC1:WD1"/>
    <mergeCell ref="WE1:WF1"/>
    <mergeCell ref="WG1:WH1"/>
    <mergeCell ref="WI1:WJ1"/>
    <mergeCell ref="WK1:WL1"/>
    <mergeCell ref="WM1:WN1"/>
    <mergeCell ref="WO1:WP1"/>
    <mergeCell ref="WQ1:WR1"/>
    <mergeCell ref="UC1:UD1"/>
    <mergeCell ref="UE1:UF1"/>
    <mergeCell ref="UG1:UH1"/>
    <mergeCell ref="UI1:UJ1"/>
    <mergeCell ref="UK1:UL1"/>
    <mergeCell ref="UM1:UN1"/>
    <mergeCell ref="UO1:UP1"/>
    <mergeCell ref="UQ1:UR1"/>
    <mergeCell ref="US1:UT1"/>
    <mergeCell ref="UU1:UV1"/>
    <mergeCell ref="UW1:UX1"/>
    <mergeCell ref="UY1:UZ1"/>
    <mergeCell ref="VA1:VB1"/>
    <mergeCell ref="VC1:VD1"/>
    <mergeCell ref="VE1:VF1"/>
    <mergeCell ref="VG1:VH1"/>
    <mergeCell ref="VI1:VJ1"/>
    <mergeCell ref="SU1:SV1"/>
    <mergeCell ref="SW1:SX1"/>
    <mergeCell ref="SY1:SZ1"/>
    <mergeCell ref="TA1:TB1"/>
    <mergeCell ref="TC1:TD1"/>
    <mergeCell ref="TE1:TF1"/>
    <mergeCell ref="TG1:TH1"/>
    <mergeCell ref="TI1:TJ1"/>
    <mergeCell ref="TK1:TL1"/>
    <mergeCell ref="TM1:TN1"/>
    <mergeCell ref="TO1:TP1"/>
    <mergeCell ref="TQ1:TR1"/>
    <mergeCell ref="TS1:TT1"/>
    <mergeCell ref="TU1:TV1"/>
    <mergeCell ref="TW1:TX1"/>
    <mergeCell ref="TY1:TZ1"/>
    <mergeCell ref="UA1:UB1"/>
    <mergeCell ref="RM1:RN1"/>
    <mergeCell ref="RO1:RP1"/>
    <mergeCell ref="RQ1:RR1"/>
    <mergeCell ref="RS1:RT1"/>
    <mergeCell ref="RU1:RV1"/>
    <mergeCell ref="RW1:RX1"/>
    <mergeCell ref="RY1:RZ1"/>
    <mergeCell ref="SA1:SB1"/>
    <mergeCell ref="SC1:SD1"/>
    <mergeCell ref="SE1:SF1"/>
    <mergeCell ref="SG1:SH1"/>
    <mergeCell ref="SI1:SJ1"/>
    <mergeCell ref="SK1:SL1"/>
    <mergeCell ref="SM1:SN1"/>
    <mergeCell ref="SO1:SP1"/>
    <mergeCell ref="SQ1:SR1"/>
    <mergeCell ref="SS1:ST1"/>
    <mergeCell ref="QE1:QF1"/>
    <mergeCell ref="QG1:QH1"/>
    <mergeCell ref="QI1:QJ1"/>
    <mergeCell ref="QK1:QL1"/>
    <mergeCell ref="QM1:QN1"/>
    <mergeCell ref="QO1:QP1"/>
    <mergeCell ref="QQ1:QR1"/>
    <mergeCell ref="QS1:QT1"/>
    <mergeCell ref="QU1:QV1"/>
    <mergeCell ref="QW1:QX1"/>
    <mergeCell ref="QY1:QZ1"/>
    <mergeCell ref="RA1:RB1"/>
    <mergeCell ref="RC1:RD1"/>
    <mergeCell ref="RE1:RF1"/>
    <mergeCell ref="RG1:RH1"/>
    <mergeCell ref="RI1:RJ1"/>
    <mergeCell ref="RK1:RL1"/>
    <mergeCell ref="OW1:OX1"/>
    <mergeCell ref="OY1:OZ1"/>
    <mergeCell ref="PA1:PB1"/>
    <mergeCell ref="PC1:PD1"/>
    <mergeCell ref="PE1:PF1"/>
    <mergeCell ref="PG1:PH1"/>
    <mergeCell ref="PI1:PJ1"/>
    <mergeCell ref="PK1:PL1"/>
    <mergeCell ref="PM1:PN1"/>
    <mergeCell ref="PO1:PP1"/>
    <mergeCell ref="PQ1:PR1"/>
    <mergeCell ref="PS1:PT1"/>
    <mergeCell ref="PU1:PV1"/>
    <mergeCell ref="PW1:PX1"/>
    <mergeCell ref="PY1:PZ1"/>
    <mergeCell ref="QA1:QB1"/>
    <mergeCell ref="QC1:QD1"/>
    <mergeCell ref="NO1:NP1"/>
    <mergeCell ref="NQ1:NR1"/>
    <mergeCell ref="NS1:NT1"/>
    <mergeCell ref="NU1:NV1"/>
    <mergeCell ref="NW1:NX1"/>
    <mergeCell ref="NY1:NZ1"/>
    <mergeCell ref="OA1:OB1"/>
    <mergeCell ref="OC1:OD1"/>
    <mergeCell ref="OE1:OF1"/>
    <mergeCell ref="OG1:OH1"/>
    <mergeCell ref="OI1:OJ1"/>
    <mergeCell ref="OK1:OL1"/>
    <mergeCell ref="OM1:ON1"/>
    <mergeCell ref="OO1:OP1"/>
    <mergeCell ref="OQ1:OR1"/>
    <mergeCell ref="OS1:OT1"/>
    <mergeCell ref="OU1:OV1"/>
    <mergeCell ref="MG1:MH1"/>
    <mergeCell ref="MI1:MJ1"/>
    <mergeCell ref="MK1:ML1"/>
    <mergeCell ref="MM1:MN1"/>
    <mergeCell ref="MO1:MP1"/>
    <mergeCell ref="MQ1:MR1"/>
    <mergeCell ref="MS1:MT1"/>
    <mergeCell ref="MU1:MV1"/>
    <mergeCell ref="MW1:MX1"/>
    <mergeCell ref="MY1:MZ1"/>
    <mergeCell ref="NA1:NB1"/>
    <mergeCell ref="NC1:ND1"/>
    <mergeCell ref="NE1:NF1"/>
    <mergeCell ref="NG1:NH1"/>
    <mergeCell ref="NI1:NJ1"/>
    <mergeCell ref="NK1:NL1"/>
    <mergeCell ref="NM1:NN1"/>
    <mergeCell ref="KY1:KZ1"/>
    <mergeCell ref="LA1:LB1"/>
    <mergeCell ref="LC1:LD1"/>
    <mergeCell ref="LE1:LF1"/>
    <mergeCell ref="LG1:LH1"/>
    <mergeCell ref="LI1:LJ1"/>
    <mergeCell ref="LK1:LL1"/>
    <mergeCell ref="LM1:LN1"/>
    <mergeCell ref="LO1:LP1"/>
    <mergeCell ref="LQ1:LR1"/>
    <mergeCell ref="LS1:LT1"/>
    <mergeCell ref="LU1:LV1"/>
    <mergeCell ref="LW1:LX1"/>
    <mergeCell ref="LY1:LZ1"/>
    <mergeCell ref="MA1:MB1"/>
    <mergeCell ref="MC1:MD1"/>
    <mergeCell ref="ME1:MF1"/>
    <mergeCell ref="JQ1:JR1"/>
    <mergeCell ref="JS1:JT1"/>
    <mergeCell ref="JU1:JV1"/>
    <mergeCell ref="JW1:JX1"/>
    <mergeCell ref="JY1:JZ1"/>
    <mergeCell ref="KA1:KB1"/>
    <mergeCell ref="KC1:KD1"/>
    <mergeCell ref="KE1:KF1"/>
    <mergeCell ref="KG1:KH1"/>
    <mergeCell ref="KI1:KJ1"/>
    <mergeCell ref="KK1:KL1"/>
    <mergeCell ref="KM1:KN1"/>
    <mergeCell ref="KO1:KP1"/>
    <mergeCell ref="KQ1:KR1"/>
    <mergeCell ref="KS1:KT1"/>
    <mergeCell ref="KU1:KV1"/>
    <mergeCell ref="KW1:KX1"/>
    <mergeCell ref="II1:IJ1"/>
    <mergeCell ref="IK1:IL1"/>
    <mergeCell ref="IM1:IN1"/>
    <mergeCell ref="IO1:IP1"/>
    <mergeCell ref="IQ1:IR1"/>
    <mergeCell ref="IS1:IT1"/>
    <mergeCell ref="IU1:IV1"/>
    <mergeCell ref="IW1:IX1"/>
    <mergeCell ref="IY1:IZ1"/>
    <mergeCell ref="JA1:JB1"/>
    <mergeCell ref="JC1:JD1"/>
    <mergeCell ref="JE1:JF1"/>
    <mergeCell ref="JG1:JH1"/>
    <mergeCell ref="JI1:JJ1"/>
    <mergeCell ref="JK1:JL1"/>
    <mergeCell ref="JM1:JN1"/>
    <mergeCell ref="JO1:JP1"/>
    <mergeCell ref="HA1:HB1"/>
    <mergeCell ref="HC1:HD1"/>
    <mergeCell ref="HE1:HF1"/>
    <mergeCell ref="HG1:HH1"/>
    <mergeCell ref="HI1:HJ1"/>
    <mergeCell ref="HK1:HL1"/>
    <mergeCell ref="HM1:HN1"/>
    <mergeCell ref="HO1:HP1"/>
    <mergeCell ref="HQ1:HR1"/>
    <mergeCell ref="HS1:HT1"/>
    <mergeCell ref="HU1:HV1"/>
    <mergeCell ref="HW1:HX1"/>
    <mergeCell ref="HY1:HZ1"/>
    <mergeCell ref="IA1:IB1"/>
    <mergeCell ref="IC1:ID1"/>
    <mergeCell ref="IE1:IF1"/>
    <mergeCell ref="IG1:IH1"/>
    <mergeCell ref="FS1:FT1"/>
    <mergeCell ref="FU1:FV1"/>
    <mergeCell ref="FW1:FX1"/>
    <mergeCell ref="FY1:FZ1"/>
    <mergeCell ref="GA1:GB1"/>
    <mergeCell ref="GC1:GD1"/>
    <mergeCell ref="GE1:GF1"/>
    <mergeCell ref="GG1:GH1"/>
    <mergeCell ref="GI1:GJ1"/>
    <mergeCell ref="GK1:GL1"/>
    <mergeCell ref="GM1:GN1"/>
    <mergeCell ref="GO1:GP1"/>
    <mergeCell ref="GQ1:GR1"/>
    <mergeCell ref="GS1:GT1"/>
    <mergeCell ref="GU1:GV1"/>
    <mergeCell ref="GW1:GX1"/>
    <mergeCell ref="GY1:GZ1"/>
    <mergeCell ref="EK1:EL1"/>
    <mergeCell ref="EM1:EN1"/>
    <mergeCell ref="EO1:EP1"/>
    <mergeCell ref="EQ1:ER1"/>
    <mergeCell ref="ES1:ET1"/>
    <mergeCell ref="EU1:EV1"/>
    <mergeCell ref="EW1:EX1"/>
    <mergeCell ref="EY1:EZ1"/>
    <mergeCell ref="FA1:FB1"/>
    <mergeCell ref="FC1:FD1"/>
    <mergeCell ref="FE1:FF1"/>
    <mergeCell ref="FG1:FH1"/>
    <mergeCell ref="FI1:FJ1"/>
    <mergeCell ref="FK1:FL1"/>
    <mergeCell ref="FM1:FN1"/>
    <mergeCell ref="FO1:FP1"/>
    <mergeCell ref="FQ1:FR1"/>
    <mergeCell ref="DC1:DD1"/>
    <mergeCell ref="DE1:DF1"/>
    <mergeCell ref="DG1:DH1"/>
    <mergeCell ref="DI1:DJ1"/>
    <mergeCell ref="DK1:DL1"/>
    <mergeCell ref="DM1:DN1"/>
    <mergeCell ref="DO1:DP1"/>
    <mergeCell ref="DQ1:DR1"/>
    <mergeCell ref="DS1:DT1"/>
    <mergeCell ref="DU1:DV1"/>
    <mergeCell ref="DW1:DX1"/>
    <mergeCell ref="DY1:DZ1"/>
    <mergeCell ref="EA1:EB1"/>
    <mergeCell ref="EC1:ED1"/>
    <mergeCell ref="EE1:EF1"/>
    <mergeCell ref="EG1:EH1"/>
    <mergeCell ref="EI1:EJ1"/>
    <mergeCell ref="BU1:BV1"/>
    <mergeCell ref="BW1:BX1"/>
    <mergeCell ref="BY1:BZ1"/>
    <mergeCell ref="CA1:CB1"/>
    <mergeCell ref="CC1:CD1"/>
    <mergeCell ref="CE1:CF1"/>
    <mergeCell ref="CG1:CH1"/>
    <mergeCell ref="CI1:CJ1"/>
    <mergeCell ref="CK1:CL1"/>
    <mergeCell ref="CM1:CN1"/>
    <mergeCell ref="CO1:CP1"/>
    <mergeCell ref="CQ1:CR1"/>
    <mergeCell ref="CS1:CT1"/>
    <mergeCell ref="CU1:CV1"/>
    <mergeCell ref="CW1:CX1"/>
    <mergeCell ref="CY1:CZ1"/>
    <mergeCell ref="DA1:DB1"/>
    <mergeCell ref="AM1:AN1"/>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BQ1:BR1"/>
    <mergeCell ref="BS1:BT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s>
  <conditionalFormatting sqref="A2:XFD1048576 A1 E1:XFD1">
    <cfRule type="expression" dxfId="0" priority="2">
      <formula>MOD(ROW(),2)=0</formula>
    </cfRule>
  </conditionalFormatting>
  <hyperlinks>
    <hyperlink ref="D36" r:id="rId1" xr:uid="{00000000-0004-0000-0200-000000000000}"/>
    <hyperlink ref="D37" r:id="rId2" location="PM" display="https://www.epa.gov/pm-pollution/particulate-matter-pm-basics - PM" xr:uid="{00000000-0004-0000-0200-000001000000}"/>
    <hyperlink ref="D38" r:id="rId3" location="PM" display="https://www.epa.gov/pm-pollution/particulate-matter-pm-basics - PM" xr:uid="{00000000-0004-0000-0200-000002000000}"/>
    <hyperlink ref="D39" r:id="rId4" location="What%20is%20NO2" xr:uid="{00000000-0004-0000-0200-000003000000}"/>
    <hyperlink ref="D41" r:id="rId5" location="what%20is%20so2" display="https://www.epa.gov/so2-pollution/sulfur-dioxide-basics - what%20is%20so2" xr:uid="{00000000-0004-0000-0200-000004000000}"/>
    <hyperlink ref="D42" r:id="rId6" location="What%20is%20CO" display="https://www.epa.gov/co-pollution/basic-information-about-carbon-monoxide-co-outdoor-air-pollution - What%20is%20CO" xr:uid="{00000000-0004-0000-0200-000005000000}"/>
    <hyperlink ref="D40" r:id="rId7" xr:uid="{00000000-0004-0000-0200-000006000000}"/>
    <hyperlink ref="E40" r:id="rId8" location="s " xr:uid="{00000000-0004-0000-0200-000007000000}"/>
    <hyperlink ref="E39" r:id="rId9" xr:uid="{00000000-0004-0000-0200-000008000000}"/>
    <hyperlink ref="D20" r:id="rId10" xr:uid="{00000000-0004-0000-0200-000009000000}"/>
    <hyperlink ref="D22" r:id="rId11" xr:uid="{00000000-0004-0000-0200-00000A000000}"/>
    <hyperlink ref="D18" r:id="rId12" xr:uid="{00000000-0004-0000-0200-00000B000000}"/>
    <hyperlink ref="D19" r:id="rId13" xr:uid="{00000000-0004-0000-0200-00000C000000}"/>
    <hyperlink ref="D16" r:id="rId14" xr:uid="{00000000-0004-0000-0200-00000D000000}"/>
    <hyperlink ref="D15" r:id="rId15" xr:uid="{00000000-0004-0000-0200-00000E000000}"/>
    <hyperlink ref="D26" r:id="rId16" xr:uid="{00000000-0004-0000-0200-00000F000000}"/>
    <hyperlink ref="D29" r:id="rId17" xr:uid="{00000000-0004-0000-0200-000010000000}"/>
    <hyperlink ref="D32" r:id="rId18" xr:uid="{00000000-0004-0000-0200-000011000000}"/>
    <hyperlink ref="D13" r:id="rId19" xr:uid="{00000000-0004-0000-0200-000012000000}"/>
    <hyperlink ref="D14" r:id="rId20" xr:uid="{00000000-0004-0000-0200-000013000000}"/>
    <hyperlink ref="D23" r:id="rId21" xr:uid="{00000000-0004-0000-0200-000014000000}"/>
    <hyperlink ref="D31" r:id="rId22" xr:uid="{00000000-0004-0000-0200-000015000000}"/>
    <hyperlink ref="D30" r:id="rId23" xr:uid="{00000000-0004-0000-0200-000016000000}"/>
    <hyperlink ref="D28" r:id="rId24" xr:uid="{00000000-0004-0000-0200-000017000000}"/>
    <hyperlink ref="D9" r:id="rId25" xr:uid="{00000000-0004-0000-0200-000018000000}"/>
    <hyperlink ref="D10" r:id="rId26" xr:uid="{00000000-0004-0000-0200-000019000000}"/>
    <hyperlink ref="D60" r:id="rId27" xr:uid="{00000000-0004-0000-0200-00001A000000}"/>
    <hyperlink ref="D61" r:id="rId28" xr:uid="{00000000-0004-0000-0200-00001B000000}"/>
    <hyperlink ref="D45" r:id="rId29" xr:uid="{00000000-0004-0000-0200-00001C000000}"/>
    <hyperlink ref="D46" r:id="rId30" xr:uid="{00000000-0004-0000-0200-00001D000000}"/>
    <hyperlink ref="E9" r:id="rId31" xr:uid="{00000000-0004-0000-0200-00001E000000}"/>
    <hyperlink ref="E10" r:id="rId32" xr:uid="{00000000-0004-0000-0200-00001F000000}"/>
    <hyperlink ref="E45" r:id="rId33" xr:uid="{00000000-0004-0000-0200-000020000000}"/>
    <hyperlink ref="E46" r:id="rId34" xr:uid="{00000000-0004-0000-0200-000021000000}"/>
    <hyperlink ref="D49" r:id="rId35" xr:uid="{00000000-0004-0000-0200-000022000000}"/>
    <hyperlink ref="D24" r:id="rId36" xr:uid="{00000000-0004-0000-0200-000023000000}"/>
    <hyperlink ref="D25" r:id="rId37" xr:uid="{00000000-0004-0000-0200-000024000000}"/>
    <hyperlink ref="D33" r:id="rId38" xr:uid="{00000000-0004-0000-0200-000025000000}"/>
    <hyperlink ref="D21" r:id="rId39" xr:uid="{00000000-0004-0000-0200-000026000000}"/>
  </hyperlinks>
  <pageMargins left="0.7" right="0.7" top="0.75" bottom="0.75" header="0.3" footer="0.3"/>
  <pageSetup orientation="portrait" horizontalDpi="1200" verticalDpi="1200" r:id="rId4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B35"/>
  <sheetViews>
    <sheetView workbookViewId="0"/>
  </sheetViews>
  <sheetFormatPr defaultColWidth="8.5703125" defaultRowHeight="15" x14ac:dyDescent="0.25"/>
  <cols>
    <col min="1" max="1" width="3.140625" style="112" customWidth="1"/>
    <col min="2" max="2" width="40.140625" style="112" customWidth="1"/>
    <col min="3" max="3" width="79.140625" style="112" customWidth="1"/>
    <col min="4" max="15" width="8.5703125" style="112"/>
    <col min="16" max="16" width="7.42578125" style="112" customWidth="1"/>
    <col min="17" max="17" width="8.5703125" style="112" hidden="1" customWidth="1"/>
    <col min="18" max="16384" width="8.5703125" style="112"/>
  </cols>
  <sheetData>
    <row r="1" spans="2:54" ht="87.6" customHeight="1" x14ac:dyDescent="0.25">
      <c r="C1" s="118" t="s">
        <v>5621</v>
      </c>
    </row>
    <row r="2" spans="2:54" ht="15.75" x14ac:dyDescent="0.25">
      <c r="B2" s="229" t="s">
        <v>5625</v>
      </c>
      <c r="C2" s="229"/>
      <c r="D2" s="119"/>
      <c r="E2" s="119"/>
      <c r="F2" s="119"/>
      <c r="G2" s="119"/>
      <c r="H2" s="119"/>
    </row>
    <row r="4" spans="2:54" ht="78.599999999999994" customHeight="1" x14ac:dyDescent="0.25">
      <c r="B4" s="230" t="s">
        <v>5622</v>
      </c>
      <c r="C4" s="230"/>
      <c r="D4" s="230"/>
      <c r="E4" s="230"/>
      <c r="F4" s="120"/>
      <c r="G4" s="120"/>
      <c r="H4" s="120"/>
      <c r="I4" s="117"/>
      <c r="J4" s="117"/>
      <c r="K4" s="117"/>
      <c r="L4" s="117"/>
      <c r="M4" s="117"/>
      <c r="N4" s="117"/>
      <c r="O4" s="117"/>
      <c r="P4" s="117"/>
      <c r="Q4" s="117"/>
    </row>
    <row r="5" spans="2:54" x14ac:dyDescent="0.25">
      <c r="B5" s="117"/>
      <c r="C5" s="117"/>
      <c r="D5" s="117"/>
      <c r="E5" s="117"/>
      <c r="F5" s="117"/>
      <c r="G5" s="117"/>
      <c r="H5" s="117"/>
      <c r="I5" s="117"/>
      <c r="J5" s="117"/>
      <c r="K5" s="117"/>
      <c r="L5" s="117"/>
      <c r="M5" s="117"/>
      <c r="N5" s="117"/>
      <c r="O5" s="117"/>
      <c r="P5" s="117"/>
      <c r="Q5" s="117"/>
    </row>
    <row r="6" spans="2:54" ht="72.599999999999994" customHeight="1" x14ac:dyDescent="0.25">
      <c r="B6" s="117"/>
      <c r="C6" s="117"/>
      <c r="D6" s="117"/>
      <c r="E6" s="117"/>
      <c r="F6" s="117"/>
      <c r="G6" s="117"/>
      <c r="H6" s="117"/>
      <c r="I6" s="117"/>
      <c r="J6" s="117"/>
      <c r="K6" s="117"/>
      <c r="L6" s="117"/>
      <c r="M6" s="117"/>
      <c r="N6" s="117"/>
      <c r="O6" s="117"/>
      <c r="P6" s="117"/>
      <c r="Q6" s="117"/>
    </row>
    <row r="7" spans="2:54" x14ac:dyDescent="0.25">
      <c r="B7" s="117"/>
      <c r="C7" s="117"/>
      <c r="D7" s="117"/>
      <c r="E7" s="117"/>
      <c r="F7" s="117"/>
      <c r="G7" s="117"/>
      <c r="H7" s="117"/>
      <c r="I7" s="117"/>
      <c r="J7" s="117"/>
      <c r="K7" s="117"/>
      <c r="L7" s="117"/>
      <c r="M7" s="117"/>
      <c r="N7" s="117"/>
      <c r="O7" s="117"/>
      <c r="P7" s="117"/>
      <c r="Q7" s="117"/>
    </row>
    <row r="8" spans="2:54" x14ac:dyDescent="0.25">
      <c r="B8" s="117"/>
      <c r="C8" s="117"/>
      <c r="D8" s="117"/>
      <c r="E8" s="117"/>
      <c r="F8" s="117"/>
      <c r="G8" s="117"/>
      <c r="H8" s="117"/>
      <c r="I8" s="117"/>
      <c r="J8" s="117"/>
      <c r="K8" s="117"/>
      <c r="L8" s="117"/>
      <c r="M8" s="117"/>
      <c r="N8" s="117"/>
      <c r="O8" s="117"/>
      <c r="P8" s="117"/>
      <c r="Q8" s="117"/>
    </row>
    <row r="16" spans="2:54" s="22" customFormat="1" x14ac:dyDescent="0.25">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row>
    <row r="18" spans="2:2" ht="14.45" customHeight="1" x14ac:dyDescent="0.25"/>
    <row r="22" spans="2:2" ht="42.75" customHeight="1" x14ac:dyDescent="0.25"/>
    <row r="23" spans="2:2" x14ac:dyDescent="0.25">
      <c r="B23" s="116"/>
    </row>
    <row r="24" spans="2:2" x14ac:dyDescent="0.25">
      <c r="B24" s="116"/>
    </row>
    <row r="25" spans="2:2" x14ac:dyDescent="0.25">
      <c r="B25" s="116"/>
    </row>
    <row r="26" spans="2:2" x14ac:dyDescent="0.25">
      <c r="B26" s="116"/>
    </row>
    <row r="27" spans="2:2" x14ac:dyDescent="0.25">
      <c r="B27" s="116"/>
    </row>
    <row r="28" spans="2:2" x14ac:dyDescent="0.25">
      <c r="B28" s="116"/>
    </row>
    <row r="29" spans="2:2" x14ac:dyDescent="0.25">
      <c r="B29" s="115"/>
    </row>
    <row r="30" spans="2:2" x14ac:dyDescent="0.25">
      <c r="B30" s="115"/>
    </row>
    <row r="31" spans="2:2" x14ac:dyDescent="0.25">
      <c r="B31" s="115"/>
    </row>
    <row r="32" spans="2:2" x14ac:dyDescent="0.25">
      <c r="B32" s="115"/>
    </row>
    <row r="34" spans="2:2" x14ac:dyDescent="0.25">
      <c r="B34" s="114"/>
    </row>
    <row r="35" spans="2:2" x14ac:dyDescent="0.25">
      <c r="B35" s="113"/>
    </row>
  </sheetData>
  <mergeCells count="2">
    <mergeCell ref="B2:C2"/>
    <mergeCell ref="B4:E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06472-CEB2-4D07-882E-C3BC46BF9A79}">
  <sheetPr>
    <tabColor rgb="FF92D050"/>
  </sheetPr>
  <dimension ref="A1:AV81"/>
  <sheetViews>
    <sheetView workbookViewId="0">
      <selection activeCell="L2" sqref="L2"/>
    </sheetView>
  </sheetViews>
  <sheetFormatPr defaultColWidth="10.85546875" defaultRowHeight="15" x14ac:dyDescent="0.25"/>
  <cols>
    <col min="1" max="1" width="34.140625" style="186" customWidth="1"/>
    <col min="2" max="2" width="10.140625" style="186" customWidth="1"/>
    <col min="3" max="3" width="15" style="186" customWidth="1"/>
    <col min="4" max="4" width="14" style="186" customWidth="1"/>
    <col min="6" max="9" width="10.85546875" hidden="1" customWidth="1"/>
    <col min="10" max="10" width="71.85546875" hidden="1" customWidth="1"/>
    <col min="11" max="11" width="20.7109375" hidden="1" customWidth="1"/>
    <col min="12" max="12" width="27.140625" customWidth="1"/>
    <col min="14" max="33" width="10.85546875" hidden="1" customWidth="1"/>
    <col min="35" max="48" width="10.85546875" hidden="1" customWidth="1"/>
  </cols>
  <sheetData>
    <row r="1" spans="1:48" s="10" customFormat="1" x14ac:dyDescent="0.25">
      <c r="A1" s="185"/>
      <c r="B1" s="188">
        <v>0.90718500000000002</v>
      </c>
      <c r="C1" s="188"/>
      <c r="D1" s="188"/>
      <c r="E1" s="182" t="s">
        <v>4782</v>
      </c>
      <c r="F1" s="182"/>
      <c r="G1" s="182"/>
      <c r="H1" s="182"/>
      <c r="I1" s="182"/>
      <c r="J1" s="182"/>
      <c r="K1" s="182"/>
      <c r="L1" s="182"/>
      <c r="M1" s="181" t="s">
        <v>4783</v>
      </c>
      <c r="N1" s="181"/>
      <c r="O1" s="181"/>
      <c r="P1" s="181"/>
      <c r="Q1" s="181"/>
      <c r="R1" s="181"/>
      <c r="S1" s="181"/>
      <c r="T1" s="181"/>
      <c r="U1" s="183" t="s">
        <v>4785</v>
      </c>
      <c r="V1" s="183"/>
      <c r="W1" s="183"/>
      <c r="X1" s="183"/>
      <c r="Y1" s="184" t="s">
        <v>4786</v>
      </c>
      <c r="Z1" s="184"/>
      <c r="AA1" s="184"/>
      <c r="AB1" s="184"/>
      <c r="AC1" s="184"/>
      <c r="AD1" s="184"/>
      <c r="AE1" s="184"/>
      <c r="AF1" s="184"/>
      <c r="AG1" s="182" t="s">
        <v>4793</v>
      </c>
      <c r="AH1" s="182"/>
      <c r="AI1" s="182"/>
      <c r="AJ1" s="182"/>
      <c r="AK1" s="182"/>
      <c r="AL1" s="181" t="s">
        <v>4784</v>
      </c>
      <c r="AM1" s="181"/>
      <c r="AN1" s="181"/>
      <c r="AO1" s="181"/>
      <c r="AP1" s="181"/>
      <c r="AQ1" s="181"/>
      <c r="AR1" s="181"/>
      <c r="AS1" s="181"/>
      <c r="AT1" s="181"/>
      <c r="AU1" s="181"/>
      <c r="AV1" s="181"/>
    </row>
    <row r="2" spans="1:48" s="15" customFormat="1" ht="90" x14ac:dyDescent="0.25">
      <c r="A2" s="187" t="s">
        <v>5628</v>
      </c>
      <c r="B2" s="187" t="s">
        <v>5632</v>
      </c>
      <c r="C2" s="187" t="s">
        <v>5639</v>
      </c>
      <c r="D2" s="187" t="s">
        <v>5636</v>
      </c>
      <c r="E2" s="11" t="s">
        <v>4682</v>
      </c>
      <c r="F2" s="11" t="s">
        <v>4681</v>
      </c>
      <c r="G2" s="11" t="s">
        <v>4680</v>
      </c>
      <c r="H2" s="11" t="s">
        <v>4679</v>
      </c>
      <c r="I2" s="11" t="s">
        <v>4678</v>
      </c>
      <c r="J2" s="11" t="s">
        <v>4677</v>
      </c>
      <c r="K2" s="11" t="s">
        <v>4676</v>
      </c>
      <c r="L2" s="11" t="s">
        <v>4675</v>
      </c>
      <c r="M2" s="9" t="s">
        <v>4787</v>
      </c>
      <c r="N2" s="9" t="s">
        <v>4788</v>
      </c>
      <c r="O2" s="9" t="s">
        <v>4789</v>
      </c>
      <c r="P2" s="9" t="s">
        <v>4790</v>
      </c>
      <c r="Q2" s="9" t="s">
        <v>4791</v>
      </c>
      <c r="R2" s="9" t="s">
        <v>4792</v>
      </c>
      <c r="S2" s="9" t="s">
        <v>1761</v>
      </c>
      <c r="T2" s="9" t="s">
        <v>4667</v>
      </c>
      <c r="U2" s="12" t="s">
        <v>4666</v>
      </c>
      <c r="V2" s="12" t="s">
        <v>4665</v>
      </c>
      <c r="W2" s="12" t="s">
        <v>4664</v>
      </c>
      <c r="X2" s="12" t="s">
        <v>4683</v>
      </c>
      <c r="Y2" s="13" t="s">
        <v>4663</v>
      </c>
      <c r="Z2" s="13" t="s">
        <v>4662</v>
      </c>
      <c r="AA2" s="14" t="s">
        <v>4660</v>
      </c>
      <c r="AB2" s="14" t="s">
        <v>4659</v>
      </c>
      <c r="AC2" s="13" t="s">
        <v>4658</v>
      </c>
      <c r="AD2" s="13" t="s">
        <v>4657</v>
      </c>
      <c r="AE2" s="13" t="s">
        <v>4656</v>
      </c>
      <c r="AF2" s="13" t="s">
        <v>4655</v>
      </c>
      <c r="AG2" s="11" t="s">
        <v>5623</v>
      </c>
      <c r="AH2" s="11" t="s">
        <v>4653</v>
      </c>
      <c r="AI2" s="11" t="s">
        <v>4652</v>
      </c>
      <c r="AJ2" s="11" t="s">
        <v>4651</v>
      </c>
      <c r="AK2" s="11" t="s">
        <v>4650</v>
      </c>
      <c r="AL2" s="9" t="s">
        <v>4649</v>
      </c>
      <c r="AM2" s="9" t="s">
        <v>4648</v>
      </c>
      <c r="AN2" s="9" t="s">
        <v>4647</v>
      </c>
      <c r="AO2" s="9" t="s">
        <v>4646</v>
      </c>
      <c r="AP2" s="9" t="s">
        <v>4645</v>
      </c>
      <c r="AQ2" s="9" t="s">
        <v>4644</v>
      </c>
      <c r="AR2" s="9" t="s">
        <v>4643</v>
      </c>
      <c r="AS2" s="9" t="s">
        <v>4642</v>
      </c>
      <c r="AT2" s="9" t="s">
        <v>4641</v>
      </c>
      <c r="AU2" s="9" t="s">
        <v>4640</v>
      </c>
      <c r="AV2" s="9" t="s">
        <v>4639</v>
      </c>
    </row>
    <row r="3" spans="1:48" ht="14.45" customHeight="1" x14ac:dyDescent="0.25">
      <c r="A3" s="186" t="s">
        <v>5629</v>
      </c>
      <c r="B3" s="189">
        <f>M3*$B$1/10^6</f>
        <v>0</v>
      </c>
      <c r="C3" s="211">
        <f>AH3</f>
        <v>2021</v>
      </c>
      <c r="D3" s="189" t="s">
        <v>5634</v>
      </c>
      <c r="E3" t="s">
        <v>1356</v>
      </c>
      <c r="F3" t="s">
        <v>2398</v>
      </c>
      <c r="G3" t="s">
        <v>2397</v>
      </c>
      <c r="H3" t="s">
        <v>2396</v>
      </c>
      <c r="I3" t="s">
        <v>42</v>
      </c>
      <c r="J3" t="s">
        <v>2395</v>
      </c>
      <c r="K3" t="s">
        <v>2183</v>
      </c>
      <c r="L3" t="s">
        <v>2394</v>
      </c>
      <c r="N3">
        <v>9.65</v>
      </c>
      <c r="O3">
        <v>9.65</v>
      </c>
      <c r="P3">
        <v>17.93</v>
      </c>
      <c r="Q3">
        <v>2.96</v>
      </c>
      <c r="R3">
        <v>0.31</v>
      </c>
      <c r="S3">
        <v>15.18</v>
      </c>
      <c r="U3" t="s">
        <v>14</v>
      </c>
      <c r="V3" t="s">
        <v>13</v>
      </c>
      <c r="W3" t="s">
        <v>2393</v>
      </c>
      <c r="X3" s="4" t="s">
        <v>11</v>
      </c>
      <c r="Y3">
        <v>30.48949</v>
      </c>
      <c r="Z3">
        <v>-91.206959999999995</v>
      </c>
      <c r="AA3">
        <v>221808</v>
      </c>
      <c r="AB3" t="s">
        <v>1350</v>
      </c>
      <c r="AD3" t="s">
        <v>2392</v>
      </c>
      <c r="AE3" t="s">
        <v>2391</v>
      </c>
      <c r="AF3">
        <v>44299</v>
      </c>
      <c r="AG3" t="s">
        <v>154</v>
      </c>
      <c r="AH3">
        <v>2021</v>
      </c>
      <c r="AI3" t="s">
        <v>2390</v>
      </c>
      <c r="AJ3" t="s">
        <v>2389</v>
      </c>
      <c r="AK3">
        <v>44299</v>
      </c>
      <c r="AL3" t="s">
        <v>2388</v>
      </c>
      <c r="AM3" t="s">
        <v>2387</v>
      </c>
      <c r="AN3" t="s">
        <v>1444</v>
      </c>
      <c r="AO3" t="s">
        <v>51</v>
      </c>
      <c r="AP3" t="s">
        <v>519</v>
      </c>
      <c r="AQ3" t="s">
        <v>2299</v>
      </c>
      <c r="AR3" t="s">
        <v>2152</v>
      </c>
      <c r="AS3" t="s">
        <v>2386</v>
      </c>
      <c r="AT3" t="s">
        <v>1684</v>
      </c>
      <c r="AU3" t="s">
        <v>1430</v>
      </c>
      <c r="AV3" t="s">
        <v>2385</v>
      </c>
    </row>
    <row r="4" spans="1:48" ht="14.45" customHeight="1" x14ac:dyDescent="0.25">
      <c r="A4" s="186" t="s">
        <v>5630</v>
      </c>
      <c r="B4" s="189">
        <f t="shared" ref="B4:B67" si="0">M4*$B$1/10^6</f>
        <v>8.2673583420000002E-2</v>
      </c>
      <c r="C4" s="211">
        <f t="shared" ref="C4:C67" si="1">AH4</f>
        <v>2023</v>
      </c>
      <c r="D4" s="189" t="s">
        <v>5634</v>
      </c>
      <c r="E4" t="s">
        <v>1356</v>
      </c>
      <c r="F4" t="s">
        <v>1569</v>
      </c>
      <c r="G4" t="s">
        <v>1548</v>
      </c>
      <c r="H4" t="s">
        <v>1568</v>
      </c>
      <c r="I4" t="s">
        <v>42</v>
      </c>
      <c r="J4" t="s">
        <v>1567</v>
      </c>
      <c r="K4" t="s">
        <v>16</v>
      </c>
      <c r="L4" t="s">
        <v>15</v>
      </c>
      <c r="M4">
        <v>91132</v>
      </c>
      <c r="N4">
        <v>5.07</v>
      </c>
      <c r="O4">
        <v>5.07</v>
      </c>
      <c r="P4">
        <v>42.07</v>
      </c>
      <c r="Q4">
        <v>8.24</v>
      </c>
      <c r="R4">
        <v>0.56000000000000005</v>
      </c>
      <c r="S4">
        <v>88.52</v>
      </c>
      <c r="T4">
        <v>0.56999999999999995</v>
      </c>
      <c r="U4" t="s">
        <v>14</v>
      </c>
      <c r="V4" t="s">
        <v>13</v>
      </c>
      <c r="W4" t="s">
        <v>1566</v>
      </c>
      <c r="X4" t="s">
        <v>11</v>
      </c>
      <c r="Y4">
        <v>29.327929999999999</v>
      </c>
      <c r="Z4">
        <v>-90.241749999999996</v>
      </c>
      <c r="AA4">
        <v>225274</v>
      </c>
      <c r="AB4" t="s">
        <v>1350</v>
      </c>
      <c r="AD4" t="s">
        <v>1565</v>
      </c>
      <c r="AE4" t="s">
        <v>1387</v>
      </c>
      <c r="AF4">
        <v>44305</v>
      </c>
      <c r="AG4" t="s">
        <v>6</v>
      </c>
      <c r="AH4">
        <v>2023</v>
      </c>
      <c r="AI4" t="s">
        <v>788</v>
      </c>
      <c r="AJ4" t="s">
        <v>336</v>
      </c>
      <c r="AK4">
        <v>44293</v>
      </c>
      <c r="AL4" t="s">
        <v>1564</v>
      </c>
      <c r="AM4" t="s">
        <v>401</v>
      </c>
      <c r="AN4" t="s">
        <v>803</v>
      </c>
      <c r="AO4" t="s">
        <v>67</v>
      </c>
      <c r="AP4" t="s">
        <v>519</v>
      </c>
      <c r="AQ4" t="s">
        <v>183</v>
      </c>
      <c r="AR4" t="s">
        <v>451</v>
      </c>
      <c r="AS4" t="s">
        <v>1563</v>
      </c>
      <c r="AT4" t="s">
        <v>1562</v>
      </c>
      <c r="AU4" t="s">
        <v>1561</v>
      </c>
      <c r="AV4" t="s">
        <v>1560</v>
      </c>
    </row>
    <row r="5" spans="1:48" ht="14.45" customHeight="1" x14ac:dyDescent="0.25">
      <c r="A5" s="186" t="s">
        <v>5630</v>
      </c>
      <c r="B5" s="189">
        <f t="shared" si="0"/>
        <v>8.2980211949999994E-2</v>
      </c>
      <c r="C5" s="211">
        <f t="shared" si="1"/>
        <v>2023</v>
      </c>
      <c r="D5" s="189" t="s">
        <v>5634</v>
      </c>
      <c r="E5" t="s">
        <v>1356</v>
      </c>
      <c r="F5" t="s">
        <v>1577</v>
      </c>
      <c r="G5" t="s">
        <v>1548</v>
      </c>
      <c r="H5" t="s">
        <v>1576</v>
      </c>
      <c r="I5" t="s">
        <v>42</v>
      </c>
      <c r="J5" t="s">
        <v>1567</v>
      </c>
      <c r="K5" t="s">
        <v>16</v>
      </c>
      <c r="L5" t="s">
        <v>15</v>
      </c>
      <c r="M5">
        <v>91470</v>
      </c>
      <c r="N5">
        <v>5.07</v>
      </c>
      <c r="O5">
        <v>5.07</v>
      </c>
      <c r="P5">
        <v>42.07</v>
      </c>
      <c r="Q5">
        <v>8.74</v>
      </c>
      <c r="R5">
        <v>0.56000000000000005</v>
      </c>
      <c r="S5">
        <v>88.52</v>
      </c>
      <c r="T5">
        <v>0.56999999999999995</v>
      </c>
      <c r="U5" t="s">
        <v>14</v>
      </c>
      <c r="V5" t="s">
        <v>13</v>
      </c>
      <c r="W5" t="s">
        <v>1575</v>
      </c>
      <c r="X5" t="s">
        <v>11</v>
      </c>
      <c r="Y5">
        <v>29.740939999999998</v>
      </c>
      <c r="Z5">
        <v>-91.445539999999994</v>
      </c>
      <c r="AA5">
        <v>225273</v>
      </c>
      <c r="AB5" t="s">
        <v>1350</v>
      </c>
      <c r="AD5" t="s">
        <v>1574</v>
      </c>
      <c r="AE5" t="s">
        <v>1365</v>
      </c>
      <c r="AF5">
        <v>44305</v>
      </c>
      <c r="AG5" t="s">
        <v>6</v>
      </c>
      <c r="AH5">
        <v>2023</v>
      </c>
      <c r="AI5" t="s">
        <v>788</v>
      </c>
      <c r="AJ5" t="s">
        <v>336</v>
      </c>
      <c r="AK5">
        <v>44293</v>
      </c>
      <c r="AL5" t="s">
        <v>1573</v>
      </c>
      <c r="AM5" t="s">
        <v>756</v>
      </c>
      <c r="AN5" t="s">
        <v>506</v>
      </c>
      <c r="AO5" t="s">
        <v>260</v>
      </c>
      <c r="AP5" t="s">
        <v>480</v>
      </c>
      <c r="AQ5" t="s">
        <v>1499</v>
      </c>
      <c r="AR5" t="s">
        <v>1458</v>
      </c>
      <c r="AS5" t="s">
        <v>1572</v>
      </c>
      <c r="AT5" t="s">
        <v>1456</v>
      </c>
      <c r="AU5" t="s">
        <v>1571</v>
      </c>
      <c r="AV5" t="s">
        <v>1570</v>
      </c>
    </row>
    <row r="6" spans="1:48" ht="14.45" customHeight="1" x14ac:dyDescent="0.25">
      <c r="A6" s="186" t="s">
        <v>5630</v>
      </c>
      <c r="B6" s="189">
        <f t="shared" si="0"/>
        <v>6.572011014000001E-2</v>
      </c>
      <c r="C6" s="211">
        <f t="shared" si="1"/>
        <v>2022</v>
      </c>
      <c r="D6" s="189" t="s">
        <v>5634</v>
      </c>
      <c r="E6" t="s">
        <v>1356</v>
      </c>
      <c r="F6" t="s">
        <v>1505</v>
      </c>
      <c r="G6" t="s">
        <v>1548</v>
      </c>
      <c r="H6" t="s">
        <v>1547</v>
      </c>
      <c r="I6" t="s">
        <v>42</v>
      </c>
      <c r="J6" t="s">
        <v>1546</v>
      </c>
      <c r="K6" t="s">
        <v>16</v>
      </c>
      <c r="L6" t="s">
        <v>15</v>
      </c>
      <c r="M6">
        <v>72444</v>
      </c>
      <c r="N6">
        <v>3.74</v>
      </c>
      <c r="O6">
        <v>3.74</v>
      </c>
      <c r="P6">
        <v>31.23</v>
      </c>
      <c r="Q6">
        <v>6.69</v>
      </c>
      <c r="R6">
        <v>0.41</v>
      </c>
      <c r="S6">
        <v>91.55</v>
      </c>
      <c r="T6">
        <v>0.63</v>
      </c>
      <c r="U6" t="s">
        <v>14</v>
      </c>
      <c r="V6" t="s">
        <v>13</v>
      </c>
      <c r="W6" t="s">
        <v>1545</v>
      </c>
      <c r="X6" t="s">
        <v>11</v>
      </c>
      <c r="Y6">
        <v>30.939722</v>
      </c>
      <c r="Z6">
        <v>-92.424444399999999</v>
      </c>
      <c r="AA6">
        <v>222409</v>
      </c>
      <c r="AB6" t="s">
        <v>1350</v>
      </c>
      <c r="AC6" t="s">
        <v>38</v>
      </c>
      <c r="AD6" t="s">
        <v>38</v>
      </c>
      <c r="AE6" t="s">
        <v>1348</v>
      </c>
      <c r="AF6">
        <v>44126</v>
      </c>
      <c r="AG6" t="s">
        <v>6</v>
      </c>
      <c r="AH6">
        <v>2022</v>
      </c>
      <c r="AI6" t="s">
        <v>1544</v>
      </c>
      <c r="AJ6" t="s">
        <v>1543</v>
      </c>
      <c r="AK6">
        <v>44293</v>
      </c>
      <c r="AL6" t="s">
        <v>1542</v>
      </c>
      <c r="AM6" t="s">
        <v>67</v>
      </c>
      <c r="AN6" t="s">
        <v>287</v>
      </c>
      <c r="AO6" t="s">
        <v>260</v>
      </c>
      <c r="AP6" t="s">
        <v>53</v>
      </c>
      <c r="AQ6" t="s">
        <v>1468</v>
      </c>
      <c r="AR6" t="s">
        <v>1541</v>
      </c>
      <c r="AS6" t="s">
        <v>1030</v>
      </c>
      <c r="AT6" t="s">
        <v>811</v>
      </c>
      <c r="AU6" t="s">
        <v>1540</v>
      </c>
      <c r="AV6" t="s">
        <v>1539</v>
      </c>
    </row>
    <row r="7" spans="1:48" ht="14.45" customHeight="1" x14ac:dyDescent="0.25">
      <c r="A7" s="186" t="s">
        <v>5630</v>
      </c>
      <c r="B7" s="189">
        <f t="shared" si="0"/>
        <v>0.141345773295</v>
      </c>
      <c r="C7" s="211">
        <f t="shared" si="1"/>
        <v>2022</v>
      </c>
      <c r="D7" s="189" t="s">
        <v>5634</v>
      </c>
      <c r="E7" t="s">
        <v>1356</v>
      </c>
      <c r="F7" t="s">
        <v>1472</v>
      </c>
      <c r="G7" t="s">
        <v>1548</v>
      </c>
      <c r="H7" t="s">
        <v>1559</v>
      </c>
      <c r="I7" t="s">
        <v>42</v>
      </c>
      <c r="J7" t="s">
        <v>1558</v>
      </c>
      <c r="K7" t="s">
        <v>16</v>
      </c>
      <c r="L7" t="s">
        <v>15</v>
      </c>
      <c r="M7">
        <v>155807</v>
      </c>
      <c r="N7">
        <v>5.08</v>
      </c>
      <c r="O7">
        <v>5.08</v>
      </c>
      <c r="P7">
        <v>42.58</v>
      </c>
      <c r="Q7">
        <v>90.97</v>
      </c>
      <c r="R7">
        <v>0.56000000000000005</v>
      </c>
      <c r="S7">
        <v>130.44999999999999</v>
      </c>
      <c r="V7" t="s">
        <v>13</v>
      </c>
      <c r="W7" t="s">
        <v>1557</v>
      </c>
      <c r="X7" t="s">
        <v>11</v>
      </c>
      <c r="Y7">
        <v>30.126082</v>
      </c>
      <c r="Z7">
        <v>-92.691765000000004</v>
      </c>
      <c r="AA7">
        <v>219605</v>
      </c>
      <c r="AB7" t="s">
        <v>1350</v>
      </c>
      <c r="AD7" t="s">
        <v>1556</v>
      </c>
      <c r="AE7" t="s">
        <v>1365</v>
      </c>
      <c r="AF7">
        <v>44004</v>
      </c>
      <c r="AG7" t="s">
        <v>154</v>
      </c>
      <c r="AH7">
        <v>2022</v>
      </c>
      <c r="AI7" t="s">
        <v>1555</v>
      </c>
      <c r="AJ7" t="s">
        <v>1554</v>
      </c>
      <c r="AK7">
        <v>44293</v>
      </c>
      <c r="AL7" t="s">
        <v>1553</v>
      </c>
      <c r="AM7" t="s">
        <v>33</v>
      </c>
      <c r="AN7" t="s">
        <v>316</v>
      </c>
      <c r="AO7" t="s">
        <v>31</v>
      </c>
      <c r="AP7" t="s">
        <v>30</v>
      </c>
      <c r="AQ7" t="s">
        <v>259</v>
      </c>
      <c r="AR7" t="s">
        <v>1552</v>
      </c>
      <c r="AS7" t="s">
        <v>1551</v>
      </c>
      <c r="AT7" t="s">
        <v>1489</v>
      </c>
      <c r="AU7" t="s">
        <v>1550</v>
      </c>
      <c r="AV7" t="s">
        <v>1549</v>
      </c>
    </row>
    <row r="8" spans="1:48" ht="14.45" customHeight="1" x14ac:dyDescent="0.25">
      <c r="A8" s="186" t="s">
        <v>5631</v>
      </c>
      <c r="B8" s="189">
        <f t="shared" si="0"/>
        <v>0.27664878730500003</v>
      </c>
      <c r="C8" s="211">
        <f t="shared" si="1"/>
        <v>2021</v>
      </c>
      <c r="D8" s="189" t="s">
        <v>5634</v>
      </c>
      <c r="E8" t="s">
        <v>1356</v>
      </c>
      <c r="F8" t="s">
        <v>1453</v>
      </c>
      <c r="G8" t="s">
        <v>3866</v>
      </c>
      <c r="H8" t="s">
        <v>3865</v>
      </c>
      <c r="I8" t="s">
        <v>18</v>
      </c>
      <c r="J8" t="s">
        <v>3864</v>
      </c>
      <c r="K8" t="s">
        <v>3798</v>
      </c>
      <c r="L8" t="s">
        <v>3863</v>
      </c>
      <c r="M8">
        <v>304953</v>
      </c>
      <c r="N8">
        <v>20.88</v>
      </c>
      <c r="O8">
        <v>20.82</v>
      </c>
      <c r="P8">
        <v>84.24</v>
      </c>
      <c r="Q8">
        <v>39.49</v>
      </c>
      <c r="R8">
        <v>1.6</v>
      </c>
      <c r="S8">
        <v>118.3</v>
      </c>
      <c r="V8" t="s">
        <v>13</v>
      </c>
      <c r="W8" t="s">
        <v>3862</v>
      </c>
      <c r="X8" t="s">
        <v>11</v>
      </c>
      <c r="Y8">
        <v>29.925398999999999</v>
      </c>
      <c r="Z8">
        <v>-90.351753000000002</v>
      </c>
      <c r="AA8">
        <v>1096</v>
      </c>
      <c r="AB8" t="s">
        <v>1350</v>
      </c>
      <c r="AD8" t="s">
        <v>3861</v>
      </c>
      <c r="AE8" t="s">
        <v>1448</v>
      </c>
      <c r="AF8">
        <v>44242</v>
      </c>
      <c r="AG8" t="s">
        <v>6</v>
      </c>
      <c r="AH8">
        <v>2021</v>
      </c>
      <c r="AI8" t="s">
        <v>3860</v>
      </c>
      <c r="AJ8" t="s">
        <v>3859</v>
      </c>
      <c r="AK8">
        <v>44242</v>
      </c>
      <c r="AL8" t="s">
        <v>3858</v>
      </c>
      <c r="AM8" t="s">
        <v>287</v>
      </c>
      <c r="AN8" t="s">
        <v>150</v>
      </c>
      <c r="AO8" t="s">
        <v>52</v>
      </c>
      <c r="AP8" t="s">
        <v>228</v>
      </c>
      <c r="AQ8" t="s">
        <v>2299</v>
      </c>
      <c r="AR8" t="s">
        <v>2832</v>
      </c>
      <c r="AS8" t="s">
        <v>3857</v>
      </c>
      <c r="AT8" t="s">
        <v>853</v>
      </c>
      <c r="AU8" t="s">
        <v>1149</v>
      </c>
      <c r="AV8" t="s">
        <v>3856</v>
      </c>
    </row>
    <row r="9" spans="1:48" ht="14.45" customHeight="1" x14ac:dyDescent="0.25">
      <c r="A9" s="186" t="s">
        <v>5631</v>
      </c>
      <c r="B9" s="189">
        <f t="shared" si="0"/>
        <v>1.900339386525</v>
      </c>
      <c r="C9" s="211">
        <f t="shared" si="1"/>
        <v>2022</v>
      </c>
      <c r="D9" s="189" t="s">
        <v>5634</v>
      </c>
      <c r="E9" t="s">
        <v>1356</v>
      </c>
      <c r="F9" t="s">
        <v>1370</v>
      </c>
      <c r="G9" t="s">
        <v>4036</v>
      </c>
      <c r="H9" t="s">
        <v>4035</v>
      </c>
      <c r="I9" t="s">
        <v>42</v>
      </c>
      <c r="J9" t="s">
        <v>4034</v>
      </c>
      <c r="K9" t="s">
        <v>3798</v>
      </c>
      <c r="L9" t="s">
        <v>3895</v>
      </c>
      <c r="M9">
        <v>2094765</v>
      </c>
      <c r="N9">
        <v>135.1</v>
      </c>
      <c r="O9">
        <v>134.41</v>
      </c>
      <c r="P9">
        <v>140.26</v>
      </c>
      <c r="Q9">
        <v>129.24</v>
      </c>
      <c r="R9">
        <v>10.53</v>
      </c>
      <c r="S9">
        <v>354.24</v>
      </c>
      <c r="V9" t="s">
        <v>13</v>
      </c>
      <c r="W9" t="s">
        <v>4033</v>
      </c>
      <c r="X9" t="s">
        <v>11</v>
      </c>
      <c r="Y9">
        <v>30.107396000000001</v>
      </c>
      <c r="Z9">
        <v>-93.306782999999996</v>
      </c>
      <c r="AA9">
        <v>188813</v>
      </c>
      <c r="AB9" t="s">
        <v>1350</v>
      </c>
      <c r="AD9" t="s">
        <v>4032</v>
      </c>
      <c r="AE9" t="s">
        <v>1365</v>
      </c>
      <c r="AF9">
        <v>44308</v>
      </c>
      <c r="AG9" t="s">
        <v>6</v>
      </c>
      <c r="AH9">
        <v>2022</v>
      </c>
      <c r="AI9" t="s">
        <v>4031</v>
      </c>
      <c r="AJ9" t="s">
        <v>4030</v>
      </c>
      <c r="AK9">
        <v>44308</v>
      </c>
      <c r="AL9" t="s">
        <v>4029</v>
      </c>
      <c r="AM9" t="s">
        <v>52</v>
      </c>
      <c r="AN9" t="s">
        <v>169</v>
      </c>
      <c r="AO9" t="s">
        <v>31</v>
      </c>
      <c r="AP9" t="s">
        <v>54</v>
      </c>
      <c r="AQ9" t="s">
        <v>1097</v>
      </c>
      <c r="AR9" t="s">
        <v>1149</v>
      </c>
      <c r="AS9" t="s">
        <v>3857</v>
      </c>
      <c r="AT9" t="s">
        <v>841</v>
      </c>
      <c r="AU9" t="s">
        <v>2070</v>
      </c>
      <c r="AV9" t="s">
        <v>4028</v>
      </c>
    </row>
    <row r="10" spans="1:48" ht="14.45" customHeight="1" x14ac:dyDescent="0.25">
      <c r="A10" s="186" t="s">
        <v>5630</v>
      </c>
      <c r="B10" s="189">
        <f t="shared" si="0"/>
        <v>0.15385222570499998</v>
      </c>
      <c r="C10" s="211">
        <f t="shared" si="1"/>
        <v>2017</v>
      </c>
      <c r="D10" s="189" t="s">
        <v>5635</v>
      </c>
      <c r="E10" t="s">
        <v>1356</v>
      </c>
      <c r="F10" t="s">
        <v>1370</v>
      </c>
      <c r="G10" t="s">
        <v>1538</v>
      </c>
      <c r="H10" t="s">
        <v>1537</v>
      </c>
      <c r="I10" t="s">
        <v>42</v>
      </c>
      <c r="J10" t="s">
        <v>1536</v>
      </c>
      <c r="K10" t="s">
        <v>16</v>
      </c>
      <c r="L10" t="s">
        <v>15</v>
      </c>
      <c r="M10">
        <v>169593</v>
      </c>
      <c r="N10">
        <v>12.87</v>
      </c>
      <c r="O10">
        <v>12.87</v>
      </c>
      <c r="P10">
        <v>175.04</v>
      </c>
      <c r="Q10">
        <v>46.08</v>
      </c>
      <c r="R10">
        <v>0.76</v>
      </c>
      <c r="S10">
        <v>14.21</v>
      </c>
      <c r="V10" t="s">
        <v>13</v>
      </c>
      <c r="W10" t="s">
        <v>1535</v>
      </c>
      <c r="X10" t="s">
        <v>11</v>
      </c>
      <c r="Y10">
        <v>30.365454</v>
      </c>
      <c r="Z10">
        <v>-93.318049000000002</v>
      </c>
      <c r="AA10">
        <v>184545</v>
      </c>
      <c r="AB10" t="s">
        <v>1350</v>
      </c>
      <c r="AD10" t="s">
        <v>1534</v>
      </c>
      <c r="AE10" t="s">
        <v>1365</v>
      </c>
      <c r="AF10">
        <v>44314</v>
      </c>
      <c r="AG10" t="s">
        <v>37</v>
      </c>
      <c r="AH10">
        <v>2017</v>
      </c>
      <c r="AI10" t="s">
        <v>1533</v>
      </c>
      <c r="AJ10" t="s">
        <v>1532</v>
      </c>
      <c r="AK10">
        <v>44120</v>
      </c>
      <c r="AL10" t="s">
        <v>1531</v>
      </c>
      <c r="AM10" t="s">
        <v>31</v>
      </c>
      <c r="AN10" t="s">
        <v>54</v>
      </c>
      <c r="AO10" t="s">
        <v>31</v>
      </c>
      <c r="AP10" t="s">
        <v>480</v>
      </c>
      <c r="AQ10" t="s">
        <v>1530</v>
      </c>
      <c r="AR10" t="s">
        <v>1529</v>
      </c>
      <c r="AS10" t="s">
        <v>1528</v>
      </c>
      <c r="AT10" t="s">
        <v>1395</v>
      </c>
      <c r="AU10" t="s">
        <v>1527</v>
      </c>
      <c r="AV10" t="s">
        <v>1526</v>
      </c>
    </row>
    <row r="11" spans="1:48" ht="14.45" customHeight="1" x14ac:dyDescent="0.25">
      <c r="A11" s="186" t="s">
        <v>5630</v>
      </c>
      <c r="B11" s="189">
        <f t="shared" si="0"/>
        <v>8.1915330981450012</v>
      </c>
      <c r="C11" s="211">
        <v>2026</v>
      </c>
      <c r="D11" s="189" t="s">
        <v>5634</v>
      </c>
      <c r="E11" t="s">
        <v>1356</v>
      </c>
      <c r="F11" t="s">
        <v>1412</v>
      </c>
      <c r="G11" t="s">
        <v>3753</v>
      </c>
      <c r="H11" t="s">
        <v>3752</v>
      </c>
      <c r="I11" t="s">
        <v>18</v>
      </c>
      <c r="J11" t="s">
        <v>3751</v>
      </c>
      <c r="K11" t="s">
        <v>16</v>
      </c>
      <c r="L11" t="s">
        <v>3522</v>
      </c>
      <c r="M11">
        <v>9029617</v>
      </c>
      <c r="N11">
        <v>438.43</v>
      </c>
      <c r="O11">
        <v>438.43</v>
      </c>
      <c r="P11">
        <v>3172.23</v>
      </c>
      <c r="Q11">
        <v>226.32</v>
      </c>
      <c r="R11">
        <v>27.09</v>
      </c>
      <c r="S11">
        <v>3147.26</v>
      </c>
      <c r="V11" t="s">
        <v>13</v>
      </c>
      <c r="W11" t="s">
        <v>3750</v>
      </c>
      <c r="X11" t="s">
        <v>11</v>
      </c>
      <c r="Y11">
        <v>30.035156000000001</v>
      </c>
      <c r="Z11">
        <v>-93.339263000000003</v>
      </c>
      <c r="AA11">
        <v>99407</v>
      </c>
      <c r="AB11" t="s">
        <v>1350</v>
      </c>
      <c r="AD11" t="s">
        <v>3749</v>
      </c>
      <c r="AE11" t="s">
        <v>1365</v>
      </c>
      <c r="AF11">
        <v>44306</v>
      </c>
      <c r="AG11" t="s">
        <v>634</v>
      </c>
      <c r="AH11" t="s">
        <v>3575</v>
      </c>
      <c r="AI11" t="s">
        <v>3748</v>
      </c>
      <c r="AJ11" t="s">
        <v>3747</v>
      </c>
      <c r="AK11">
        <v>44306</v>
      </c>
      <c r="AL11" t="s">
        <v>3746</v>
      </c>
      <c r="AM11" t="s">
        <v>67</v>
      </c>
      <c r="AN11" t="s">
        <v>287</v>
      </c>
      <c r="AO11" t="s">
        <v>553</v>
      </c>
      <c r="AP11" t="s">
        <v>480</v>
      </c>
      <c r="AQ11" t="s">
        <v>1095</v>
      </c>
      <c r="AR11" t="s">
        <v>3672</v>
      </c>
      <c r="AS11" t="s">
        <v>3745</v>
      </c>
      <c r="AT11" t="s">
        <v>1403</v>
      </c>
      <c r="AU11" t="s">
        <v>2965</v>
      </c>
      <c r="AV11" t="s">
        <v>3744</v>
      </c>
    </row>
    <row r="12" spans="1:48" s="165" customFormat="1" ht="14.45" customHeight="1" x14ac:dyDescent="0.25">
      <c r="A12" s="186" t="s">
        <v>5631</v>
      </c>
      <c r="B12" s="189"/>
      <c r="C12" s="211">
        <v>2020</v>
      </c>
      <c r="D12" s="189" t="s">
        <v>5634</v>
      </c>
      <c r="E12" s="165" t="s">
        <v>1356</v>
      </c>
      <c r="F12" s="165" t="s">
        <v>2062</v>
      </c>
      <c r="G12" s="165" t="s">
        <v>2068</v>
      </c>
      <c r="H12" s="165" t="s">
        <v>2060</v>
      </c>
      <c r="I12" s="165" t="s">
        <v>18</v>
      </c>
      <c r="J12" s="165" t="s">
        <v>2067</v>
      </c>
      <c r="K12" s="165" t="s">
        <v>1895</v>
      </c>
      <c r="L12" s="165" t="s">
        <v>1894</v>
      </c>
      <c r="M12" s="165" t="s">
        <v>2066</v>
      </c>
      <c r="N12" s="165" t="s">
        <v>2066</v>
      </c>
      <c r="O12" s="165" t="s">
        <v>2066</v>
      </c>
      <c r="P12" s="165" t="s">
        <v>2066</v>
      </c>
      <c r="Q12" s="165" t="s">
        <v>2066</v>
      </c>
      <c r="R12" s="165" t="s">
        <v>2066</v>
      </c>
      <c r="S12" s="165" t="s">
        <v>2066</v>
      </c>
      <c r="T12" s="165" t="s">
        <v>2066</v>
      </c>
      <c r="V12" s="165" t="s">
        <v>2065</v>
      </c>
      <c r="W12" s="165" t="s">
        <v>2066</v>
      </c>
      <c r="X12" s="165" t="s">
        <v>11</v>
      </c>
      <c r="Y12" s="165">
        <v>30.100632000000001</v>
      </c>
      <c r="Z12" s="165">
        <v>-90.957397</v>
      </c>
      <c r="AA12" s="165">
        <v>2416</v>
      </c>
      <c r="AF12" s="165">
        <v>44305</v>
      </c>
      <c r="AG12" s="165" t="s">
        <v>6</v>
      </c>
      <c r="AH12" s="165" t="s">
        <v>5</v>
      </c>
      <c r="AI12" s="165" t="s">
        <v>2064</v>
      </c>
      <c r="AJ12" s="165" t="s">
        <v>2063</v>
      </c>
      <c r="AK12" s="165">
        <v>44305</v>
      </c>
      <c r="AL12" s="165" t="s">
        <v>2054</v>
      </c>
      <c r="AM12" s="165" t="s">
        <v>2053</v>
      </c>
      <c r="AN12" s="165" t="s">
        <v>881</v>
      </c>
      <c r="AO12" s="165" t="s">
        <v>51</v>
      </c>
      <c r="AP12" s="165" t="s">
        <v>53</v>
      </c>
      <c r="AQ12" s="165" t="s">
        <v>2052</v>
      </c>
      <c r="AR12" s="165" t="s">
        <v>2051</v>
      </c>
      <c r="AS12" s="165" t="s">
        <v>1000</v>
      </c>
      <c r="AT12" s="165" t="s">
        <v>1414</v>
      </c>
      <c r="AU12" s="165" t="s">
        <v>2050</v>
      </c>
      <c r="AV12" s="165" t="s">
        <v>2049</v>
      </c>
    </row>
    <row r="13" spans="1:48" ht="14.45" customHeight="1" x14ac:dyDescent="0.25">
      <c r="A13" s="186" t="s">
        <v>5631</v>
      </c>
      <c r="B13" s="189">
        <f t="shared" si="0"/>
        <v>4.1486803821600002</v>
      </c>
      <c r="C13" s="211">
        <f t="shared" si="1"/>
        <v>2016</v>
      </c>
      <c r="D13" s="189" t="s">
        <v>5635</v>
      </c>
      <c r="E13" t="s">
        <v>1356</v>
      </c>
      <c r="F13" t="s">
        <v>2062</v>
      </c>
      <c r="G13" t="s">
        <v>2061</v>
      </c>
      <c r="H13" t="s">
        <v>2060</v>
      </c>
      <c r="I13" t="s">
        <v>18</v>
      </c>
      <c r="J13" t="s">
        <v>2059</v>
      </c>
      <c r="K13" t="s">
        <v>1895</v>
      </c>
      <c r="L13" t="s">
        <v>1894</v>
      </c>
      <c r="M13">
        <v>4573136</v>
      </c>
      <c r="N13">
        <v>305.95</v>
      </c>
      <c r="O13">
        <v>303.83</v>
      </c>
      <c r="P13">
        <v>728.85</v>
      </c>
      <c r="Q13">
        <v>74.94</v>
      </c>
      <c r="R13">
        <v>8.7200000000000006</v>
      </c>
      <c r="S13">
        <v>730.63</v>
      </c>
      <c r="V13" t="s">
        <v>13</v>
      </c>
      <c r="W13" t="s">
        <v>2058</v>
      </c>
      <c r="X13" t="s">
        <v>11</v>
      </c>
      <c r="Y13">
        <v>30.100632000000001</v>
      </c>
      <c r="Z13">
        <v>-90.957397</v>
      </c>
      <c r="AA13">
        <v>2416</v>
      </c>
      <c r="AB13" t="s">
        <v>1350</v>
      </c>
      <c r="AD13" t="s">
        <v>2057</v>
      </c>
      <c r="AE13" t="s">
        <v>1448</v>
      </c>
      <c r="AF13">
        <v>44305</v>
      </c>
      <c r="AG13" t="s">
        <v>37</v>
      </c>
      <c r="AH13">
        <v>2016</v>
      </c>
      <c r="AI13" t="s">
        <v>2056</v>
      </c>
      <c r="AJ13" t="s">
        <v>2055</v>
      </c>
      <c r="AK13">
        <v>44305</v>
      </c>
      <c r="AL13" t="s">
        <v>2054</v>
      </c>
      <c r="AM13" t="s">
        <v>2053</v>
      </c>
      <c r="AN13" t="s">
        <v>881</v>
      </c>
      <c r="AO13" t="s">
        <v>51</v>
      </c>
      <c r="AP13" t="s">
        <v>53</v>
      </c>
      <c r="AQ13" t="s">
        <v>2052</v>
      </c>
      <c r="AR13" t="s">
        <v>2051</v>
      </c>
      <c r="AS13" t="s">
        <v>1000</v>
      </c>
      <c r="AT13" t="s">
        <v>1414</v>
      </c>
      <c r="AU13" t="s">
        <v>2050</v>
      </c>
      <c r="AV13" t="s">
        <v>2049</v>
      </c>
    </row>
    <row r="14" spans="1:48" ht="14.45" customHeight="1" x14ac:dyDescent="0.25">
      <c r="A14" s="186" t="s">
        <v>5630</v>
      </c>
      <c r="B14" s="189">
        <f t="shared" si="0"/>
        <v>0.18773286389999999</v>
      </c>
      <c r="C14" s="211">
        <f t="shared" si="1"/>
        <v>2015</v>
      </c>
      <c r="D14" s="189" t="s">
        <v>5635</v>
      </c>
      <c r="E14" t="s">
        <v>1356</v>
      </c>
      <c r="F14" t="s">
        <v>1355</v>
      </c>
      <c r="G14" t="s">
        <v>1525</v>
      </c>
      <c r="H14" t="s">
        <v>1471</v>
      </c>
      <c r="I14" t="s">
        <v>42</v>
      </c>
      <c r="J14" t="s">
        <v>1524</v>
      </c>
      <c r="K14" t="s">
        <v>16</v>
      </c>
      <c r="L14" t="s">
        <v>15</v>
      </c>
      <c r="M14">
        <v>206940</v>
      </c>
      <c r="N14">
        <v>12.01</v>
      </c>
      <c r="O14">
        <v>11.97</v>
      </c>
      <c r="P14">
        <v>148.21</v>
      </c>
      <c r="Q14">
        <v>61.07</v>
      </c>
      <c r="R14">
        <v>26.02</v>
      </c>
      <c r="S14">
        <v>217.8</v>
      </c>
      <c r="T14">
        <v>8.9499999999999993</v>
      </c>
      <c r="V14" t="s">
        <v>13</v>
      </c>
      <c r="W14" t="s">
        <v>1523</v>
      </c>
      <c r="X14" t="s">
        <v>11</v>
      </c>
      <c r="Y14">
        <v>30.510151</v>
      </c>
      <c r="Z14">
        <v>-93.231322000000006</v>
      </c>
      <c r="AA14">
        <v>50619</v>
      </c>
      <c r="AB14" t="s">
        <v>1350</v>
      </c>
      <c r="AD14" t="s">
        <v>1522</v>
      </c>
      <c r="AE14" t="s">
        <v>1348</v>
      </c>
      <c r="AF14">
        <v>44242</v>
      </c>
      <c r="AG14" t="s">
        <v>37</v>
      </c>
      <c r="AH14">
        <v>2015</v>
      </c>
      <c r="AI14" t="s">
        <v>1521</v>
      </c>
      <c r="AJ14" t="s">
        <v>1520</v>
      </c>
      <c r="AK14">
        <v>43924</v>
      </c>
      <c r="AL14" t="s">
        <v>1519</v>
      </c>
      <c r="AM14" t="s">
        <v>94</v>
      </c>
      <c r="AN14" t="s">
        <v>66</v>
      </c>
      <c r="AO14" t="s">
        <v>52</v>
      </c>
      <c r="AP14" t="s">
        <v>54</v>
      </c>
      <c r="AQ14" t="s">
        <v>1097</v>
      </c>
      <c r="AR14" t="s">
        <v>1396</v>
      </c>
      <c r="AS14" t="s">
        <v>552</v>
      </c>
      <c r="AT14" t="s">
        <v>1395</v>
      </c>
      <c r="AU14" t="s">
        <v>25</v>
      </c>
      <c r="AV14" t="s">
        <v>1518</v>
      </c>
    </row>
    <row r="15" spans="1:48" ht="14.45" customHeight="1" x14ac:dyDescent="0.25">
      <c r="A15" s="186" t="s">
        <v>5630</v>
      </c>
      <c r="B15" s="189">
        <f t="shared" si="0"/>
        <v>0.20868157992000003</v>
      </c>
      <c r="C15" s="211">
        <v>2019</v>
      </c>
      <c r="D15" s="189" t="s">
        <v>5635</v>
      </c>
      <c r="E15" t="s">
        <v>1356</v>
      </c>
      <c r="F15" t="s">
        <v>1438</v>
      </c>
      <c r="G15" t="s">
        <v>1517</v>
      </c>
      <c r="H15" t="s">
        <v>1516</v>
      </c>
      <c r="I15" t="s">
        <v>18</v>
      </c>
      <c r="J15" t="s">
        <v>1515</v>
      </c>
      <c r="K15" t="s">
        <v>16</v>
      </c>
      <c r="L15" t="s">
        <v>15</v>
      </c>
      <c r="M15">
        <v>230032</v>
      </c>
      <c r="N15">
        <v>25.06</v>
      </c>
      <c r="O15">
        <v>25.06</v>
      </c>
      <c r="P15">
        <v>98.28</v>
      </c>
      <c r="Q15">
        <v>20</v>
      </c>
      <c r="R15">
        <v>1.31</v>
      </c>
      <c r="S15">
        <v>196.53</v>
      </c>
      <c r="V15" t="s">
        <v>13</v>
      </c>
      <c r="W15" t="s">
        <v>1514</v>
      </c>
      <c r="X15" t="s">
        <v>11</v>
      </c>
      <c r="Y15">
        <v>31.437263000000002</v>
      </c>
      <c r="Z15">
        <v>-92.232628000000005</v>
      </c>
      <c r="AA15">
        <v>44779</v>
      </c>
      <c r="AB15" t="s">
        <v>1350</v>
      </c>
      <c r="AD15" t="s">
        <v>1513</v>
      </c>
      <c r="AE15" t="s">
        <v>1434</v>
      </c>
      <c r="AF15">
        <v>44119</v>
      </c>
      <c r="AG15" t="s">
        <v>37</v>
      </c>
      <c r="AH15" t="s">
        <v>1512</v>
      </c>
      <c r="AI15" t="s">
        <v>1511</v>
      </c>
      <c r="AJ15" t="s">
        <v>1510</v>
      </c>
      <c r="AK15">
        <v>44120</v>
      </c>
      <c r="AL15" t="s">
        <v>1509</v>
      </c>
      <c r="AM15" t="s">
        <v>114</v>
      </c>
      <c r="AN15" t="s">
        <v>717</v>
      </c>
      <c r="AO15" t="s">
        <v>334</v>
      </c>
      <c r="AP15" t="s">
        <v>54</v>
      </c>
      <c r="AQ15" t="s">
        <v>1499</v>
      </c>
      <c r="AR15" t="s">
        <v>1416</v>
      </c>
      <c r="AS15" t="s">
        <v>1297</v>
      </c>
      <c r="AT15" t="s">
        <v>1508</v>
      </c>
      <c r="AU15" t="s">
        <v>1507</v>
      </c>
      <c r="AV15" t="s">
        <v>1506</v>
      </c>
    </row>
    <row r="16" spans="1:48" ht="14.45" customHeight="1" x14ac:dyDescent="0.25">
      <c r="A16" s="186" t="s">
        <v>5630</v>
      </c>
      <c r="B16" s="189">
        <f t="shared" si="0"/>
        <v>0.19462384116000001</v>
      </c>
      <c r="C16" s="211">
        <f t="shared" si="1"/>
        <v>2022</v>
      </c>
      <c r="D16" s="189" t="s">
        <v>5634</v>
      </c>
      <c r="E16" t="s">
        <v>1356</v>
      </c>
      <c r="F16" t="s">
        <v>1487</v>
      </c>
      <c r="G16" t="s">
        <v>326</v>
      </c>
      <c r="H16" t="s">
        <v>1486</v>
      </c>
      <c r="I16" t="s">
        <v>42</v>
      </c>
      <c r="J16" t="s">
        <v>1485</v>
      </c>
      <c r="K16" t="s">
        <v>16</v>
      </c>
      <c r="L16" t="s">
        <v>15</v>
      </c>
      <c r="M16">
        <v>214536</v>
      </c>
      <c r="N16">
        <v>10.1</v>
      </c>
      <c r="O16">
        <v>10.1</v>
      </c>
      <c r="P16">
        <v>84.47</v>
      </c>
      <c r="Q16">
        <v>23.07</v>
      </c>
      <c r="R16">
        <v>1.1000000000000001</v>
      </c>
      <c r="S16">
        <v>239.33</v>
      </c>
      <c r="V16" t="s">
        <v>13</v>
      </c>
      <c r="W16" t="s">
        <v>1484</v>
      </c>
      <c r="X16" t="s">
        <v>11</v>
      </c>
      <c r="Y16">
        <v>32.874206999999998</v>
      </c>
      <c r="Z16">
        <v>-91.197021000000007</v>
      </c>
      <c r="AA16">
        <v>217972</v>
      </c>
      <c r="AB16" t="s">
        <v>1350</v>
      </c>
      <c r="AD16" t="s">
        <v>1483</v>
      </c>
      <c r="AE16" t="s">
        <v>1434</v>
      </c>
      <c r="AF16">
        <v>44250</v>
      </c>
      <c r="AG16" t="s">
        <v>154</v>
      </c>
      <c r="AH16">
        <v>2022</v>
      </c>
      <c r="AI16" t="s">
        <v>1482</v>
      </c>
      <c r="AJ16" t="s">
        <v>1481</v>
      </c>
      <c r="AK16">
        <v>44292</v>
      </c>
      <c r="AL16" t="s">
        <v>1480</v>
      </c>
      <c r="AM16" t="s">
        <v>68</v>
      </c>
      <c r="AN16" t="s">
        <v>113</v>
      </c>
      <c r="AO16" t="s">
        <v>171</v>
      </c>
      <c r="AP16" t="s">
        <v>131</v>
      </c>
      <c r="AQ16" t="s">
        <v>1123</v>
      </c>
      <c r="AR16" t="s">
        <v>128</v>
      </c>
      <c r="AS16" t="s">
        <v>494</v>
      </c>
      <c r="AT16" t="s">
        <v>1479</v>
      </c>
      <c r="AU16" t="s">
        <v>387</v>
      </c>
      <c r="AV16" t="s">
        <v>1478</v>
      </c>
    </row>
    <row r="17" spans="1:48" ht="14.45" customHeight="1" x14ac:dyDescent="0.25">
      <c r="A17" s="186" t="s">
        <v>5630</v>
      </c>
      <c r="B17" s="189">
        <f t="shared" si="0"/>
        <v>0.194682808185</v>
      </c>
      <c r="C17" s="211">
        <f t="shared" si="1"/>
        <v>2022</v>
      </c>
      <c r="D17" s="189" t="s">
        <v>5634</v>
      </c>
      <c r="E17" t="s">
        <v>1356</v>
      </c>
      <c r="F17" t="s">
        <v>1494</v>
      </c>
      <c r="G17" t="s">
        <v>326</v>
      </c>
      <c r="H17" t="s">
        <v>1220</v>
      </c>
      <c r="I17" t="s">
        <v>42</v>
      </c>
      <c r="J17" t="s">
        <v>1485</v>
      </c>
      <c r="K17" t="s">
        <v>16</v>
      </c>
      <c r="L17" t="s">
        <v>15</v>
      </c>
      <c r="M17">
        <v>214601</v>
      </c>
      <c r="N17">
        <v>10.1</v>
      </c>
      <c r="O17">
        <v>10.1</v>
      </c>
      <c r="P17">
        <v>84.47</v>
      </c>
      <c r="Q17">
        <v>23.07</v>
      </c>
      <c r="R17">
        <v>1.1000000000000001</v>
      </c>
      <c r="S17">
        <v>239.33</v>
      </c>
      <c r="V17" t="s">
        <v>13</v>
      </c>
      <c r="W17" t="s">
        <v>1493</v>
      </c>
      <c r="X17" t="s">
        <v>11</v>
      </c>
      <c r="Y17">
        <v>31.877321999999999</v>
      </c>
      <c r="Z17">
        <v>-91.922055</v>
      </c>
      <c r="AA17">
        <v>217596</v>
      </c>
      <c r="AB17" t="s">
        <v>1350</v>
      </c>
      <c r="AD17" t="s">
        <v>1492</v>
      </c>
      <c r="AE17" t="s">
        <v>1434</v>
      </c>
      <c r="AF17">
        <v>44292</v>
      </c>
      <c r="AG17" t="s">
        <v>154</v>
      </c>
      <c r="AH17">
        <v>2022</v>
      </c>
      <c r="AI17" t="s">
        <v>1482</v>
      </c>
      <c r="AJ17" t="s">
        <v>1481</v>
      </c>
      <c r="AK17">
        <v>44292</v>
      </c>
      <c r="AL17" t="s">
        <v>1491</v>
      </c>
      <c r="AM17" t="s">
        <v>114</v>
      </c>
      <c r="AN17" t="s">
        <v>150</v>
      </c>
      <c r="AO17" t="s">
        <v>94</v>
      </c>
      <c r="AP17" t="s">
        <v>54</v>
      </c>
      <c r="AQ17" t="s">
        <v>1021</v>
      </c>
      <c r="AR17" t="s">
        <v>1490</v>
      </c>
      <c r="AS17" t="s">
        <v>1109</v>
      </c>
      <c r="AT17" t="s">
        <v>1489</v>
      </c>
      <c r="AU17" t="s">
        <v>298</v>
      </c>
      <c r="AV17" t="s">
        <v>1488</v>
      </c>
    </row>
    <row r="18" spans="1:48" ht="14.45" customHeight="1" x14ac:dyDescent="0.25">
      <c r="A18" s="186" t="s">
        <v>5630</v>
      </c>
      <c r="B18" s="189">
        <f t="shared" si="0"/>
        <v>0.19682013604499998</v>
      </c>
      <c r="C18" s="211">
        <f t="shared" si="1"/>
        <v>2022</v>
      </c>
      <c r="D18" s="189" t="s">
        <v>5634</v>
      </c>
      <c r="E18" t="s">
        <v>1356</v>
      </c>
      <c r="F18" t="s">
        <v>1505</v>
      </c>
      <c r="G18" t="s">
        <v>326</v>
      </c>
      <c r="H18" t="s">
        <v>1504</v>
      </c>
      <c r="I18" t="s">
        <v>42</v>
      </c>
      <c r="J18" t="s">
        <v>1485</v>
      </c>
      <c r="K18" t="s">
        <v>16</v>
      </c>
      <c r="L18" t="s">
        <v>15</v>
      </c>
      <c r="M18">
        <v>216957</v>
      </c>
      <c r="N18">
        <v>10.119999999999999</v>
      </c>
      <c r="O18">
        <v>10.119999999999999</v>
      </c>
      <c r="P18">
        <v>84.65</v>
      </c>
      <c r="Q18">
        <v>22.88</v>
      </c>
      <c r="R18">
        <v>1.1000000000000001</v>
      </c>
      <c r="S18">
        <v>239.49</v>
      </c>
      <c r="V18" t="s">
        <v>13</v>
      </c>
      <c r="W18" t="s">
        <v>1503</v>
      </c>
      <c r="X18" t="s">
        <v>11</v>
      </c>
      <c r="Y18">
        <v>30.861405999999999</v>
      </c>
      <c r="Z18">
        <v>-92.246843999999996</v>
      </c>
      <c r="AA18">
        <v>217594</v>
      </c>
      <c r="AB18" t="s">
        <v>1350</v>
      </c>
      <c r="AD18" t="s">
        <v>1502</v>
      </c>
      <c r="AE18" t="s">
        <v>1348</v>
      </c>
      <c r="AF18">
        <v>44237</v>
      </c>
      <c r="AG18" t="s">
        <v>154</v>
      </c>
      <c r="AH18">
        <v>2022</v>
      </c>
      <c r="AI18" t="s">
        <v>1482</v>
      </c>
      <c r="AJ18" t="s">
        <v>1481</v>
      </c>
      <c r="AK18">
        <v>44292</v>
      </c>
      <c r="AL18" t="s">
        <v>1501</v>
      </c>
      <c r="AM18" t="s">
        <v>652</v>
      </c>
      <c r="AN18" t="s">
        <v>1500</v>
      </c>
      <c r="AO18" t="s">
        <v>171</v>
      </c>
      <c r="AP18" t="s">
        <v>228</v>
      </c>
      <c r="AQ18" t="s">
        <v>1499</v>
      </c>
      <c r="AR18" t="s">
        <v>1498</v>
      </c>
      <c r="AS18" t="s">
        <v>1497</v>
      </c>
      <c r="AT18" t="s">
        <v>1414</v>
      </c>
      <c r="AU18" t="s">
        <v>1496</v>
      </c>
      <c r="AV18" t="s">
        <v>1495</v>
      </c>
    </row>
    <row r="19" spans="1:48" ht="14.45" customHeight="1" x14ac:dyDescent="0.25">
      <c r="A19" s="186" t="s">
        <v>5630</v>
      </c>
      <c r="B19" s="189">
        <f t="shared" si="0"/>
        <v>3.07102443444</v>
      </c>
      <c r="C19" s="211">
        <f t="shared" si="1"/>
        <v>2025</v>
      </c>
      <c r="D19" s="189" t="s">
        <v>5634</v>
      </c>
      <c r="E19" t="s">
        <v>1356</v>
      </c>
      <c r="F19" t="s">
        <v>1412</v>
      </c>
      <c r="G19" t="s">
        <v>3743</v>
      </c>
      <c r="H19" t="s">
        <v>3742</v>
      </c>
      <c r="I19" t="s">
        <v>42</v>
      </c>
      <c r="J19" t="s">
        <v>3741</v>
      </c>
      <c r="K19" t="s">
        <v>16</v>
      </c>
      <c r="L19" t="s">
        <v>3522</v>
      </c>
      <c r="M19">
        <v>3385224</v>
      </c>
      <c r="N19">
        <v>130.91</v>
      </c>
      <c r="O19">
        <v>130.88</v>
      </c>
      <c r="P19">
        <v>3412</v>
      </c>
      <c r="Q19">
        <v>82.86</v>
      </c>
      <c r="R19">
        <v>18.54</v>
      </c>
      <c r="S19">
        <v>8248</v>
      </c>
      <c r="T19">
        <v>101.29</v>
      </c>
      <c r="V19" t="s">
        <v>3740</v>
      </c>
      <c r="W19" t="s">
        <v>3739</v>
      </c>
      <c r="X19" t="s">
        <v>11</v>
      </c>
      <c r="Y19">
        <v>29.766674999999999</v>
      </c>
      <c r="Z19">
        <v>-93.333213999999998</v>
      </c>
      <c r="AA19">
        <v>179704</v>
      </c>
      <c r="AB19" t="s">
        <v>1350</v>
      </c>
      <c r="AD19" t="s">
        <v>38</v>
      </c>
      <c r="AE19" t="s">
        <v>1365</v>
      </c>
      <c r="AF19">
        <v>44305</v>
      </c>
      <c r="AG19" t="s">
        <v>6</v>
      </c>
      <c r="AH19">
        <v>2025</v>
      </c>
      <c r="AI19" t="s">
        <v>3738</v>
      </c>
      <c r="AJ19" t="s">
        <v>3737</v>
      </c>
      <c r="AK19">
        <v>44307</v>
      </c>
      <c r="AL19" t="s">
        <v>3736</v>
      </c>
      <c r="AM19" t="s">
        <v>114</v>
      </c>
      <c r="AN19" t="s">
        <v>1775</v>
      </c>
      <c r="AO19" t="s">
        <v>31</v>
      </c>
      <c r="AP19" t="s">
        <v>68</v>
      </c>
      <c r="AQ19" t="s">
        <v>1343</v>
      </c>
      <c r="AR19" t="s">
        <v>3672</v>
      </c>
      <c r="AS19" t="s">
        <v>2115</v>
      </c>
      <c r="AT19" t="s">
        <v>1403</v>
      </c>
      <c r="AU19" t="s">
        <v>2569</v>
      </c>
      <c r="AV19" t="s">
        <v>3735</v>
      </c>
    </row>
    <row r="20" spans="1:48" ht="14.45" customHeight="1" x14ac:dyDescent="0.25">
      <c r="A20" s="186" t="s">
        <v>5630</v>
      </c>
      <c r="B20" s="189">
        <f t="shared" si="0"/>
        <v>4.4062800988349995</v>
      </c>
      <c r="C20" s="211">
        <f t="shared" si="1"/>
        <v>2023</v>
      </c>
      <c r="D20" s="189" t="s">
        <v>5634</v>
      </c>
      <c r="E20" t="s">
        <v>1356</v>
      </c>
      <c r="F20" t="s">
        <v>2347</v>
      </c>
      <c r="G20" t="s">
        <v>3729</v>
      </c>
      <c r="H20" t="s">
        <v>3734</v>
      </c>
      <c r="I20" t="s">
        <v>42</v>
      </c>
      <c r="J20" t="s">
        <v>3733</v>
      </c>
      <c r="K20" t="s">
        <v>16</v>
      </c>
      <c r="L20" t="s">
        <v>3522</v>
      </c>
      <c r="M20">
        <v>4857091</v>
      </c>
      <c r="N20">
        <v>301</v>
      </c>
      <c r="O20">
        <v>301</v>
      </c>
      <c r="P20">
        <v>4335</v>
      </c>
      <c r="Q20">
        <v>124</v>
      </c>
      <c r="R20">
        <v>201</v>
      </c>
      <c r="S20">
        <v>7021</v>
      </c>
      <c r="V20" t="s">
        <v>580</v>
      </c>
      <c r="W20" t="s">
        <v>3732</v>
      </c>
      <c r="X20" t="s">
        <v>11</v>
      </c>
      <c r="Y20">
        <v>29.020699</v>
      </c>
      <c r="Z20">
        <v>-93.577832000000001</v>
      </c>
      <c r="AB20" t="s">
        <v>3731</v>
      </c>
      <c r="AF20">
        <v>44307</v>
      </c>
      <c r="AG20" t="s">
        <v>6</v>
      </c>
      <c r="AH20">
        <v>2023</v>
      </c>
      <c r="AI20" t="s">
        <v>3724</v>
      </c>
      <c r="AJ20" t="s">
        <v>3730</v>
      </c>
      <c r="AK20">
        <v>44307</v>
      </c>
      <c r="AL20" t="e">
        <v>#N/A</v>
      </c>
      <c r="AM20" t="e">
        <v>#N/A</v>
      </c>
      <c r="AN20" t="e">
        <v>#N/A</v>
      </c>
      <c r="AO20" t="e">
        <v>#N/A</v>
      </c>
      <c r="AP20" t="e">
        <v>#N/A</v>
      </c>
      <c r="AQ20" t="e">
        <v>#N/A</v>
      </c>
      <c r="AR20" t="e">
        <v>#N/A</v>
      </c>
      <c r="AS20" t="e">
        <v>#N/A</v>
      </c>
      <c r="AT20" t="e">
        <v>#N/A</v>
      </c>
      <c r="AU20" t="e">
        <v>#N/A</v>
      </c>
      <c r="AV20" t="e">
        <v>#N/A</v>
      </c>
    </row>
    <row r="21" spans="1:48" ht="14.45" customHeight="1" x14ac:dyDescent="0.25">
      <c r="A21" s="186" t="s">
        <v>5630</v>
      </c>
      <c r="B21" s="189">
        <f t="shared" si="0"/>
        <v>0.40439222871000002</v>
      </c>
      <c r="C21" s="211">
        <f t="shared" si="1"/>
        <v>2023</v>
      </c>
      <c r="D21" s="189" t="s">
        <v>5634</v>
      </c>
      <c r="E21" t="s">
        <v>1356</v>
      </c>
      <c r="F21" t="s">
        <v>1412</v>
      </c>
      <c r="G21" t="s">
        <v>3729</v>
      </c>
      <c r="H21" t="s">
        <v>3728</v>
      </c>
      <c r="I21" t="s">
        <v>42</v>
      </c>
      <c r="J21" t="s">
        <v>3727</v>
      </c>
      <c r="K21" t="s">
        <v>16</v>
      </c>
      <c r="L21" t="s">
        <v>3522</v>
      </c>
      <c r="M21">
        <v>445766</v>
      </c>
      <c r="N21">
        <v>59.82</v>
      </c>
      <c r="O21">
        <v>59.82</v>
      </c>
      <c r="P21">
        <v>223.49</v>
      </c>
      <c r="Q21">
        <v>25.82</v>
      </c>
      <c r="R21">
        <v>13.22</v>
      </c>
      <c r="S21">
        <v>226.49</v>
      </c>
      <c r="U21" t="s">
        <v>14</v>
      </c>
      <c r="V21" t="s">
        <v>13</v>
      </c>
      <c r="W21" t="s">
        <v>3726</v>
      </c>
      <c r="X21" t="s">
        <v>11</v>
      </c>
      <c r="Y21">
        <v>29.761388882571801</v>
      </c>
      <c r="Z21">
        <v>-93.643618138301605</v>
      </c>
      <c r="AA21">
        <v>195747</v>
      </c>
      <c r="AB21" t="s">
        <v>1350</v>
      </c>
      <c r="AD21" t="s">
        <v>3725</v>
      </c>
      <c r="AF21">
        <v>44307</v>
      </c>
      <c r="AG21" t="s">
        <v>6</v>
      </c>
      <c r="AH21">
        <v>2023</v>
      </c>
      <c r="AI21" t="s">
        <v>3724</v>
      </c>
      <c r="AJ21" t="s">
        <v>3723</v>
      </c>
      <c r="AK21">
        <v>44124</v>
      </c>
      <c r="AL21" t="s">
        <v>3434</v>
      </c>
      <c r="AM21" t="s">
        <v>334</v>
      </c>
      <c r="AN21" t="s">
        <v>69</v>
      </c>
      <c r="AO21" t="s">
        <v>94</v>
      </c>
      <c r="AP21" t="s">
        <v>316</v>
      </c>
      <c r="AQ21" t="s">
        <v>1343</v>
      </c>
      <c r="AR21" t="s">
        <v>3672</v>
      </c>
      <c r="AS21" t="s">
        <v>2115</v>
      </c>
      <c r="AT21" t="s">
        <v>1403</v>
      </c>
      <c r="AU21" t="s">
        <v>1</v>
      </c>
      <c r="AV21" t="s">
        <v>3722</v>
      </c>
    </row>
    <row r="22" spans="1:48" ht="14.45" customHeight="1" x14ac:dyDescent="0.25">
      <c r="A22" s="186" t="s">
        <v>5630</v>
      </c>
      <c r="B22" s="189">
        <f t="shared" si="0"/>
        <v>8.6304518807699999</v>
      </c>
      <c r="C22" s="211">
        <f t="shared" si="1"/>
        <v>2025</v>
      </c>
      <c r="D22" s="189" t="s">
        <v>5634</v>
      </c>
      <c r="E22" t="s">
        <v>1356</v>
      </c>
      <c r="F22" t="s">
        <v>1370</v>
      </c>
      <c r="G22" t="s">
        <v>3721</v>
      </c>
      <c r="H22" t="s">
        <v>3720</v>
      </c>
      <c r="I22" t="s">
        <v>42</v>
      </c>
      <c r="J22" t="s">
        <v>3719</v>
      </c>
      <c r="K22" t="s">
        <v>16</v>
      </c>
      <c r="L22" t="s">
        <v>3522</v>
      </c>
      <c r="M22">
        <v>9513442</v>
      </c>
      <c r="N22">
        <v>356.18</v>
      </c>
      <c r="O22">
        <v>356.18</v>
      </c>
      <c r="P22">
        <v>1703.93</v>
      </c>
      <c r="Q22">
        <v>555.57000000000005</v>
      </c>
      <c r="R22">
        <v>73.61</v>
      </c>
      <c r="S22">
        <v>6039.11</v>
      </c>
      <c r="V22" t="s">
        <v>13</v>
      </c>
      <c r="W22" t="s">
        <v>3718</v>
      </c>
      <c r="X22" t="s">
        <v>11</v>
      </c>
      <c r="Y22">
        <v>30.103252000000001</v>
      </c>
      <c r="Z22">
        <v>-93.336995000000002</v>
      </c>
      <c r="AA22">
        <v>201334</v>
      </c>
      <c r="AB22" t="s">
        <v>1350</v>
      </c>
      <c r="AD22" t="s">
        <v>3717</v>
      </c>
      <c r="AE22" t="s">
        <v>1365</v>
      </c>
      <c r="AF22">
        <v>44305</v>
      </c>
      <c r="AG22" t="s">
        <v>6</v>
      </c>
      <c r="AH22">
        <v>2025</v>
      </c>
      <c r="AI22" t="s">
        <v>3540</v>
      </c>
      <c r="AJ22" t="s">
        <v>3716</v>
      </c>
      <c r="AK22">
        <v>44250</v>
      </c>
      <c r="AL22" t="s">
        <v>3715</v>
      </c>
      <c r="AM22" t="s">
        <v>228</v>
      </c>
      <c r="AN22" t="s">
        <v>663</v>
      </c>
      <c r="AO22" t="s">
        <v>52</v>
      </c>
      <c r="AP22" t="s">
        <v>228</v>
      </c>
      <c r="AQ22" t="s">
        <v>3714</v>
      </c>
      <c r="AR22" t="s">
        <v>3713</v>
      </c>
      <c r="AS22" t="s">
        <v>802</v>
      </c>
      <c r="AT22" t="s">
        <v>811</v>
      </c>
      <c r="AU22" t="s">
        <v>3712</v>
      </c>
      <c r="AV22" t="s">
        <v>3711</v>
      </c>
    </row>
    <row r="23" spans="1:48" ht="14.45" customHeight="1" x14ac:dyDescent="0.25">
      <c r="A23" s="186" t="s">
        <v>5630</v>
      </c>
      <c r="B23" s="189">
        <f t="shared" si="0"/>
        <v>0.17980225262999999</v>
      </c>
      <c r="C23" s="211">
        <f t="shared" si="1"/>
        <v>2023</v>
      </c>
      <c r="D23" s="189" t="s">
        <v>5634</v>
      </c>
      <c r="E23" t="s">
        <v>1356</v>
      </c>
      <c r="F23" t="s">
        <v>1426</v>
      </c>
      <c r="G23" t="s">
        <v>1465</v>
      </c>
      <c r="H23" t="s">
        <v>1464</v>
      </c>
      <c r="I23" t="s">
        <v>42</v>
      </c>
      <c r="J23" t="s">
        <v>1463</v>
      </c>
      <c r="K23" t="s">
        <v>16</v>
      </c>
      <c r="L23" t="s">
        <v>15</v>
      </c>
      <c r="M23">
        <v>198198</v>
      </c>
      <c r="N23">
        <v>15.7</v>
      </c>
      <c r="O23">
        <v>15.7</v>
      </c>
      <c r="P23">
        <v>98.12</v>
      </c>
      <c r="Q23">
        <v>14.34</v>
      </c>
      <c r="R23">
        <v>3.6</v>
      </c>
      <c r="S23">
        <v>109.42</v>
      </c>
      <c r="T23">
        <v>2.93</v>
      </c>
      <c r="V23" t="s">
        <v>820</v>
      </c>
      <c r="W23" t="s">
        <v>1462</v>
      </c>
      <c r="X23" t="s">
        <v>11</v>
      </c>
      <c r="Y23">
        <v>30.579653</v>
      </c>
      <c r="Z23">
        <v>-92.430369999999996</v>
      </c>
      <c r="AA23">
        <v>201334</v>
      </c>
      <c r="AB23" t="s">
        <v>1350</v>
      </c>
      <c r="AD23" t="s">
        <v>38</v>
      </c>
      <c r="AE23" t="s">
        <v>1348</v>
      </c>
      <c r="AF23">
        <v>44305</v>
      </c>
      <c r="AG23" t="s">
        <v>6</v>
      </c>
      <c r="AH23">
        <v>2023</v>
      </c>
      <c r="AI23" t="s">
        <v>1461</v>
      </c>
      <c r="AJ23" t="s">
        <v>1460</v>
      </c>
      <c r="AK23">
        <v>44293</v>
      </c>
      <c r="AL23" t="s">
        <v>1459</v>
      </c>
      <c r="AM23" t="s">
        <v>54</v>
      </c>
      <c r="AN23" t="s">
        <v>775</v>
      </c>
      <c r="AO23" t="s">
        <v>67</v>
      </c>
      <c r="AP23" t="s">
        <v>33</v>
      </c>
      <c r="AQ23" t="s">
        <v>856</v>
      </c>
      <c r="AR23" t="s">
        <v>1458</v>
      </c>
      <c r="AS23" t="s">
        <v>1457</v>
      </c>
      <c r="AT23" t="s">
        <v>1456</v>
      </c>
      <c r="AU23" t="s">
        <v>1455</v>
      </c>
      <c r="AV23" t="s">
        <v>1454</v>
      </c>
    </row>
    <row r="24" spans="1:48" ht="14.45" customHeight="1" x14ac:dyDescent="0.25">
      <c r="A24" s="186" t="s">
        <v>5630</v>
      </c>
      <c r="B24" s="189">
        <f t="shared" si="0"/>
        <v>0.29097596000999998</v>
      </c>
      <c r="C24" s="211">
        <f t="shared" si="1"/>
        <v>2023</v>
      </c>
      <c r="D24" s="189" t="s">
        <v>5634</v>
      </c>
      <c r="E24" t="s">
        <v>1356</v>
      </c>
      <c r="F24" t="s">
        <v>1426</v>
      </c>
      <c r="G24" t="s">
        <v>1465</v>
      </c>
      <c r="H24" t="s">
        <v>1477</v>
      </c>
      <c r="I24" t="s">
        <v>42</v>
      </c>
      <c r="J24" t="s">
        <v>1463</v>
      </c>
      <c r="K24" t="s">
        <v>16</v>
      </c>
      <c r="L24" t="s">
        <v>15</v>
      </c>
      <c r="M24">
        <v>320746</v>
      </c>
      <c r="N24">
        <v>26.81</v>
      </c>
      <c r="O24">
        <v>26.81</v>
      </c>
      <c r="P24">
        <v>178.26</v>
      </c>
      <c r="Q24">
        <v>24.22</v>
      </c>
      <c r="R24">
        <v>6.15</v>
      </c>
      <c r="S24">
        <v>186.79</v>
      </c>
      <c r="T24">
        <v>5.92</v>
      </c>
      <c r="V24" t="s">
        <v>820</v>
      </c>
      <c r="W24" t="s">
        <v>1462</v>
      </c>
      <c r="X24" t="s">
        <v>11</v>
      </c>
      <c r="Y24">
        <v>30.453275000000001</v>
      </c>
      <c r="Z24">
        <v>-92.540657999999993</v>
      </c>
      <c r="AA24">
        <v>201334</v>
      </c>
      <c r="AB24" t="s">
        <v>1350</v>
      </c>
      <c r="AD24" t="s">
        <v>38</v>
      </c>
      <c r="AE24" t="s">
        <v>1365</v>
      </c>
      <c r="AF24">
        <v>44305</v>
      </c>
      <c r="AG24" t="s">
        <v>6</v>
      </c>
      <c r="AH24">
        <v>2023</v>
      </c>
      <c r="AI24" t="s">
        <v>1461</v>
      </c>
      <c r="AJ24" t="s">
        <v>1460</v>
      </c>
      <c r="AK24">
        <v>44293</v>
      </c>
      <c r="AL24" t="s">
        <v>1476</v>
      </c>
      <c r="AM24" t="s">
        <v>94</v>
      </c>
      <c r="AN24" t="s">
        <v>652</v>
      </c>
      <c r="AO24" t="s">
        <v>228</v>
      </c>
      <c r="AP24" t="s">
        <v>69</v>
      </c>
      <c r="AQ24" t="s">
        <v>1021</v>
      </c>
      <c r="AR24" t="s">
        <v>1416</v>
      </c>
      <c r="AS24" t="s">
        <v>1475</v>
      </c>
      <c r="AT24" t="s">
        <v>811</v>
      </c>
      <c r="AU24" t="s">
        <v>1474</v>
      </c>
      <c r="AV24" t="s">
        <v>1473</v>
      </c>
    </row>
    <row r="25" spans="1:48" ht="14.45" customHeight="1" x14ac:dyDescent="0.25">
      <c r="A25" s="186" t="s">
        <v>5630</v>
      </c>
      <c r="B25" s="189">
        <f t="shared" si="0"/>
        <v>0.53534347627500001</v>
      </c>
      <c r="C25" s="211">
        <f t="shared" si="1"/>
        <v>2023</v>
      </c>
      <c r="D25" s="189" t="s">
        <v>5634</v>
      </c>
      <c r="E25" t="s">
        <v>1356</v>
      </c>
      <c r="F25" t="s">
        <v>1472</v>
      </c>
      <c r="G25" t="s">
        <v>1465</v>
      </c>
      <c r="H25" t="s">
        <v>1471</v>
      </c>
      <c r="I25" t="s">
        <v>42</v>
      </c>
      <c r="J25" t="s">
        <v>1463</v>
      </c>
      <c r="K25" t="s">
        <v>16</v>
      </c>
      <c r="L25" t="s">
        <v>15</v>
      </c>
      <c r="M25">
        <v>590115</v>
      </c>
      <c r="N25">
        <v>46.3</v>
      </c>
      <c r="O25">
        <v>46.3</v>
      </c>
      <c r="P25">
        <v>214.97</v>
      </c>
      <c r="Q25">
        <v>33.270000000000003</v>
      </c>
      <c r="R25">
        <v>10.64</v>
      </c>
      <c r="S25">
        <v>204.18</v>
      </c>
      <c r="T25">
        <v>8.3699999999999992</v>
      </c>
      <c r="V25" t="s">
        <v>13</v>
      </c>
      <c r="W25" t="s">
        <v>1470</v>
      </c>
      <c r="X25" t="s">
        <v>11</v>
      </c>
      <c r="Y25">
        <v>30.382448</v>
      </c>
      <c r="Z25">
        <v>-93.068234000000004</v>
      </c>
      <c r="AA25">
        <v>205247</v>
      </c>
      <c r="AB25" t="s">
        <v>1350</v>
      </c>
      <c r="AD25" t="s">
        <v>1469</v>
      </c>
      <c r="AE25" t="s">
        <v>1365</v>
      </c>
      <c r="AF25">
        <v>44302</v>
      </c>
      <c r="AG25" t="s">
        <v>6</v>
      </c>
      <c r="AH25">
        <v>2023</v>
      </c>
      <c r="AI25" t="s">
        <v>1461</v>
      </c>
      <c r="AJ25" t="s">
        <v>1460</v>
      </c>
      <c r="AK25">
        <v>44293</v>
      </c>
      <c r="AL25" t="s">
        <v>115</v>
      </c>
      <c r="AM25" t="s">
        <v>480</v>
      </c>
      <c r="AN25" t="s">
        <v>929</v>
      </c>
      <c r="AO25" t="s">
        <v>51</v>
      </c>
      <c r="AP25" t="s">
        <v>228</v>
      </c>
      <c r="AQ25" t="s">
        <v>1468</v>
      </c>
      <c r="AR25" t="s">
        <v>1430</v>
      </c>
      <c r="AS25" t="s">
        <v>1415</v>
      </c>
      <c r="AT25" t="s">
        <v>1358</v>
      </c>
      <c r="AU25" t="s">
        <v>1467</v>
      </c>
      <c r="AV25" t="s">
        <v>1466</v>
      </c>
    </row>
    <row r="26" spans="1:48" ht="14.45" customHeight="1" x14ac:dyDescent="0.25">
      <c r="A26" s="186" t="s">
        <v>5631</v>
      </c>
      <c r="B26" s="189">
        <f t="shared" si="0"/>
        <v>1.7927405768080649</v>
      </c>
      <c r="C26" s="211">
        <f t="shared" si="1"/>
        <v>2016</v>
      </c>
      <c r="D26" s="189" t="s">
        <v>5635</v>
      </c>
      <c r="E26" t="s">
        <v>1356</v>
      </c>
      <c r="F26" t="s">
        <v>1681</v>
      </c>
      <c r="G26" t="s">
        <v>2048</v>
      </c>
      <c r="H26" t="s">
        <v>2047</v>
      </c>
      <c r="I26" t="s">
        <v>18</v>
      </c>
      <c r="J26" t="s">
        <v>2046</v>
      </c>
      <c r="K26" t="s">
        <v>1895</v>
      </c>
      <c r="L26" t="s">
        <v>1894</v>
      </c>
      <c r="M26">
        <v>1976157.649</v>
      </c>
      <c r="N26">
        <v>39.730000000000004</v>
      </c>
      <c r="O26">
        <v>7.29</v>
      </c>
      <c r="P26">
        <v>135.18</v>
      </c>
      <c r="Q26">
        <v>147.06</v>
      </c>
      <c r="R26">
        <v>4.7</v>
      </c>
      <c r="S26">
        <v>408.61</v>
      </c>
      <c r="V26" t="s">
        <v>13</v>
      </c>
      <c r="W26" t="s">
        <v>2045</v>
      </c>
      <c r="X26" t="s">
        <v>11</v>
      </c>
      <c r="Y26">
        <v>29.959537000000001</v>
      </c>
      <c r="Z26">
        <v>-90.269073000000006</v>
      </c>
      <c r="AA26">
        <v>184235</v>
      </c>
      <c r="AB26" t="s">
        <v>1350</v>
      </c>
      <c r="AD26" t="s">
        <v>2044</v>
      </c>
      <c r="AE26" t="s">
        <v>1448</v>
      </c>
      <c r="AF26">
        <v>44013</v>
      </c>
      <c r="AG26" t="s">
        <v>37</v>
      </c>
      <c r="AH26">
        <v>2016</v>
      </c>
      <c r="AI26" t="s">
        <v>1904</v>
      </c>
      <c r="AJ26" t="s">
        <v>2043</v>
      </c>
      <c r="AK26">
        <v>43746</v>
      </c>
      <c r="AL26" t="s">
        <v>2042</v>
      </c>
      <c r="AM26" t="s">
        <v>184</v>
      </c>
      <c r="AN26" t="s">
        <v>803</v>
      </c>
      <c r="AO26" t="s">
        <v>52</v>
      </c>
      <c r="AP26" t="s">
        <v>53</v>
      </c>
      <c r="AQ26" t="s">
        <v>129</v>
      </c>
      <c r="AR26" t="s">
        <v>2041</v>
      </c>
      <c r="AS26" t="s">
        <v>530</v>
      </c>
      <c r="AT26" t="s">
        <v>2040</v>
      </c>
      <c r="AU26" t="s">
        <v>1340</v>
      </c>
      <c r="AV26" t="s">
        <v>2039</v>
      </c>
    </row>
    <row r="27" spans="1:48" ht="14.45" customHeight="1" x14ac:dyDescent="0.25">
      <c r="A27" s="186" t="s">
        <v>5629</v>
      </c>
      <c r="B27" s="189">
        <f t="shared" si="0"/>
        <v>0.21692154127499999</v>
      </c>
      <c r="C27" s="211">
        <f t="shared" si="1"/>
        <v>2014</v>
      </c>
      <c r="D27" s="189" t="s">
        <v>5635</v>
      </c>
      <c r="E27" t="s">
        <v>1356</v>
      </c>
      <c r="F27" t="s">
        <v>3170</v>
      </c>
      <c r="G27" t="s">
        <v>3169</v>
      </c>
      <c r="H27" t="s">
        <v>3168</v>
      </c>
      <c r="I27" t="s">
        <v>42</v>
      </c>
      <c r="J27" t="s">
        <v>3167</v>
      </c>
      <c r="K27" t="s">
        <v>16</v>
      </c>
      <c r="L27" t="s">
        <v>3023</v>
      </c>
      <c r="M27">
        <v>239115</v>
      </c>
      <c r="N27">
        <v>9.89</v>
      </c>
      <c r="O27">
        <v>9.89</v>
      </c>
      <c r="P27">
        <v>44.3</v>
      </c>
      <c r="Q27">
        <v>31.89</v>
      </c>
      <c r="R27">
        <v>7.81</v>
      </c>
      <c r="S27">
        <v>96.1</v>
      </c>
      <c r="V27" t="s">
        <v>13</v>
      </c>
      <c r="W27" t="s">
        <v>3166</v>
      </c>
      <c r="X27" t="s">
        <v>11</v>
      </c>
      <c r="Y27">
        <v>30.234815000000001</v>
      </c>
      <c r="Z27">
        <v>-91.240171000000004</v>
      </c>
      <c r="AA27">
        <v>184873</v>
      </c>
      <c r="AB27" t="s">
        <v>1350</v>
      </c>
      <c r="AD27" t="s">
        <v>3165</v>
      </c>
      <c r="AE27" t="s">
        <v>2391</v>
      </c>
      <c r="AF27">
        <v>44123</v>
      </c>
      <c r="AG27" t="s">
        <v>37</v>
      </c>
      <c r="AH27">
        <v>2014</v>
      </c>
      <c r="AI27" t="s">
        <v>3164</v>
      </c>
      <c r="AJ27" t="s">
        <v>3163</v>
      </c>
      <c r="AK27">
        <v>44123</v>
      </c>
      <c r="AL27" t="s">
        <v>3162</v>
      </c>
      <c r="AM27" t="s">
        <v>1444</v>
      </c>
      <c r="AN27" t="s">
        <v>229</v>
      </c>
      <c r="AO27" t="s">
        <v>31</v>
      </c>
      <c r="AP27" t="s">
        <v>519</v>
      </c>
      <c r="AQ27" t="s">
        <v>3161</v>
      </c>
      <c r="AR27" t="s">
        <v>3160</v>
      </c>
      <c r="AS27" t="s">
        <v>3159</v>
      </c>
      <c r="AT27" t="s">
        <v>1479</v>
      </c>
      <c r="AU27" t="s">
        <v>3158</v>
      </c>
      <c r="AV27" t="s">
        <v>3157</v>
      </c>
    </row>
    <row r="28" spans="1:48" ht="14.45" customHeight="1" x14ac:dyDescent="0.25">
      <c r="A28" s="186" t="s">
        <v>5629</v>
      </c>
      <c r="B28" s="189">
        <f t="shared" si="0"/>
        <v>0.24049383631499999</v>
      </c>
      <c r="C28" s="211">
        <f t="shared" si="1"/>
        <v>2018</v>
      </c>
      <c r="D28" s="189" t="s">
        <v>5635</v>
      </c>
      <c r="E28" t="s">
        <v>1356</v>
      </c>
      <c r="F28" t="s">
        <v>1426</v>
      </c>
      <c r="G28" t="s">
        <v>3169</v>
      </c>
      <c r="H28" t="s">
        <v>3178</v>
      </c>
      <c r="I28" t="s">
        <v>18</v>
      </c>
      <c r="J28" t="s">
        <v>3177</v>
      </c>
      <c r="K28" t="s">
        <v>16</v>
      </c>
      <c r="L28" t="s">
        <v>3023</v>
      </c>
      <c r="M28">
        <v>265099</v>
      </c>
      <c r="N28">
        <v>12.49</v>
      </c>
      <c r="O28">
        <v>12.49</v>
      </c>
      <c r="P28">
        <v>99.66</v>
      </c>
      <c r="Q28">
        <v>37.65</v>
      </c>
      <c r="R28">
        <v>8.08</v>
      </c>
      <c r="S28">
        <v>136.57</v>
      </c>
      <c r="V28" t="s">
        <v>13</v>
      </c>
      <c r="W28" t="s">
        <v>3176</v>
      </c>
      <c r="X28" t="s">
        <v>11</v>
      </c>
      <c r="Y28">
        <v>30.460588999999999</v>
      </c>
      <c r="Z28">
        <v>-92.532308999999998</v>
      </c>
      <c r="AA28">
        <v>17715</v>
      </c>
      <c r="AB28" t="s">
        <v>1350</v>
      </c>
      <c r="AD28" t="s">
        <v>3175</v>
      </c>
      <c r="AE28" t="s">
        <v>1365</v>
      </c>
      <c r="AF28">
        <v>44124</v>
      </c>
      <c r="AG28" t="s">
        <v>37</v>
      </c>
      <c r="AH28">
        <v>2018</v>
      </c>
      <c r="AI28" t="s">
        <v>817</v>
      </c>
      <c r="AJ28" t="s">
        <v>3174</v>
      </c>
      <c r="AK28">
        <v>44124</v>
      </c>
      <c r="AL28" t="s">
        <v>3173</v>
      </c>
      <c r="AM28" t="s">
        <v>67</v>
      </c>
      <c r="AN28" t="s">
        <v>506</v>
      </c>
      <c r="AO28" t="s">
        <v>553</v>
      </c>
      <c r="AP28" t="s">
        <v>230</v>
      </c>
      <c r="AQ28" t="s">
        <v>1021</v>
      </c>
      <c r="AR28" t="s">
        <v>1458</v>
      </c>
      <c r="AS28" t="s">
        <v>3172</v>
      </c>
      <c r="AT28" t="s">
        <v>1414</v>
      </c>
      <c r="AU28" t="s">
        <v>1165</v>
      </c>
      <c r="AV28" t="s">
        <v>3171</v>
      </c>
    </row>
    <row r="29" spans="1:48" ht="14.45" customHeight="1" x14ac:dyDescent="0.25">
      <c r="A29" s="186" t="s">
        <v>5630</v>
      </c>
      <c r="B29" s="189">
        <f t="shared" si="0"/>
        <v>0</v>
      </c>
      <c r="C29" s="211">
        <f t="shared" si="1"/>
        <v>2021</v>
      </c>
      <c r="D29" s="189" t="s">
        <v>5634</v>
      </c>
      <c r="E29" t="s">
        <v>1356</v>
      </c>
      <c r="F29" t="s">
        <v>1453</v>
      </c>
      <c r="G29" t="s">
        <v>1452</v>
      </c>
      <c r="H29" t="s">
        <v>1451</v>
      </c>
      <c r="I29" t="s">
        <v>42</v>
      </c>
      <c r="J29" t="s">
        <v>1450</v>
      </c>
      <c r="K29" t="s">
        <v>16</v>
      </c>
      <c r="L29" t="s">
        <v>15</v>
      </c>
      <c r="N29">
        <v>1.29</v>
      </c>
      <c r="O29">
        <v>1.29</v>
      </c>
      <c r="P29">
        <v>19.05</v>
      </c>
      <c r="Q29">
        <v>15.24</v>
      </c>
      <c r="R29">
        <v>0.66</v>
      </c>
      <c r="S29">
        <v>23.17</v>
      </c>
      <c r="U29" t="s">
        <v>14</v>
      </c>
      <c r="V29" t="s">
        <v>13</v>
      </c>
      <c r="W29" t="s">
        <v>1449</v>
      </c>
      <c r="X29" t="s">
        <v>11</v>
      </c>
      <c r="Y29">
        <v>29.980550000000001</v>
      </c>
      <c r="Z29">
        <v>-90.468609999999998</v>
      </c>
      <c r="AA29">
        <v>222279</v>
      </c>
      <c r="AB29" t="s">
        <v>1350</v>
      </c>
      <c r="AD29" t="s">
        <v>38</v>
      </c>
      <c r="AE29" t="s">
        <v>1448</v>
      </c>
      <c r="AF29">
        <v>44124</v>
      </c>
      <c r="AG29" t="s">
        <v>154</v>
      </c>
      <c r="AH29">
        <v>2021</v>
      </c>
      <c r="AI29" t="s">
        <v>1447</v>
      </c>
      <c r="AJ29" t="s">
        <v>1446</v>
      </c>
      <c r="AK29">
        <v>44124</v>
      </c>
      <c r="AL29" t="s">
        <v>1445</v>
      </c>
      <c r="AM29" t="s">
        <v>1444</v>
      </c>
      <c r="AN29" t="s">
        <v>301</v>
      </c>
      <c r="AO29" t="s">
        <v>67</v>
      </c>
      <c r="AP29" t="s">
        <v>52</v>
      </c>
      <c r="AQ29" t="s">
        <v>1443</v>
      </c>
      <c r="AR29" t="s">
        <v>1442</v>
      </c>
      <c r="AS29" t="s">
        <v>802</v>
      </c>
      <c r="AT29" t="s">
        <v>1441</v>
      </c>
      <c r="AU29" t="s">
        <v>1440</v>
      </c>
      <c r="AV29" t="s">
        <v>1439</v>
      </c>
    </row>
    <row r="30" spans="1:48" ht="14.45" customHeight="1" x14ac:dyDescent="0.25">
      <c r="A30" s="186" t="s">
        <v>5630</v>
      </c>
      <c r="B30" s="189">
        <f t="shared" si="0"/>
        <v>0</v>
      </c>
      <c r="C30" s="211">
        <f t="shared" si="1"/>
        <v>2021</v>
      </c>
      <c r="D30" s="189" t="s">
        <v>5634</v>
      </c>
      <c r="E30" t="s">
        <v>1356</v>
      </c>
      <c r="F30" t="s">
        <v>1438</v>
      </c>
      <c r="G30" t="s">
        <v>1437</v>
      </c>
      <c r="H30" t="s">
        <v>1436</v>
      </c>
      <c r="I30" t="s">
        <v>42</v>
      </c>
      <c r="J30" t="s">
        <v>1249</v>
      </c>
      <c r="K30" t="s">
        <v>16</v>
      </c>
      <c r="L30" t="s">
        <v>15</v>
      </c>
      <c r="N30">
        <v>2.06</v>
      </c>
      <c r="O30">
        <v>2.06</v>
      </c>
      <c r="P30">
        <v>28.16</v>
      </c>
      <c r="Q30">
        <v>18.73</v>
      </c>
      <c r="R30">
        <v>1.06</v>
      </c>
      <c r="S30">
        <v>17.170000000000002</v>
      </c>
      <c r="U30" t="s">
        <v>14</v>
      </c>
      <c r="V30" t="s">
        <v>13</v>
      </c>
      <c r="W30" t="s">
        <v>1435</v>
      </c>
      <c r="X30" t="s">
        <v>11</v>
      </c>
      <c r="Y30">
        <v>31.342649999999999</v>
      </c>
      <c r="Z30">
        <v>-92.631410000000002</v>
      </c>
      <c r="AA30">
        <v>224785</v>
      </c>
      <c r="AB30" t="s">
        <v>1350</v>
      </c>
      <c r="AC30" t="s">
        <v>38</v>
      </c>
      <c r="AD30" t="s">
        <v>38</v>
      </c>
      <c r="AE30" t="s">
        <v>1434</v>
      </c>
      <c r="AF30">
        <v>44224</v>
      </c>
      <c r="AG30" t="s">
        <v>6</v>
      </c>
      <c r="AH30">
        <v>2021</v>
      </c>
      <c r="AI30" t="s">
        <v>1433</v>
      </c>
      <c r="AJ30" t="s">
        <v>1432</v>
      </c>
      <c r="AK30">
        <v>44224</v>
      </c>
      <c r="AL30" t="s">
        <v>1431</v>
      </c>
      <c r="AM30" t="s">
        <v>30</v>
      </c>
      <c r="AN30" t="s">
        <v>929</v>
      </c>
      <c r="AO30" t="s">
        <v>31</v>
      </c>
      <c r="AP30" t="s">
        <v>53</v>
      </c>
      <c r="AQ30" t="s">
        <v>1361</v>
      </c>
      <c r="AR30" t="s">
        <v>1430</v>
      </c>
      <c r="AS30" t="s">
        <v>1429</v>
      </c>
      <c r="AT30" t="s">
        <v>856</v>
      </c>
      <c r="AU30" t="s">
        <v>1428</v>
      </c>
      <c r="AV30" t="s">
        <v>1427</v>
      </c>
    </row>
    <row r="31" spans="1:48" ht="14.45" customHeight="1" x14ac:dyDescent="0.25">
      <c r="A31" s="186" t="s">
        <v>5631</v>
      </c>
      <c r="B31" s="189">
        <f t="shared" si="0"/>
        <v>4.1076819704550003</v>
      </c>
      <c r="C31" s="211">
        <v>2020</v>
      </c>
      <c r="D31" s="189" t="s">
        <v>5634</v>
      </c>
      <c r="E31" t="s">
        <v>1356</v>
      </c>
      <c r="F31" t="s">
        <v>2038</v>
      </c>
      <c r="G31" t="s">
        <v>2037</v>
      </c>
      <c r="H31" t="s">
        <v>2036</v>
      </c>
      <c r="I31" t="s">
        <v>42</v>
      </c>
      <c r="J31" t="s">
        <v>2035</v>
      </c>
      <c r="K31" t="s">
        <v>1895</v>
      </c>
      <c r="L31" t="s">
        <v>1894</v>
      </c>
      <c r="M31">
        <v>4527943</v>
      </c>
      <c r="N31">
        <v>530.16999999999996</v>
      </c>
      <c r="O31">
        <v>524.65</v>
      </c>
      <c r="P31">
        <v>934.39</v>
      </c>
      <c r="Q31">
        <v>301.08</v>
      </c>
      <c r="R31">
        <v>31.89</v>
      </c>
      <c r="S31">
        <v>1902.06</v>
      </c>
      <c r="V31" t="s">
        <v>580</v>
      </c>
      <c r="W31" t="s">
        <v>2034</v>
      </c>
      <c r="X31" t="s">
        <v>11</v>
      </c>
      <c r="Y31">
        <v>30.0336</v>
      </c>
      <c r="Z31">
        <v>-90.524563999999998</v>
      </c>
      <c r="AA31">
        <v>197717</v>
      </c>
      <c r="AB31" t="s">
        <v>1350</v>
      </c>
      <c r="AD31" t="s">
        <v>2033</v>
      </c>
      <c r="AE31" t="s">
        <v>1448</v>
      </c>
      <c r="AF31">
        <v>44305</v>
      </c>
      <c r="AG31" t="s">
        <v>6</v>
      </c>
      <c r="AH31" t="s">
        <v>5</v>
      </c>
      <c r="AI31" t="s">
        <v>1598</v>
      </c>
      <c r="AJ31" t="s">
        <v>2032</v>
      </c>
      <c r="AK31">
        <v>44273</v>
      </c>
      <c r="AL31" t="s">
        <v>2031</v>
      </c>
      <c r="AM31" t="s">
        <v>2030</v>
      </c>
      <c r="AN31" t="s">
        <v>333</v>
      </c>
      <c r="AO31" t="s">
        <v>52</v>
      </c>
      <c r="AP31" t="s">
        <v>30</v>
      </c>
      <c r="AQ31" t="s">
        <v>2029</v>
      </c>
      <c r="AR31" t="s">
        <v>1149</v>
      </c>
      <c r="AS31" t="s">
        <v>1958</v>
      </c>
      <c r="AT31" t="s">
        <v>1684</v>
      </c>
      <c r="AU31" t="s">
        <v>424</v>
      </c>
      <c r="AV31" t="s">
        <v>2028</v>
      </c>
    </row>
    <row r="32" spans="1:48" s="165" customFormat="1" ht="14.45" customHeight="1" x14ac:dyDescent="0.25">
      <c r="A32" s="186" t="s">
        <v>5629</v>
      </c>
      <c r="B32" s="189"/>
      <c r="C32" s="211">
        <v>2020</v>
      </c>
      <c r="D32" s="189" t="s">
        <v>5634</v>
      </c>
      <c r="E32" s="165" t="s">
        <v>1356</v>
      </c>
      <c r="F32" s="165" t="s">
        <v>2839</v>
      </c>
      <c r="G32" s="165" t="s">
        <v>2838</v>
      </c>
      <c r="H32" s="165" t="s">
        <v>2837</v>
      </c>
      <c r="I32" s="165" t="s">
        <v>18</v>
      </c>
      <c r="J32" s="165" t="s">
        <v>2836</v>
      </c>
      <c r="K32" s="165" t="s">
        <v>2183</v>
      </c>
      <c r="L32" s="165" t="s">
        <v>2455</v>
      </c>
      <c r="M32" s="165" t="s">
        <v>2066</v>
      </c>
      <c r="N32" s="165" t="s">
        <v>2066</v>
      </c>
      <c r="O32" s="165" t="s">
        <v>2066</v>
      </c>
      <c r="P32" s="165" t="s">
        <v>2066</v>
      </c>
      <c r="Q32" s="165" t="s">
        <v>2066</v>
      </c>
      <c r="R32" s="165" t="s">
        <v>2066</v>
      </c>
      <c r="S32" s="165" t="s">
        <v>2066</v>
      </c>
      <c r="T32" s="165" t="s">
        <v>2066</v>
      </c>
      <c r="V32" s="165" t="s">
        <v>2065</v>
      </c>
      <c r="W32" s="165" t="s">
        <v>2066</v>
      </c>
      <c r="X32" s="165" t="s">
        <v>11</v>
      </c>
      <c r="Y32" s="165">
        <v>30.558879999999998</v>
      </c>
      <c r="Z32" s="165">
        <v>-91.205550000000002</v>
      </c>
      <c r="AA32" s="165">
        <v>3519</v>
      </c>
      <c r="AF32" s="165">
        <v>44305</v>
      </c>
      <c r="AG32" s="165" t="s">
        <v>6</v>
      </c>
      <c r="AH32" s="165" t="s">
        <v>5</v>
      </c>
      <c r="AI32" s="165" t="s">
        <v>2064</v>
      </c>
      <c r="AJ32" s="165" t="s">
        <v>2835</v>
      </c>
      <c r="AK32" s="165">
        <v>44305</v>
      </c>
      <c r="AL32" s="165" t="s">
        <v>2834</v>
      </c>
      <c r="AM32" s="165" t="s">
        <v>2428</v>
      </c>
      <c r="AN32" s="165" t="s">
        <v>775</v>
      </c>
      <c r="AO32" s="165" t="s">
        <v>260</v>
      </c>
      <c r="AP32" s="165" t="s">
        <v>228</v>
      </c>
      <c r="AQ32" s="165" t="s">
        <v>2833</v>
      </c>
      <c r="AR32" s="165" t="s">
        <v>2832</v>
      </c>
      <c r="AS32" s="165" t="s">
        <v>2831</v>
      </c>
      <c r="AT32" s="165" t="s">
        <v>2830</v>
      </c>
      <c r="AU32" s="165" t="s">
        <v>2829</v>
      </c>
      <c r="AV32" s="165" t="s">
        <v>2828</v>
      </c>
    </row>
    <row r="33" spans="1:48" ht="14.45" customHeight="1" x14ac:dyDescent="0.25">
      <c r="A33" s="186" t="s">
        <v>5631</v>
      </c>
      <c r="B33" s="189">
        <f t="shared" si="0"/>
        <v>0</v>
      </c>
      <c r="C33" s="211">
        <f t="shared" si="1"/>
        <v>2021</v>
      </c>
      <c r="D33" s="189" t="s">
        <v>5634</v>
      </c>
      <c r="E33" t="s">
        <v>1356</v>
      </c>
      <c r="F33" t="s">
        <v>2839</v>
      </c>
      <c r="G33" t="s">
        <v>4619</v>
      </c>
      <c r="H33" t="s">
        <v>4618</v>
      </c>
      <c r="I33" t="s">
        <v>18</v>
      </c>
      <c r="J33" t="s">
        <v>4617</v>
      </c>
      <c r="K33" t="s">
        <v>3798</v>
      </c>
      <c r="L33" t="s">
        <v>4616</v>
      </c>
      <c r="N33">
        <v>13.9</v>
      </c>
      <c r="O33">
        <v>7.52</v>
      </c>
      <c r="P33">
        <v>29.91</v>
      </c>
      <c r="Q33">
        <v>48.11</v>
      </c>
      <c r="R33">
        <v>-0.31</v>
      </c>
      <c r="S33">
        <v>70.52</v>
      </c>
      <c r="U33" t="s">
        <v>357</v>
      </c>
      <c r="V33" t="s">
        <v>13</v>
      </c>
      <c r="W33" t="s">
        <v>4615</v>
      </c>
      <c r="X33" t="s">
        <v>11</v>
      </c>
      <c r="Y33">
        <v>30.558879999999998</v>
      </c>
      <c r="Z33">
        <v>-91.205550000000002</v>
      </c>
      <c r="AA33">
        <v>3519</v>
      </c>
      <c r="AB33" t="s">
        <v>1350</v>
      </c>
      <c r="AC33" t="s">
        <v>38</v>
      </c>
      <c r="AD33" t="s">
        <v>4614</v>
      </c>
      <c r="AE33" t="s">
        <v>1448</v>
      </c>
      <c r="AF33">
        <v>44207</v>
      </c>
      <c r="AG33" t="s">
        <v>154</v>
      </c>
      <c r="AH33">
        <v>2021</v>
      </c>
      <c r="AI33" t="s">
        <v>817</v>
      </c>
      <c r="AJ33" t="s">
        <v>4613</v>
      </c>
      <c r="AK33">
        <v>44132</v>
      </c>
      <c r="AL33" t="s">
        <v>2834</v>
      </c>
      <c r="AM33" t="s">
        <v>2428</v>
      </c>
      <c r="AN33" t="s">
        <v>775</v>
      </c>
      <c r="AO33" t="s">
        <v>260</v>
      </c>
      <c r="AP33" t="s">
        <v>228</v>
      </c>
      <c r="AQ33" t="s">
        <v>2833</v>
      </c>
      <c r="AR33" t="s">
        <v>2832</v>
      </c>
      <c r="AS33" t="s">
        <v>2831</v>
      </c>
      <c r="AT33" t="s">
        <v>2830</v>
      </c>
      <c r="AU33" t="s">
        <v>2829</v>
      </c>
      <c r="AV33" t="s">
        <v>2828</v>
      </c>
    </row>
    <row r="34" spans="1:48" ht="14.45" customHeight="1" x14ac:dyDescent="0.25">
      <c r="A34" s="186" t="s">
        <v>5631</v>
      </c>
      <c r="B34" s="189">
        <f t="shared" si="0"/>
        <v>12.363195197909999</v>
      </c>
      <c r="C34" s="211">
        <v>2024</v>
      </c>
      <c r="D34" s="189" t="s">
        <v>5634</v>
      </c>
      <c r="E34" t="s">
        <v>1356</v>
      </c>
      <c r="F34" t="s">
        <v>2027</v>
      </c>
      <c r="G34" t="s">
        <v>4612</v>
      </c>
      <c r="H34" t="s">
        <v>4611</v>
      </c>
      <c r="I34" t="s">
        <v>42</v>
      </c>
      <c r="J34" t="s">
        <v>4610</v>
      </c>
      <c r="K34" t="s">
        <v>3798</v>
      </c>
      <c r="L34" t="s">
        <v>4458</v>
      </c>
      <c r="M34">
        <v>13628086</v>
      </c>
      <c r="N34">
        <v>389.39</v>
      </c>
      <c r="O34">
        <v>341.76</v>
      </c>
      <c r="P34">
        <v>1242.53</v>
      </c>
      <c r="Q34">
        <v>1668.89</v>
      </c>
      <c r="R34">
        <v>82.88</v>
      </c>
      <c r="S34">
        <v>2768.93</v>
      </c>
      <c r="V34" t="s">
        <v>13</v>
      </c>
      <c r="W34" t="s">
        <v>4609</v>
      </c>
      <c r="X34" t="s">
        <v>11</v>
      </c>
      <c r="Y34">
        <v>29.971852999999999</v>
      </c>
      <c r="Z34">
        <v>-90.861857999999998</v>
      </c>
      <c r="AA34">
        <v>198351</v>
      </c>
      <c r="AB34" t="s">
        <v>1350</v>
      </c>
      <c r="AD34" t="s">
        <v>4608</v>
      </c>
      <c r="AE34" t="s">
        <v>1448</v>
      </c>
      <c r="AF34">
        <v>44291</v>
      </c>
      <c r="AG34" t="s">
        <v>154</v>
      </c>
      <c r="AH34" t="s">
        <v>4607</v>
      </c>
      <c r="AI34" t="s">
        <v>4606</v>
      </c>
      <c r="AJ34" t="s">
        <v>4605</v>
      </c>
      <c r="AK34">
        <v>44291</v>
      </c>
      <c r="AL34" t="s">
        <v>2357</v>
      </c>
      <c r="AM34" t="s">
        <v>2387</v>
      </c>
      <c r="AN34" t="s">
        <v>427</v>
      </c>
      <c r="AO34" t="s">
        <v>260</v>
      </c>
      <c r="AP34" t="s">
        <v>131</v>
      </c>
      <c r="AQ34" t="s">
        <v>4604</v>
      </c>
      <c r="AR34" t="s">
        <v>208</v>
      </c>
      <c r="AS34" t="s">
        <v>1429</v>
      </c>
      <c r="AT34" t="s">
        <v>4603</v>
      </c>
      <c r="AU34" t="s">
        <v>3973</v>
      </c>
      <c r="AV34" t="s">
        <v>4602</v>
      </c>
    </row>
    <row r="35" spans="1:48" ht="14.45" customHeight="1" x14ac:dyDescent="0.25">
      <c r="A35" s="186" t="s">
        <v>5631</v>
      </c>
      <c r="B35" s="189">
        <f t="shared" si="0"/>
        <v>2.2982416137450001</v>
      </c>
      <c r="C35" s="211">
        <f t="shared" si="1"/>
        <v>2020</v>
      </c>
      <c r="D35" s="189" t="s">
        <v>5634</v>
      </c>
      <c r="E35" t="s">
        <v>1356</v>
      </c>
      <c r="F35" t="s">
        <v>2384</v>
      </c>
      <c r="G35" t="s">
        <v>4027</v>
      </c>
      <c r="H35" t="s">
        <v>4026</v>
      </c>
      <c r="I35" t="s">
        <v>42</v>
      </c>
      <c r="J35" t="s">
        <v>4025</v>
      </c>
      <c r="K35" t="s">
        <v>3798</v>
      </c>
      <c r="L35" t="s">
        <v>3895</v>
      </c>
      <c r="M35">
        <v>2533377</v>
      </c>
      <c r="N35">
        <v>77.44</v>
      </c>
      <c r="O35">
        <v>77.44</v>
      </c>
      <c r="P35">
        <v>258.87</v>
      </c>
      <c r="Q35">
        <v>206.87</v>
      </c>
      <c r="R35">
        <v>8.15</v>
      </c>
      <c r="S35">
        <v>174.61</v>
      </c>
      <c r="V35" t="s">
        <v>13</v>
      </c>
      <c r="W35" t="s">
        <v>4024</v>
      </c>
      <c r="X35" t="s">
        <v>11</v>
      </c>
      <c r="Y35">
        <v>29.622885</v>
      </c>
      <c r="Z35">
        <v>-89.922128000000001</v>
      </c>
      <c r="AA35">
        <v>204812</v>
      </c>
      <c r="AB35" t="s">
        <v>1350</v>
      </c>
      <c r="AD35" t="s">
        <v>4023</v>
      </c>
      <c r="AE35" t="s">
        <v>1387</v>
      </c>
      <c r="AF35">
        <v>44288</v>
      </c>
      <c r="AG35" t="s">
        <v>6</v>
      </c>
      <c r="AH35">
        <v>2020</v>
      </c>
      <c r="AI35" t="s">
        <v>4022</v>
      </c>
      <c r="AJ35" t="s">
        <v>4021</v>
      </c>
      <c r="AK35">
        <v>44288</v>
      </c>
      <c r="AL35" t="s">
        <v>4020</v>
      </c>
      <c r="AM35" t="s">
        <v>4019</v>
      </c>
      <c r="AN35" t="s">
        <v>1444</v>
      </c>
      <c r="AO35" t="s">
        <v>52</v>
      </c>
      <c r="AP35" t="s">
        <v>53</v>
      </c>
      <c r="AQ35" t="s">
        <v>259</v>
      </c>
      <c r="AR35" t="s">
        <v>1067</v>
      </c>
      <c r="AS35" t="s">
        <v>2376</v>
      </c>
      <c r="AT35" t="s">
        <v>3656</v>
      </c>
      <c r="AU35" t="s">
        <v>3117</v>
      </c>
      <c r="AV35" t="s">
        <v>4018</v>
      </c>
    </row>
    <row r="36" spans="1:48" ht="14.45" customHeight="1" x14ac:dyDescent="0.25">
      <c r="A36" s="186" t="s">
        <v>5631</v>
      </c>
      <c r="B36" s="189">
        <f t="shared" si="0"/>
        <v>1.05113893017</v>
      </c>
      <c r="C36" s="211">
        <v>2021</v>
      </c>
      <c r="D36" s="189" t="s">
        <v>5634</v>
      </c>
      <c r="E36" t="s">
        <v>1356</v>
      </c>
      <c r="F36" t="s">
        <v>1370</v>
      </c>
      <c r="G36" t="s">
        <v>4601</v>
      </c>
      <c r="H36" t="s">
        <v>4600</v>
      </c>
      <c r="I36" t="s">
        <v>1933</v>
      </c>
      <c r="J36" t="s">
        <v>4599</v>
      </c>
      <c r="K36" t="s">
        <v>3798</v>
      </c>
      <c r="L36" t="s">
        <v>4315</v>
      </c>
      <c r="M36">
        <v>1158682</v>
      </c>
      <c r="N36">
        <v>59.51</v>
      </c>
      <c r="O36">
        <v>49.88</v>
      </c>
      <c r="P36">
        <v>238.49</v>
      </c>
      <c r="Q36">
        <v>612.47</v>
      </c>
      <c r="R36">
        <v>8.27</v>
      </c>
      <c r="S36">
        <v>964.35</v>
      </c>
      <c r="V36" t="s">
        <v>13</v>
      </c>
      <c r="W36" t="s">
        <v>4598</v>
      </c>
      <c r="X36" t="s">
        <v>11</v>
      </c>
      <c r="Y36">
        <v>30.191196000000001</v>
      </c>
      <c r="Z36">
        <v>-93.325946000000002</v>
      </c>
      <c r="AA36">
        <v>5337</v>
      </c>
      <c r="AB36" t="s">
        <v>1350</v>
      </c>
      <c r="AD36" t="s">
        <v>4597</v>
      </c>
      <c r="AE36" t="s">
        <v>1365</v>
      </c>
      <c r="AF36">
        <v>44308</v>
      </c>
      <c r="AG36" t="s">
        <v>37</v>
      </c>
      <c r="AH36" t="s">
        <v>4596</v>
      </c>
      <c r="AI36" t="s">
        <v>4595</v>
      </c>
      <c r="AJ36" t="s">
        <v>4594</v>
      </c>
      <c r="AK36">
        <v>44123</v>
      </c>
      <c r="AL36" t="s">
        <v>4593</v>
      </c>
      <c r="AM36" t="s">
        <v>519</v>
      </c>
      <c r="AN36" t="s">
        <v>929</v>
      </c>
      <c r="AO36" t="s">
        <v>260</v>
      </c>
      <c r="AP36" t="s">
        <v>30</v>
      </c>
      <c r="AQ36" t="s">
        <v>4592</v>
      </c>
      <c r="AR36" t="s">
        <v>2559</v>
      </c>
      <c r="AS36" t="s">
        <v>2609</v>
      </c>
      <c r="AT36" t="s">
        <v>1414</v>
      </c>
      <c r="AU36" t="s">
        <v>4591</v>
      </c>
      <c r="AV36" t="s">
        <v>4590</v>
      </c>
    </row>
    <row r="37" spans="1:48" s="165" customFormat="1" ht="14.45" customHeight="1" x14ac:dyDescent="0.25">
      <c r="A37" s="186" t="s">
        <v>5631</v>
      </c>
      <c r="B37" s="189"/>
      <c r="C37" s="211">
        <f t="shared" si="1"/>
        <v>2022</v>
      </c>
      <c r="D37" s="189" t="s">
        <v>5634</v>
      </c>
      <c r="E37" s="165" t="s">
        <v>1356</v>
      </c>
      <c r="F37" s="165" t="s">
        <v>1355</v>
      </c>
      <c r="G37" s="165" t="s">
        <v>4195</v>
      </c>
      <c r="H37" s="165" t="s">
        <v>4194</v>
      </c>
      <c r="I37" s="165" t="s">
        <v>18</v>
      </c>
      <c r="J37" s="165" t="s">
        <v>4193</v>
      </c>
      <c r="K37" s="165" t="s">
        <v>3798</v>
      </c>
      <c r="L37" s="165" t="s">
        <v>4045</v>
      </c>
      <c r="M37" s="165" t="s">
        <v>2066</v>
      </c>
      <c r="N37" s="165" t="s">
        <v>2066</v>
      </c>
      <c r="O37" s="165" t="s">
        <v>2066</v>
      </c>
      <c r="P37" s="165" t="s">
        <v>2066</v>
      </c>
      <c r="Q37" s="165" t="s">
        <v>2066</v>
      </c>
      <c r="R37" s="165" t="s">
        <v>2066</v>
      </c>
      <c r="S37" s="165" t="s">
        <v>2066</v>
      </c>
      <c r="T37" s="165" t="s">
        <v>2066</v>
      </c>
      <c r="V37" s="165" t="s">
        <v>2065</v>
      </c>
      <c r="W37" s="165" t="s">
        <v>2066</v>
      </c>
      <c r="X37" s="165" t="s">
        <v>11</v>
      </c>
      <c r="Y37" s="165">
        <v>30.826491069999999</v>
      </c>
      <c r="Z37" s="165">
        <v>-93.285786150000007</v>
      </c>
      <c r="AA37" s="165">
        <v>1514</v>
      </c>
      <c r="AF37" s="165">
        <v>44305</v>
      </c>
      <c r="AG37" s="165" t="s">
        <v>6</v>
      </c>
      <c r="AH37" s="165">
        <v>2022</v>
      </c>
      <c r="AI37" s="165" t="s">
        <v>2441</v>
      </c>
      <c r="AJ37" s="165" t="s">
        <v>4192</v>
      </c>
      <c r="AK37" s="165">
        <v>44305</v>
      </c>
      <c r="AL37" s="165" t="s">
        <v>4191</v>
      </c>
      <c r="AM37" s="165" t="s">
        <v>652</v>
      </c>
      <c r="AN37" s="165" t="s">
        <v>453</v>
      </c>
      <c r="AO37" s="165" t="s">
        <v>52</v>
      </c>
      <c r="AP37" s="165" t="s">
        <v>480</v>
      </c>
      <c r="AQ37" s="165" t="s">
        <v>1813</v>
      </c>
      <c r="AR37" s="165" t="s">
        <v>813</v>
      </c>
      <c r="AS37" s="165" t="s">
        <v>1429</v>
      </c>
      <c r="AT37" s="165" t="s">
        <v>811</v>
      </c>
      <c r="AU37" s="165" t="s">
        <v>345</v>
      </c>
      <c r="AV37" s="165" t="s">
        <v>4190</v>
      </c>
    </row>
    <row r="38" spans="1:48" ht="14.45" customHeight="1" x14ac:dyDescent="0.25">
      <c r="A38" s="186" t="s">
        <v>5630</v>
      </c>
      <c r="B38" s="189">
        <f t="shared" si="0"/>
        <v>0.41553518206500001</v>
      </c>
      <c r="C38" s="211">
        <v>2022</v>
      </c>
      <c r="D38" s="189" t="s">
        <v>5634</v>
      </c>
      <c r="E38" t="s">
        <v>1356</v>
      </c>
      <c r="F38" t="s">
        <v>1426</v>
      </c>
      <c r="G38" t="s">
        <v>1425</v>
      </c>
      <c r="H38" t="s">
        <v>1424</v>
      </c>
      <c r="I38" t="s">
        <v>42</v>
      </c>
      <c r="J38" t="s">
        <v>1423</v>
      </c>
      <c r="K38" t="s">
        <v>16</v>
      </c>
      <c r="L38" t="s">
        <v>15</v>
      </c>
      <c r="M38">
        <v>458049</v>
      </c>
      <c r="N38">
        <v>58.48</v>
      </c>
      <c r="O38">
        <v>58.48</v>
      </c>
      <c r="P38">
        <v>139.1</v>
      </c>
      <c r="Q38">
        <v>19.28</v>
      </c>
      <c r="R38">
        <v>13.19</v>
      </c>
      <c r="S38">
        <v>242.06</v>
      </c>
      <c r="V38" t="s">
        <v>13</v>
      </c>
      <c r="W38" t="s">
        <v>1422</v>
      </c>
      <c r="X38" t="s">
        <v>11</v>
      </c>
      <c r="Y38">
        <v>30.454908</v>
      </c>
      <c r="Z38">
        <v>-92.534327000000005</v>
      </c>
      <c r="AA38">
        <v>192380</v>
      </c>
      <c r="AB38" t="s">
        <v>1350</v>
      </c>
      <c r="AD38" t="s">
        <v>1421</v>
      </c>
      <c r="AE38" t="s">
        <v>1365</v>
      </c>
      <c r="AF38">
        <v>44273</v>
      </c>
      <c r="AG38" t="s">
        <v>634</v>
      </c>
      <c r="AH38" t="s">
        <v>1420</v>
      </c>
      <c r="AI38" t="s">
        <v>1419</v>
      </c>
      <c r="AJ38" t="s">
        <v>1418</v>
      </c>
      <c r="AK38">
        <v>44298</v>
      </c>
      <c r="AL38" t="s">
        <v>1417</v>
      </c>
      <c r="AM38" t="s">
        <v>67</v>
      </c>
      <c r="AN38" t="s">
        <v>652</v>
      </c>
      <c r="AO38" t="s">
        <v>553</v>
      </c>
      <c r="AP38" t="s">
        <v>230</v>
      </c>
      <c r="AQ38" t="s">
        <v>1021</v>
      </c>
      <c r="AR38" t="s">
        <v>1416</v>
      </c>
      <c r="AS38" t="s">
        <v>1415</v>
      </c>
      <c r="AT38" t="s">
        <v>1414</v>
      </c>
      <c r="AU38" t="s">
        <v>651</v>
      </c>
      <c r="AV38" t="s">
        <v>1413</v>
      </c>
    </row>
    <row r="39" spans="1:48" ht="14.45" customHeight="1" x14ac:dyDescent="0.25">
      <c r="A39" s="186" t="s">
        <v>5631</v>
      </c>
      <c r="B39" s="189">
        <f t="shared" si="0"/>
        <v>1.047852198915</v>
      </c>
      <c r="C39" s="211">
        <f t="shared" si="1"/>
        <v>2019</v>
      </c>
      <c r="D39" s="189" t="s">
        <v>5635</v>
      </c>
      <c r="E39" t="s">
        <v>1356</v>
      </c>
      <c r="F39" t="s">
        <v>1370</v>
      </c>
      <c r="G39" t="s">
        <v>4589</v>
      </c>
      <c r="H39" t="s">
        <v>4588</v>
      </c>
      <c r="I39" t="s">
        <v>18</v>
      </c>
      <c r="J39" t="s">
        <v>4587</v>
      </c>
      <c r="K39" t="s">
        <v>3798</v>
      </c>
      <c r="L39" t="s">
        <v>4269</v>
      </c>
      <c r="M39">
        <v>1155059</v>
      </c>
      <c r="N39">
        <v>52.82</v>
      </c>
      <c r="O39">
        <v>45.23</v>
      </c>
      <c r="P39">
        <v>1069.3900000000001</v>
      </c>
      <c r="Q39">
        <v>353.36</v>
      </c>
      <c r="R39">
        <v>8.77</v>
      </c>
      <c r="S39">
        <v>721.54</v>
      </c>
      <c r="V39" t="s">
        <v>13</v>
      </c>
      <c r="W39" t="s">
        <v>4586</v>
      </c>
      <c r="X39" t="s">
        <v>11</v>
      </c>
      <c r="Y39">
        <v>30.230264999999999</v>
      </c>
      <c r="Z39">
        <v>-93.286337000000003</v>
      </c>
      <c r="AA39" t="s">
        <v>4585</v>
      </c>
      <c r="AB39" t="s">
        <v>1350</v>
      </c>
      <c r="AD39" t="s">
        <v>4584</v>
      </c>
      <c r="AE39" t="s">
        <v>1365</v>
      </c>
      <c r="AF39">
        <v>44305</v>
      </c>
      <c r="AG39" t="s">
        <v>37</v>
      </c>
      <c r="AH39">
        <v>2019</v>
      </c>
      <c r="AI39" t="s">
        <v>1904</v>
      </c>
      <c r="AJ39" t="s">
        <v>4583</v>
      </c>
      <c r="AK39">
        <v>44030</v>
      </c>
      <c r="AL39" t="s">
        <v>4582</v>
      </c>
      <c r="AM39" t="s">
        <v>33</v>
      </c>
      <c r="AN39" t="s">
        <v>93</v>
      </c>
      <c r="AO39" t="s">
        <v>52</v>
      </c>
      <c r="AP39" t="s">
        <v>53</v>
      </c>
      <c r="AQ39" t="s">
        <v>2243</v>
      </c>
      <c r="AR39" t="s">
        <v>2241</v>
      </c>
      <c r="AS39" t="s">
        <v>2016</v>
      </c>
      <c r="AT39" t="s">
        <v>1456</v>
      </c>
      <c r="AU39" t="s">
        <v>451</v>
      </c>
      <c r="AV39" t="s">
        <v>4581</v>
      </c>
    </row>
    <row r="40" spans="1:48" ht="14.45" customHeight="1" x14ac:dyDescent="0.25">
      <c r="A40" s="186" t="s">
        <v>5630</v>
      </c>
      <c r="B40" s="189">
        <f t="shared" si="0"/>
        <v>3.9201759028050001</v>
      </c>
      <c r="C40" s="211">
        <f t="shared" si="1"/>
        <v>2025</v>
      </c>
      <c r="D40" s="189" t="s">
        <v>5634</v>
      </c>
      <c r="E40" t="s">
        <v>1356</v>
      </c>
      <c r="F40" t="s">
        <v>1370</v>
      </c>
      <c r="G40" t="s">
        <v>3710</v>
      </c>
      <c r="H40" t="s">
        <v>3709</v>
      </c>
      <c r="I40" t="s">
        <v>18</v>
      </c>
      <c r="J40" t="s">
        <v>3708</v>
      </c>
      <c r="K40" t="s">
        <v>16</v>
      </c>
      <c r="L40" t="s">
        <v>3522</v>
      </c>
      <c r="M40">
        <v>4321253</v>
      </c>
      <c r="N40">
        <v>163.31</v>
      </c>
      <c r="O40">
        <v>163.31</v>
      </c>
      <c r="P40">
        <v>518</v>
      </c>
      <c r="Q40">
        <v>83.1</v>
      </c>
      <c r="R40">
        <v>38.81</v>
      </c>
      <c r="S40">
        <v>1511.52</v>
      </c>
      <c r="T40">
        <v>20.64</v>
      </c>
      <c r="V40" t="s">
        <v>13</v>
      </c>
      <c r="W40" t="s">
        <v>3707</v>
      </c>
      <c r="X40" t="s">
        <v>11</v>
      </c>
      <c r="Y40">
        <v>30.109676</v>
      </c>
      <c r="Z40">
        <v>-93.283422999999999</v>
      </c>
      <c r="AA40" t="s">
        <v>3706</v>
      </c>
      <c r="AB40" t="s">
        <v>1350</v>
      </c>
      <c r="AD40" t="s">
        <v>3705</v>
      </c>
      <c r="AE40" t="s">
        <v>1365</v>
      </c>
      <c r="AF40">
        <v>44307</v>
      </c>
      <c r="AG40" t="s">
        <v>6</v>
      </c>
      <c r="AH40">
        <v>2025</v>
      </c>
      <c r="AI40" t="s">
        <v>3704</v>
      </c>
      <c r="AJ40" t="s">
        <v>3703</v>
      </c>
      <c r="AK40">
        <v>44307</v>
      </c>
      <c r="AL40" t="s">
        <v>3702</v>
      </c>
      <c r="AM40" t="s">
        <v>228</v>
      </c>
      <c r="AN40" t="s">
        <v>150</v>
      </c>
      <c r="AO40" t="s">
        <v>31</v>
      </c>
      <c r="AP40" t="s">
        <v>553</v>
      </c>
      <c r="AQ40" t="s">
        <v>1343</v>
      </c>
      <c r="AR40" t="s">
        <v>1812</v>
      </c>
      <c r="AS40" t="s">
        <v>988</v>
      </c>
      <c r="AT40" t="s">
        <v>1403</v>
      </c>
      <c r="AU40" t="s">
        <v>3701</v>
      </c>
      <c r="AV40" t="s">
        <v>3700</v>
      </c>
    </row>
    <row r="41" spans="1:48" ht="14.45" customHeight="1" x14ac:dyDescent="0.25">
      <c r="A41" s="186" t="s">
        <v>5631</v>
      </c>
      <c r="B41" s="189">
        <f t="shared" si="0"/>
        <v>5.4566969097450002</v>
      </c>
      <c r="C41" s="211">
        <f t="shared" si="1"/>
        <v>2025</v>
      </c>
      <c r="D41" s="189" t="s">
        <v>5634</v>
      </c>
      <c r="E41" t="s">
        <v>1356</v>
      </c>
      <c r="F41" t="s">
        <v>1370</v>
      </c>
      <c r="G41" t="s">
        <v>4017</v>
      </c>
      <c r="H41" t="s">
        <v>4016</v>
      </c>
      <c r="I41" t="s">
        <v>42</v>
      </c>
      <c r="J41" t="s">
        <v>4015</v>
      </c>
      <c r="K41" t="s">
        <v>3798</v>
      </c>
      <c r="L41" t="s">
        <v>3895</v>
      </c>
      <c r="M41">
        <v>6014977</v>
      </c>
      <c r="N41">
        <v>70.349999999999994</v>
      </c>
      <c r="O41">
        <v>69.36</v>
      </c>
      <c r="P41">
        <v>168.49</v>
      </c>
      <c r="Q41">
        <v>18.440000000000001</v>
      </c>
      <c r="R41">
        <v>137.1</v>
      </c>
      <c r="S41">
        <v>461.28</v>
      </c>
      <c r="V41" t="s">
        <v>13</v>
      </c>
      <c r="W41" t="s">
        <v>4014</v>
      </c>
      <c r="X41" t="s">
        <v>11</v>
      </c>
      <c r="Y41">
        <v>30.187486</v>
      </c>
      <c r="Z41">
        <v>-93.305402999999998</v>
      </c>
      <c r="AA41">
        <v>196978</v>
      </c>
      <c r="AB41" t="s">
        <v>1350</v>
      </c>
      <c r="AD41" t="s">
        <v>4013</v>
      </c>
      <c r="AE41" t="s">
        <v>1365</v>
      </c>
      <c r="AF41">
        <v>44288</v>
      </c>
      <c r="AG41" t="s">
        <v>6</v>
      </c>
      <c r="AH41">
        <v>2025</v>
      </c>
      <c r="AI41" t="s">
        <v>4012</v>
      </c>
      <c r="AJ41" t="s">
        <v>4011</v>
      </c>
      <c r="AK41">
        <v>44288</v>
      </c>
      <c r="AL41" t="s">
        <v>4010</v>
      </c>
      <c r="AM41" t="s">
        <v>53</v>
      </c>
      <c r="AN41" t="s">
        <v>169</v>
      </c>
      <c r="AO41" t="s">
        <v>52</v>
      </c>
      <c r="AP41" t="s">
        <v>33</v>
      </c>
      <c r="AQ41" t="s">
        <v>3814</v>
      </c>
      <c r="AR41" t="s">
        <v>4009</v>
      </c>
      <c r="AS41" t="s">
        <v>3975</v>
      </c>
      <c r="AT41" t="s">
        <v>811</v>
      </c>
      <c r="AU41" t="s">
        <v>998</v>
      </c>
      <c r="AV41" t="s">
        <v>4008</v>
      </c>
    </row>
    <row r="42" spans="1:48" ht="14.45" customHeight="1" x14ac:dyDescent="0.25">
      <c r="A42" s="186" t="s">
        <v>5631</v>
      </c>
      <c r="B42" s="189">
        <f t="shared" si="0"/>
        <v>3.2537278647000001</v>
      </c>
      <c r="C42" s="211">
        <f t="shared" si="1"/>
        <v>2019</v>
      </c>
      <c r="D42" s="189" t="s">
        <v>5635</v>
      </c>
      <c r="E42" t="s">
        <v>1356</v>
      </c>
      <c r="F42" t="s">
        <v>1370</v>
      </c>
      <c r="G42" t="s">
        <v>4580</v>
      </c>
      <c r="H42" t="s">
        <v>4579</v>
      </c>
      <c r="I42" t="s">
        <v>18</v>
      </c>
      <c r="J42" t="s">
        <v>4578</v>
      </c>
      <c r="K42" t="s">
        <v>3798</v>
      </c>
      <c r="L42" t="s">
        <v>4458</v>
      </c>
      <c r="M42">
        <v>3586620</v>
      </c>
      <c r="N42">
        <v>267.26</v>
      </c>
      <c r="O42">
        <v>267.26</v>
      </c>
      <c r="P42">
        <v>832.61</v>
      </c>
      <c r="Q42">
        <v>1453.64</v>
      </c>
      <c r="R42">
        <v>55.54</v>
      </c>
      <c r="S42">
        <v>2393.54</v>
      </c>
      <c r="V42" t="s">
        <v>13</v>
      </c>
      <c r="W42" t="s">
        <v>4577</v>
      </c>
      <c r="X42" t="s">
        <v>11</v>
      </c>
      <c r="Y42">
        <v>30.245239000000002</v>
      </c>
      <c r="Z42">
        <v>-93.276049</v>
      </c>
      <c r="AA42">
        <v>226602</v>
      </c>
      <c r="AB42" t="s">
        <v>1350</v>
      </c>
      <c r="AE42" t="s">
        <v>1365</v>
      </c>
      <c r="AF42">
        <v>44315</v>
      </c>
      <c r="AG42" t="s">
        <v>37</v>
      </c>
      <c r="AH42">
        <v>2019</v>
      </c>
      <c r="AI42" t="s">
        <v>817</v>
      </c>
      <c r="AJ42" t="s">
        <v>4576</v>
      </c>
      <c r="AK42">
        <v>44260</v>
      </c>
      <c r="AL42" t="s">
        <v>4554</v>
      </c>
      <c r="AM42" t="s">
        <v>30</v>
      </c>
      <c r="AN42" t="s">
        <v>756</v>
      </c>
      <c r="AO42" t="s">
        <v>52</v>
      </c>
      <c r="AP42" t="s">
        <v>53</v>
      </c>
      <c r="AQ42" t="s">
        <v>2791</v>
      </c>
      <c r="AR42" t="s">
        <v>2505</v>
      </c>
      <c r="AS42" t="s">
        <v>896</v>
      </c>
      <c r="AT42" t="s">
        <v>1456</v>
      </c>
      <c r="AU42" t="s">
        <v>739</v>
      </c>
      <c r="AV42" t="s">
        <v>4553</v>
      </c>
    </row>
    <row r="43" spans="1:48" ht="14.45" customHeight="1" x14ac:dyDescent="0.25">
      <c r="A43" s="186" t="s">
        <v>5630</v>
      </c>
      <c r="B43" s="189">
        <f t="shared" si="0"/>
        <v>2.2314158537425501</v>
      </c>
      <c r="C43" s="211">
        <f t="shared" si="1"/>
        <v>2026</v>
      </c>
      <c r="D43" s="189" t="s">
        <v>5634</v>
      </c>
      <c r="E43" t="s">
        <v>1356</v>
      </c>
      <c r="F43" t="s">
        <v>1370</v>
      </c>
      <c r="G43" t="s">
        <v>3699</v>
      </c>
      <c r="H43" t="s">
        <v>3698</v>
      </c>
      <c r="I43" t="s">
        <v>42</v>
      </c>
      <c r="J43" t="s">
        <v>3697</v>
      </c>
      <c r="K43" t="s">
        <v>16</v>
      </c>
      <c r="L43" t="s">
        <v>3522</v>
      </c>
      <c r="M43">
        <v>2459714.23</v>
      </c>
      <c r="N43">
        <v>28.43</v>
      </c>
      <c r="O43">
        <v>28.43</v>
      </c>
      <c r="P43">
        <v>467.28</v>
      </c>
      <c r="Q43">
        <v>71.98</v>
      </c>
      <c r="R43">
        <v>17.75</v>
      </c>
      <c r="S43">
        <v>1343.27</v>
      </c>
      <c r="T43">
        <v>17.95</v>
      </c>
      <c r="V43" t="s">
        <v>580</v>
      </c>
      <c r="W43" t="s">
        <v>3696</v>
      </c>
      <c r="X43" t="s">
        <v>11</v>
      </c>
      <c r="Y43">
        <v>30.105993999999999</v>
      </c>
      <c r="Z43">
        <v>-93.296869000000001</v>
      </c>
      <c r="AA43">
        <v>185639</v>
      </c>
      <c r="AB43" t="s">
        <v>1350</v>
      </c>
      <c r="AD43" t="s">
        <v>3695</v>
      </c>
      <c r="AE43" t="s">
        <v>1365</v>
      </c>
      <c r="AF43">
        <v>44298</v>
      </c>
      <c r="AG43" t="s">
        <v>6</v>
      </c>
      <c r="AH43">
        <v>2026</v>
      </c>
      <c r="AI43" t="s">
        <v>3694</v>
      </c>
      <c r="AJ43" t="s">
        <v>3693</v>
      </c>
      <c r="AK43">
        <v>44298</v>
      </c>
      <c r="AL43" t="s">
        <v>3692</v>
      </c>
      <c r="AM43" t="s">
        <v>260</v>
      </c>
      <c r="AN43" t="s">
        <v>68</v>
      </c>
      <c r="AO43" t="s">
        <v>67</v>
      </c>
      <c r="AP43" t="s">
        <v>519</v>
      </c>
      <c r="AQ43" t="s">
        <v>1343</v>
      </c>
      <c r="AR43" t="s">
        <v>1812</v>
      </c>
      <c r="AS43" t="s">
        <v>479</v>
      </c>
      <c r="AT43" t="s">
        <v>841</v>
      </c>
      <c r="AU43" t="s">
        <v>3691</v>
      </c>
      <c r="AV43" t="s">
        <v>3690</v>
      </c>
    </row>
    <row r="44" spans="1:48" ht="14.45" customHeight="1" x14ac:dyDescent="0.25">
      <c r="A44" s="186" t="s">
        <v>5629</v>
      </c>
      <c r="B44" s="189">
        <f t="shared" si="0"/>
        <v>0.63628322967000006</v>
      </c>
      <c r="C44" s="211">
        <f t="shared" si="1"/>
        <v>2020</v>
      </c>
      <c r="D44" s="189" t="s">
        <v>5634</v>
      </c>
      <c r="E44" t="s">
        <v>1356</v>
      </c>
      <c r="F44" t="s">
        <v>2817</v>
      </c>
      <c r="G44" t="s">
        <v>2816</v>
      </c>
      <c r="H44" t="s">
        <v>2827</v>
      </c>
      <c r="I44" t="s">
        <v>18</v>
      </c>
      <c r="J44" t="s">
        <v>2826</v>
      </c>
      <c r="K44" t="s">
        <v>2183</v>
      </c>
      <c r="L44" t="s">
        <v>2455</v>
      </c>
      <c r="M44">
        <v>701382</v>
      </c>
      <c r="N44">
        <v>262.24</v>
      </c>
      <c r="O44">
        <v>246.88</v>
      </c>
      <c r="P44">
        <v>814.44</v>
      </c>
      <c r="Q44">
        <v>773.52</v>
      </c>
      <c r="R44">
        <v>340.96</v>
      </c>
      <c r="S44">
        <v>662.39</v>
      </c>
      <c r="V44" t="s">
        <v>13</v>
      </c>
      <c r="W44" t="s">
        <v>2825</v>
      </c>
      <c r="X44" t="s">
        <v>11</v>
      </c>
      <c r="Y44">
        <v>30.069963000000001</v>
      </c>
      <c r="Z44">
        <v>-90.597358999999997</v>
      </c>
      <c r="AA44">
        <v>3165</v>
      </c>
      <c r="AB44" t="s">
        <v>1350</v>
      </c>
      <c r="AD44" t="s">
        <v>2812</v>
      </c>
      <c r="AE44" t="s">
        <v>1448</v>
      </c>
      <c r="AF44">
        <v>44259</v>
      </c>
      <c r="AG44" t="s">
        <v>6</v>
      </c>
      <c r="AH44">
        <v>2020</v>
      </c>
      <c r="AI44" t="s">
        <v>2824</v>
      </c>
      <c r="AJ44" t="s">
        <v>2823</v>
      </c>
      <c r="AK44">
        <v>43997</v>
      </c>
      <c r="AL44" t="s">
        <v>2809</v>
      </c>
      <c r="AM44" t="s">
        <v>413</v>
      </c>
      <c r="AN44" t="s">
        <v>229</v>
      </c>
      <c r="AO44" t="s">
        <v>52</v>
      </c>
      <c r="AP44" t="s">
        <v>33</v>
      </c>
      <c r="AQ44" t="s">
        <v>2808</v>
      </c>
      <c r="AR44" t="s">
        <v>1149</v>
      </c>
      <c r="AS44" t="s">
        <v>1958</v>
      </c>
      <c r="AT44" t="s">
        <v>2807</v>
      </c>
      <c r="AU44" t="s">
        <v>2806</v>
      </c>
      <c r="AV44" t="s">
        <v>2805</v>
      </c>
    </row>
    <row r="45" spans="1:48" ht="14.45" customHeight="1" x14ac:dyDescent="0.25">
      <c r="A45" s="186" t="s">
        <v>5629</v>
      </c>
      <c r="B45" s="189">
        <f t="shared" si="0"/>
        <v>0.17691649714499999</v>
      </c>
      <c r="C45" s="211">
        <f t="shared" si="1"/>
        <v>2020</v>
      </c>
      <c r="D45" s="189" t="s">
        <v>5634</v>
      </c>
      <c r="E45" t="s">
        <v>1356</v>
      </c>
      <c r="F45" t="s">
        <v>2817</v>
      </c>
      <c r="G45" t="s">
        <v>2816</v>
      </c>
      <c r="H45" t="s">
        <v>2822</v>
      </c>
      <c r="I45" t="s">
        <v>18</v>
      </c>
      <c r="J45" t="s">
        <v>2821</v>
      </c>
      <c r="K45" t="s">
        <v>2183</v>
      </c>
      <c r="L45" t="s">
        <v>2455</v>
      </c>
      <c r="M45">
        <v>195017</v>
      </c>
      <c r="N45">
        <v>274.16000000000003</v>
      </c>
      <c r="O45">
        <v>260.38</v>
      </c>
      <c r="P45">
        <v>637.69000000000005</v>
      </c>
      <c r="Q45">
        <v>775.42</v>
      </c>
      <c r="R45">
        <v>320.12</v>
      </c>
      <c r="S45">
        <v>606.55999999999995</v>
      </c>
      <c r="V45" t="s">
        <v>13</v>
      </c>
      <c r="W45" t="s">
        <v>2820</v>
      </c>
      <c r="X45" t="s">
        <v>11</v>
      </c>
      <c r="Y45">
        <v>30.069963000000001</v>
      </c>
      <c r="Z45">
        <v>-90.597358999999997</v>
      </c>
      <c r="AA45">
        <v>3165</v>
      </c>
      <c r="AB45" t="s">
        <v>1350</v>
      </c>
      <c r="AD45" t="s">
        <v>2812</v>
      </c>
      <c r="AE45" t="s">
        <v>1448</v>
      </c>
      <c r="AF45">
        <v>44259</v>
      </c>
      <c r="AG45" t="s">
        <v>37</v>
      </c>
      <c r="AH45">
        <v>2020</v>
      </c>
      <c r="AI45" t="s">
        <v>2819</v>
      </c>
      <c r="AJ45" t="s">
        <v>2818</v>
      </c>
      <c r="AK45">
        <v>44259</v>
      </c>
      <c r="AL45" t="s">
        <v>2809</v>
      </c>
      <c r="AM45" t="s">
        <v>413</v>
      </c>
      <c r="AN45" t="s">
        <v>229</v>
      </c>
      <c r="AO45" t="s">
        <v>52</v>
      </c>
      <c r="AP45" t="s">
        <v>33</v>
      </c>
      <c r="AQ45" t="s">
        <v>2808</v>
      </c>
      <c r="AR45" t="s">
        <v>1149</v>
      </c>
      <c r="AS45" t="s">
        <v>1958</v>
      </c>
      <c r="AT45" t="s">
        <v>2807</v>
      </c>
      <c r="AU45" t="s">
        <v>2806</v>
      </c>
      <c r="AV45" t="s">
        <v>2805</v>
      </c>
    </row>
    <row r="46" spans="1:48" ht="14.45" customHeight="1" x14ac:dyDescent="0.25">
      <c r="A46" s="186" t="s">
        <v>5629</v>
      </c>
      <c r="B46" s="189">
        <f t="shared" si="0"/>
        <v>0.91956626088000004</v>
      </c>
      <c r="C46" s="211">
        <f t="shared" si="1"/>
        <v>2020</v>
      </c>
      <c r="D46" s="189" t="s">
        <v>5634</v>
      </c>
      <c r="E46" t="s">
        <v>1356</v>
      </c>
      <c r="F46" t="s">
        <v>2817</v>
      </c>
      <c r="G46" t="s">
        <v>2816</v>
      </c>
      <c r="H46" t="s">
        <v>2815</v>
      </c>
      <c r="I46" t="s">
        <v>18</v>
      </c>
      <c r="J46" t="s">
        <v>2814</v>
      </c>
      <c r="K46" t="s">
        <v>2183</v>
      </c>
      <c r="L46" t="s">
        <v>2455</v>
      </c>
      <c r="M46">
        <v>1013648</v>
      </c>
      <c r="N46">
        <v>209.29</v>
      </c>
      <c r="O46">
        <v>197.58</v>
      </c>
      <c r="P46">
        <v>383.37</v>
      </c>
      <c r="Q46">
        <v>356.16</v>
      </c>
      <c r="R46">
        <v>463.19</v>
      </c>
      <c r="S46">
        <v>294.79000000000002</v>
      </c>
      <c r="V46" t="s">
        <v>13</v>
      </c>
      <c r="W46" t="s">
        <v>2813</v>
      </c>
      <c r="X46" t="s">
        <v>11</v>
      </c>
      <c r="Y46">
        <v>30.069963000000001</v>
      </c>
      <c r="Z46">
        <v>-90.597358999999997</v>
      </c>
      <c r="AA46">
        <v>3165</v>
      </c>
      <c r="AB46" t="s">
        <v>1350</v>
      </c>
      <c r="AD46" t="s">
        <v>2812</v>
      </c>
      <c r="AE46" t="s">
        <v>1448</v>
      </c>
      <c r="AF46">
        <v>44013</v>
      </c>
      <c r="AG46" t="s">
        <v>37</v>
      </c>
      <c r="AH46">
        <v>2020</v>
      </c>
      <c r="AI46" t="s">
        <v>2811</v>
      </c>
      <c r="AJ46" t="s">
        <v>2810</v>
      </c>
      <c r="AK46">
        <v>43997</v>
      </c>
      <c r="AL46" t="s">
        <v>2809</v>
      </c>
      <c r="AM46" t="s">
        <v>413</v>
      </c>
      <c r="AN46" t="s">
        <v>229</v>
      </c>
      <c r="AO46" t="s">
        <v>52</v>
      </c>
      <c r="AP46" t="s">
        <v>33</v>
      </c>
      <c r="AQ46" t="s">
        <v>2808</v>
      </c>
      <c r="AR46" t="s">
        <v>1149</v>
      </c>
      <c r="AS46" t="s">
        <v>1958</v>
      </c>
      <c r="AT46" t="s">
        <v>2807</v>
      </c>
      <c r="AU46" t="s">
        <v>2806</v>
      </c>
      <c r="AV46" t="s">
        <v>2805</v>
      </c>
    </row>
    <row r="47" spans="1:48" s="165" customFormat="1" ht="14.45" customHeight="1" x14ac:dyDescent="0.25">
      <c r="A47" s="186" t="s">
        <v>5631</v>
      </c>
      <c r="B47" s="189"/>
      <c r="C47" s="211">
        <f t="shared" si="1"/>
        <v>2025</v>
      </c>
      <c r="D47" s="189" t="s">
        <v>5634</v>
      </c>
      <c r="E47" s="165" t="s">
        <v>1356</v>
      </c>
      <c r="F47" s="165" t="s">
        <v>2062</v>
      </c>
      <c r="G47" s="165" t="s">
        <v>4189</v>
      </c>
      <c r="H47" s="165" t="s">
        <v>4188</v>
      </c>
      <c r="I47" s="165" t="s">
        <v>42</v>
      </c>
      <c r="J47" s="165" t="s">
        <v>4187</v>
      </c>
      <c r="K47" s="165" t="s">
        <v>3798</v>
      </c>
      <c r="L47" s="165" t="s">
        <v>4045</v>
      </c>
      <c r="M47" s="165" t="s">
        <v>2066</v>
      </c>
      <c r="N47" s="165" t="s">
        <v>2066</v>
      </c>
      <c r="O47" s="165" t="s">
        <v>2066</v>
      </c>
      <c r="P47" s="165" t="s">
        <v>2066</v>
      </c>
      <c r="Q47" s="165" t="s">
        <v>2066</v>
      </c>
      <c r="R47" s="165" t="s">
        <v>2066</v>
      </c>
      <c r="S47" s="165" t="s">
        <v>2066</v>
      </c>
      <c r="T47" s="165" t="s">
        <v>2066</v>
      </c>
      <c r="V47" s="165" t="s">
        <v>2065</v>
      </c>
      <c r="W47" s="165" t="s">
        <v>2066</v>
      </c>
      <c r="X47" s="165" t="s">
        <v>11</v>
      </c>
      <c r="Y47" s="165">
        <v>30.207114000000001</v>
      </c>
      <c r="Z47" s="165">
        <v>-90.997983000000005</v>
      </c>
      <c r="AF47" s="165">
        <v>44305</v>
      </c>
      <c r="AG47" s="165" t="s">
        <v>6</v>
      </c>
      <c r="AH47" s="165">
        <v>2025</v>
      </c>
      <c r="AI47" s="165" t="s">
        <v>2064</v>
      </c>
      <c r="AJ47" s="165" t="s">
        <v>4186</v>
      </c>
      <c r="AK47" s="165">
        <v>44305</v>
      </c>
      <c r="AL47" s="165" t="s">
        <v>4185</v>
      </c>
      <c r="AM47" s="165" t="s">
        <v>93</v>
      </c>
      <c r="AN47" s="165" t="s">
        <v>480</v>
      </c>
      <c r="AO47" s="165" t="s">
        <v>67</v>
      </c>
      <c r="AP47" s="165" t="s">
        <v>51</v>
      </c>
      <c r="AQ47" s="165" t="s">
        <v>2243</v>
      </c>
      <c r="AR47" s="165" t="s">
        <v>1812</v>
      </c>
      <c r="AS47" s="165" t="s">
        <v>812</v>
      </c>
      <c r="AT47" s="165" t="s">
        <v>1282</v>
      </c>
      <c r="AU47" s="165" t="s">
        <v>111</v>
      </c>
      <c r="AV47" s="165" t="s">
        <v>4184</v>
      </c>
    </row>
    <row r="48" spans="1:48" ht="14.45" customHeight="1" x14ac:dyDescent="0.25">
      <c r="A48" s="186" t="s">
        <v>5631</v>
      </c>
      <c r="B48" s="189">
        <f t="shared" si="0"/>
        <v>0.33140012360999999</v>
      </c>
      <c r="C48" s="211">
        <f t="shared" si="1"/>
        <v>2025</v>
      </c>
      <c r="D48" s="189" t="s">
        <v>5634</v>
      </c>
      <c r="E48" t="s">
        <v>1356</v>
      </c>
      <c r="F48" t="s">
        <v>2062</v>
      </c>
      <c r="G48" t="s">
        <v>4002</v>
      </c>
      <c r="H48" t="s">
        <v>4007</v>
      </c>
      <c r="I48" t="s">
        <v>18</v>
      </c>
      <c r="J48" t="s">
        <v>4006</v>
      </c>
      <c r="K48" t="s">
        <v>3798</v>
      </c>
      <c r="L48" t="s">
        <v>3895</v>
      </c>
      <c r="M48">
        <v>365306</v>
      </c>
      <c r="N48">
        <v>19.600000000000001</v>
      </c>
      <c r="O48">
        <v>19.53</v>
      </c>
      <c r="P48">
        <v>32.94</v>
      </c>
      <c r="Q48">
        <v>25.82</v>
      </c>
      <c r="R48">
        <v>1.6</v>
      </c>
      <c r="S48">
        <v>154.72999999999999</v>
      </c>
      <c r="V48" t="s">
        <v>13</v>
      </c>
      <c r="W48" t="s">
        <v>4005</v>
      </c>
      <c r="X48" t="s">
        <v>11</v>
      </c>
      <c r="Y48">
        <v>30.206520999999999</v>
      </c>
      <c r="Z48">
        <v>-91.020133000000001</v>
      </c>
      <c r="AA48">
        <v>181192</v>
      </c>
      <c r="AB48" t="s">
        <v>1350</v>
      </c>
      <c r="AD48" t="s">
        <v>3998</v>
      </c>
      <c r="AE48" t="s">
        <v>1448</v>
      </c>
      <c r="AF48">
        <v>44293</v>
      </c>
      <c r="AG48" t="s">
        <v>6</v>
      </c>
      <c r="AH48">
        <v>2025</v>
      </c>
      <c r="AI48" t="s">
        <v>4004</v>
      </c>
      <c r="AJ48" t="s">
        <v>4003</v>
      </c>
      <c r="AK48">
        <v>44294</v>
      </c>
      <c r="AL48" t="s">
        <v>3996</v>
      </c>
      <c r="AM48" t="s">
        <v>287</v>
      </c>
      <c r="AN48" t="s">
        <v>54</v>
      </c>
      <c r="AO48" t="s">
        <v>67</v>
      </c>
      <c r="AP48" t="s">
        <v>51</v>
      </c>
      <c r="AQ48" t="s">
        <v>2243</v>
      </c>
      <c r="AR48" t="s">
        <v>1442</v>
      </c>
      <c r="AS48" t="s">
        <v>812</v>
      </c>
      <c r="AT48" t="s">
        <v>1282</v>
      </c>
      <c r="AU48" t="s">
        <v>182</v>
      </c>
      <c r="AV48" t="s">
        <v>3995</v>
      </c>
    </row>
    <row r="49" spans="1:48" ht="14.45" customHeight="1" x14ac:dyDescent="0.25">
      <c r="A49" s="186" t="s">
        <v>5631</v>
      </c>
      <c r="B49" s="189">
        <f t="shared" si="0"/>
        <v>1.8874600810800002</v>
      </c>
      <c r="C49" s="211">
        <f t="shared" si="1"/>
        <v>2015</v>
      </c>
      <c r="D49" s="189" t="s">
        <v>5635</v>
      </c>
      <c r="E49" t="s">
        <v>1356</v>
      </c>
      <c r="F49" t="s">
        <v>2062</v>
      </c>
      <c r="G49" t="s">
        <v>4002</v>
      </c>
      <c r="H49" t="s">
        <v>4001</v>
      </c>
      <c r="I49" t="s">
        <v>42</v>
      </c>
      <c r="J49" t="s">
        <v>4000</v>
      </c>
      <c r="K49" t="s">
        <v>3798</v>
      </c>
      <c r="L49" t="s">
        <v>3895</v>
      </c>
      <c r="M49">
        <v>2080568</v>
      </c>
      <c r="N49">
        <v>137.19</v>
      </c>
      <c r="O49">
        <v>136.63</v>
      </c>
      <c r="P49">
        <v>178.7</v>
      </c>
      <c r="R49">
        <v>10.56</v>
      </c>
      <c r="S49">
        <v>175.22</v>
      </c>
      <c r="V49" t="s">
        <v>13</v>
      </c>
      <c r="W49" t="s">
        <v>3999</v>
      </c>
      <c r="X49" t="s">
        <v>11</v>
      </c>
      <c r="Y49">
        <v>30.206520999999999</v>
      </c>
      <c r="Z49">
        <v>-91.020133000000001</v>
      </c>
      <c r="AA49">
        <v>181192</v>
      </c>
      <c r="AB49" t="s">
        <v>1350</v>
      </c>
      <c r="AD49" t="s">
        <v>3998</v>
      </c>
      <c r="AE49" t="s">
        <v>1448</v>
      </c>
      <c r="AF49">
        <v>43917</v>
      </c>
      <c r="AG49" t="s">
        <v>37</v>
      </c>
      <c r="AH49">
        <v>2015</v>
      </c>
      <c r="AI49" t="s">
        <v>2441</v>
      </c>
      <c r="AJ49" t="s">
        <v>3997</v>
      </c>
      <c r="AK49">
        <v>43997</v>
      </c>
      <c r="AL49" t="s">
        <v>3996</v>
      </c>
      <c r="AM49" t="s">
        <v>287</v>
      </c>
      <c r="AN49" t="s">
        <v>54</v>
      </c>
      <c r="AO49" t="s">
        <v>67</v>
      </c>
      <c r="AP49" t="s">
        <v>51</v>
      </c>
      <c r="AQ49" t="s">
        <v>2243</v>
      </c>
      <c r="AR49" t="s">
        <v>1442</v>
      </c>
      <c r="AS49" t="s">
        <v>812</v>
      </c>
      <c r="AT49" t="s">
        <v>1282</v>
      </c>
      <c r="AU49" t="s">
        <v>182</v>
      </c>
      <c r="AV49" t="s">
        <v>3995</v>
      </c>
    </row>
    <row r="50" spans="1:48" ht="14.45" customHeight="1" x14ac:dyDescent="0.25">
      <c r="A50" s="186" t="s">
        <v>5631</v>
      </c>
      <c r="B50" s="189">
        <f t="shared" si="0"/>
        <v>0.33132845599500005</v>
      </c>
      <c r="C50" s="211">
        <f t="shared" si="1"/>
        <v>2017</v>
      </c>
      <c r="D50" s="189" t="s">
        <v>5635</v>
      </c>
      <c r="E50" t="s">
        <v>1356</v>
      </c>
      <c r="F50" t="s">
        <v>2027</v>
      </c>
      <c r="G50" t="s">
        <v>2026</v>
      </c>
      <c r="H50" t="s">
        <v>2025</v>
      </c>
      <c r="I50" t="s">
        <v>18</v>
      </c>
      <c r="J50" t="s">
        <v>2024</v>
      </c>
      <c r="K50" t="s">
        <v>1895</v>
      </c>
      <c r="L50" t="s">
        <v>1894</v>
      </c>
      <c r="M50">
        <v>365227</v>
      </c>
      <c r="N50">
        <v>6.79</v>
      </c>
      <c r="O50">
        <v>6.79</v>
      </c>
      <c r="P50">
        <v>38</v>
      </c>
      <c r="Q50">
        <v>15.85</v>
      </c>
      <c r="R50">
        <v>0.54</v>
      </c>
      <c r="S50">
        <v>95.81</v>
      </c>
      <c r="V50" t="s">
        <v>13</v>
      </c>
      <c r="W50" t="s">
        <v>2023</v>
      </c>
      <c r="X50" t="s">
        <v>11</v>
      </c>
      <c r="Y50">
        <v>30.083003999999999</v>
      </c>
      <c r="Z50">
        <v>-90.913262000000003</v>
      </c>
      <c r="AA50">
        <v>2425</v>
      </c>
      <c r="AB50" t="s">
        <v>1350</v>
      </c>
      <c r="AD50" t="s">
        <v>2022</v>
      </c>
      <c r="AE50" t="s">
        <v>1448</v>
      </c>
      <c r="AF50">
        <v>44123</v>
      </c>
      <c r="AG50" t="s">
        <v>37</v>
      </c>
      <c r="AH50">
        <v>2017</v>
      </c>
      <c r="AI50" t="s">
        <v>1598</v>
      </c>
      <c r="AJ50" t="s">
        <v>2021</v>
      </c>
      <c r="AK50">
        <v>44123</v>
      </c>
      <c r="AL50" t="s">
        <v>2020</v>
      </c>
      <c r="AM50" t="s">
        <v>2019</v>
      </c>
      <c r="AN50" t="s">
        <v>316</v>
      </c>
      <c r="AO50" t="s">
        <v>52</v>
      </c>
      <c r="AP50" t="s">
        <v>519</v>
      </c>
      <c r="AQ50" t="s">
        <v>2018</v>
      </c>
      <c r="AR50" t="s">
        <v>2017</v>
      </c>
      <c r="AS50" t="s">
        <v>2016</v>
      </c>
      <c r="AT50" t="s">
        <v>1508</v>
      </c>
      <c r="AU50" t="s">
        <v>2015</v>
      </c>
      <c r="AV50" t="s">
        <v>2014</v>
      </c>
    </row>
    <row r="51" spans="1:48" ht="14.45" customHeight="1" x14ac:dyDescent="0.25">
      <c r="A51" s="186" t="s">
        <v>5630</v>
      </c>
      <c r="B51" s="189">
        <f t="shared" si="0"/>
        <v>0.12687163662000001</v>
      </c>
      <c r="C51" s="211">
        <f t="shared" si="1"/>
        <v>2020</v>
      </c>
      <c r="D51" s="189" t="s">
        <v>5634</v>
      </c>
      <c r="E51" t="s">
        <v>1356</v>
      </c>
      <c r="F51" t="s">
        <v>2817</v>
      </c>
      <c r="G51" t="s">
        <v>3855</v>
      </c>
      <c r="H51" t="s">
        <v>3854</v>
      </c>
      <c r="I51" t="s">
        <v>18</v>
      </c>
      <c r="J51" t="s">
        <v>3853</v>
      </c>
      <c r="K51" t="s">
        <v>3798</v>
      </c>
      <c r="L51" t="s">
        <v>2206</v>
      </c>
      <c r="M51">
        <v>139852</v>
      </c>
      <c r="N51">
        <v>3.28</v>
      </c>
      <c r="O51">
        <v>3.28</v>
      </c>
      <c r="P51">
        <v>90.98</v>
      </c>
      <c r="Q51">
        <v>1429.99</v>
      </c>
      <c r="R51">
        <v>0.02</v>
      </c>
      <c r="S51">
        <v>127.86</v>
      </c>
      <c r="V51" t="s">
        <v>13</v>
      </c>
      <c r="W51" t="s">
        <v>3852</v>
      </c>
      <c r="X51" t="s">
        <v>11</v>
      </c>
      <c r="Y51">
        <v>30.053882999999999</v>
      </c>
      <c r="Z51">
        <v>-90.642429000000007</v>
      </c>
      <c r="AA51">
        <v>144688</v>
      </c>
      <c r="AB51" t="s">
        <v>1350</v>
      </c>
      <c r="AD51" t="s">
        <v>3851</v>
      </c>
      <c r="AE51" t="s">
        <v>1448</v>
      </c>
      <c r="AF51">
        <v>44005</v>
      </c>
      <c r="AG51" t="s">
        <v>37</v>
      </c>
      <c r="AH51">
        <v>2020</v>
      </c>
      <c r="AI51" t="s">
        <v>3850</v>
      </c>
      <c r="AJ51" t="s">
        <v>3849</v>
      </c>
      <c r="AK51">
        <v>44005</v>
      </c>
      <c r="AL51" t="s">
        <v>3848</v>
      </c>
      <c r="AM51" t="s">
        <v>2414</v>
      </c>
      <c r="AN51" t="s">
        <v>113</v>
      </c>
      <c r="AO51" t="s">
        <v>51</v>
      </c>
      <c r="AP51" t="s">
        <v>53</v>
      </c>
      <c r="AQ51" t="s">
        <v>542</v>
      </c>
      <c r="AR51" t="s">
        <v>2229</v>
      </c>
      <c r="AS51" t="s">
        <v>3847</v>
      </c>
      <c r="AT51" t="s">
        <v>3837</v>
      </c>
      <c r="AU51" t="s">
        <v>193</v>
      </c>
      <c r="AV51" t="s">
        <v>3846</v>
      </c>
    </row>
    <row r="52" spans="1:48" ht="14.45" customHeight="1" x14ac:dyDescent="0.25">
      <c r="A52" s="186" t="s">
        <v>5630</v>
      </c>
      <c r="B52" s="189">
        <f t="shared" si="0"/>
        <v>8.8556678144999998E-2</v>
      </c>
      <c r="C52" s="211">
        <f t="shared" si="1"/>
        <v>2020</v>
      </c>
      <c r="D52" s="189" t="s">
        <v>5634</v>
      </c>
      <c r="E52" t="s">
        <v>1356</v>
      </c>
      <c r="F52" t="s">
        <v>1412</v>
      </c>
      <c r="G52" t="s">
        <v>838</v>
      </c>
      <c r="H52" t="s">
        <v>1411</v>
      </c>
      <c r="I52" t="s">
        <v>42</v>
      </c>
      <c r="J52" t="s">
        <v>1410</v>
      </c>
      <c r="K52" t="s">
        <v>16</v>
      </c>
      <c r="L52" t="s">
        <v>15</v>
      </c>
      <c r="M52">
        <v>97617</v>
      </c>
      <c r="N52">
        <v>5.0999999999999996</v>
      </c>
      <c r="O52">
        <v>5.0999999999999996</v>
      </c>
      <c r="P52">
        <v>46.68</v>
      </c>
      <c r="Q52">
        <v>6.28</v>
      </c>
      <c r="R52">
        <v>2.63</v>
      </c>
      <c r="S52">
        <v>67.48</v>
      </c>
      <c r="T52">
        <v>2.16</v>
      </c>
      <c r="V52" t="s">
        <v>13</v>
      </c>
      <c r="W52" t="s">
        <v>1409</v>
      </c>
      <c r="X52" t="s">
        <v>11</v>
      </c>
      <c r="Y52">
        <v>29.762961000000001</v>
      </c>
      <c r="Z52">
        <v>-93.882580000000004</v>
      </c>
      <c r="AA52">
        <v>211943</v>
      </c>
      <c r="AB52" t="s">
        <v>1350</v>
      </c>
      <c r="AD52" t="s">
        <v>38</v>
      </c>
      <c r="AE52" t="s">
        <v>1365</v>
      </c>
      <c r="AF52">
        <v>44235</v>
      </c>
      <c r="AG52" t="s">
        <v>37</v>
      </c>
      <c r="AH52">
        <v>2020</v>
      </c>
      <c r="AI52" t="s">
        <v>1408</v>
      </c>
      <c r="AJ52" t="s">
        <v>1407</v>
      </c>
      <c r="AK52">
        <v>44235</v>
      </c>
      <c r="AL52" t="s">
        <v>1406</v>
      </c>
      <c r="AM52" t="s">
        <v>480</v>
      </c>
      <c r="AN52" t="s">
        <v>33</v>
      </c>
      <c r="AO52" t="s">
        <v>51</v>
      </c>
      <c r="AP52" t="s">
        <v>53</v>
      </c>
      <c r="AQ52" t="s">
        <v>449</v>
      </c>
      <c r="AR52" t="s">
        <v>1405</v>
      </c>
      <c r="AS52" t="s">
        <v>1404</v>
      </c>
      <c r="AT52" t="s">
        <v>1403</v>
      </c>
      <c r="AU52" t="s">
        <v>1402</v>
      </c>
      <c r="AV52" t="s">
        <v>1401</v>
      </c>
    </row>
    <row r="53" spans="1:48" ht="14.45" customHeight="1" x14ac:dyDescent="0.25">
      <c r="A53" s="186" t="s">
        <v>5631</v>
      </c>
      <c r="B53" s="189">
        <f t="shared" si="0"/>
        <v>0.16534807402500001</v>
      </c>
      <c r="C53" s="211">
        <f t="shared" si="1"/>
        <v>2015</v>
      </c>
      <c r="D53" s="189" t="s">
        <v>5635</v>
      </c>
      <c r="E53" t="s">
        <v>1356</v>
      </c>
      <c r="F53" t="s">
        <v>2062</v>
      </c>
      <c r="G53" t="s">
        <v>4575</v>
      </c>
      <c r="H53" t="s">
        <v>4574</v>
      </c>
      <c r="I53" t="s">
        <v>18</v>
      </c>
      <c r="J53" t="s">
        <v>4573</v>
      </c>
      <c r="K53" t="s">
        <v>3798</v>
      </c>
      <c r="L53" t="s">
        <v>4269</v>
      </c>
      <c r="M53">
        <v>182265</v>
      </c>
      <c r="N53">
        <v>8.64</v>
      </c>
      <c r="O53">
        <v>8.3000000000000007</v>
      </c>
      <c r="P53">
        <v>23.9</v>
      </c>
      <c r="Q53">
        <v>23.97</v>
      </c>
      <c r="R53">
        <v>33.479999999999997</v>
      </c>
      <c r="S53">
        <v>73.53</v>
      </c>
      <c r="V53" t="s">
        <v>13</v>
      </c>
      <c r="W53" t="s">
        <v>4572</v>
      </c>
      <c r="X53" t="s">
        <v>11</v>
      </c>
      <c r="Y53">
        <v>30.235351000000001</v>
      </c>
      <c r="Z53">
        <v>-91.052853999999996</v>
      </c>
      <c r="AA53">
        <v>5565</v>
      </c>
      <c r="AB53" t="s">
        <v>1350</v>
      </c>
      <c r="AD53" t="s">
        <v>4571</v>
      </c>
      <c r="AE53" t="s">
        <v>1448</v>
      </c>
      <c r="AF53">
        <v>44123</v>
      </c>
      <c r="AG53" t="s">
        <v>37</v>
      </c>
      <c r="AH53">
        <v>2015</v>
      </c>
      <c r="AI53" t="s">
        <v>4570</v>
      </c>
      <c r="AJ53" t="s">
        <v>4569</v>
      </c>
      <c r="AK53">
        <v>44123</v>
      </c>
      <c r="AL53" t="s">
        <v>4568</v>
      </c>
      <c r="AM53" t="s">
        <v>2653</v>
      </c>
      <c r="AN53" t="s">
        <v>401</v>
      </c>
      <c r="AO53" t="s">
        <v>171</v>
      </c>
      <c r="AP53" t="s">
        <v>260</v>
      </c>
      <c r="AQ53" t="s">
        <v>828</v>
      </c>
      <c r="AR53" t="s">
        <v>4567</v>
      </c>
      <c r="AS53" t="s">
        <v>4177</v>
      </c>
      <c r="AT53" t="s">
        <v>1479</v>
      </c>
      <c r="AU53" t="s">
        <v>2241</v>
      </c>
      <c r="AV53" t="s">
        <v>4566</v>
      </c>
    </row>
    <row r="54" spans="1:48" ht="14.45" customHeight="1" x14ac:dyDescent="0.25">
      <c r="A54" s="186" t="s">
        <v>5629</v>
      </c>
      <c r="B54" s="189">
        <f t="shared" si="0"/>
        <v>0.15569471843999999</v>
      </c>
      <c r="C54" s="211">
        <f t="shared" si="1"/>
        <v>2016</v>
      </c>
      <c r="D54" s="189" t="s">
        <v>5635</v>
      </c>
      <c r="E54" t="s">
        <v>1356</v>
      </c>
      <c r="F54" t="s">
        <v>1370</v>
      </c>
      <c r="G54" t="s">
        <v>2799</v>
      </c>
      <c r="H54" t="s">
        <v>2804</v>
      </c>
      <c r="I54" t="s">
        <v>18</v>
      </c>
      <c r="J54" t="s">
        <v>2803</v>
      </c>
      <c r="K54" t="s">
        <v>2183</v>
      </c>
      <c r="L54" t="s">
        <v>2455</v>
      </c>
      <c r="M54">
        <v>171624</v>
      </c>
      <c r="N54">
        <v>9.7899999999999991</v>
      </c>
      <c r="O54">
        <v>9.7899999999999991</v>
      </c>
      <c r="P54">
        <v>16.43</v>
      </c>
      <c r="Q54">
        <v>5.26</v>
      </c>
      <c r="R54">
        <v>16.59</v>
      </c>
      <c r="S54">
        <v>52.56</v>
      </c>
      <c r="V54" t="s">
        <v>13</v>
      </c>
      <c r="W54" t="s">
        <v>2802</v>
      </c>
      <c r="X54" t="s">
        <v>11</v>
      </c>
      <c r="Y54">
        <v>30.244975</v>
      </c>
      <c r="Z54">
        <v>-93.275863999999999</v>
      </c>
      <c r="AA54">
        <v>2538</v>
      </c>
      <c r="AB54" t="s">
        <v>1350</v>
      </c>
      <c r="AD54" t="s">
        <v>2795</v>
      </c>
      <c r="AE54" t="s">
        <v>1365</v>
      </c>
      <c r="AF54">
        <v>44123</v>
      </c>
      <c r="AG54" t="s">
        <v>37</v>
      </c>
      <c r="AH54">
        <v>2016</v>
      </c>
      <c r="AI54" t="s">
        <v>2801</v>
      </c>
      <c r="AJ54" t="s">
        <v>2800</v>
      </c>
      <c r="AK54">
        <v>44123</v>
      </c>
      <c r="AL54" t="s">
        <v>2792</v>
      </c>
      <c r="AM54" t="s">
        <v>30</v>
      </c>
      <c r="AN54" t="s">
        <v>756</v>
      </c>
      <c r="AO54" t="s">
        <v>52</v>
      </c>
      <c r="AP54" t="s">
        <v>53</v>
      </c>
      <c r="AQ54" t="s">
        <v>2791</v>
      </c>
      <c r="AR54" t="s">
        <v>2505</v>
      </c>
      <c r="AS54" t="s">
        <v>896</v>
      </c>
      <c r="AT54" t="s">
        <v>1456</v>
      </c>
      <c r="AU54" t="s">
        <v>739</v>
      </c>
      <c r="AV54" t="s">
        <v>2790</v>
      </c>
    </row>
    <row r="55" spans="1:48" ht="14.45" customHeight="1" x14ac:dyDescent="0.25">
      <c r="A55" s="186" t="s">
        <v>5629</v>
      </c>
      <c r="B55" s="189">
        <f t="shared" si="0"/>
        <v>4.5282320712E-3</v>
      </c>
      <c r="C55" s="211">
        <f t="shared" si="1"/>
        <v>2019</v>
      </c>
      <c r="D55" s="189" t="s">
        <v>5635</v>
      </c>
      <c r="E55" t="s">
        <v>1356</v>
      </c>
      <c r="F55" t="s">
        <v>1370</v>
      </c>
      <c r="G55" t="s">
        <v>2799</v>
      </c>
      <c r="H55" t="s">
        <v>2798</v>
      </c>
      <c r="I55" t="s">
        <v>18</v>
      </c>
      <c r="J55" t="s">
        <v>2797</v>
      </c>
      <c r="K55" t="s">
        <v>2183</v>
      </c>
      <c r="L55" t="s">
        <v>2455</v>
      </c>
      <c r="M55">
        <v>4991.5200000000004</v>
      </c>
      <c r="N55">
        <v>0.28999999999999998</v>
      </c>
      <c r="O55">
        <v>0.28999999999999998</v>
      </c>
      <c r="P55">
        <v>11.46</v>
      </c>
      <c r="Q55">
        <v>85.57</v>
      </c>
      <c r="R55">
        <v>3.06</v>
      </c>
      <c r="S55">
        <v>19.11</v>
      </c>
      <c r="U55" t="s">
        <v>357</v>
      </c>
      <c r="V55" t="s">
        <v>13</v>
      </c>
      <c r="W55" t="s">
        <v>2796</v>
      </c>
      <c r="X55" t="s">
        <v>11</v>
      </c>
      <c r="Y55">
        <v>30.244975</v>
      </c>
      <c r="Z55">
        <v>-93.275863999999999</v>
      </c>
      <c r="AA55">
        <v>2538</v>
      </c>
      <c r="AB55" t="s">
        <v>1350</v>
      </c>
      <c r="AD55" t="s">
        <v>2795</v>
      </c>
      <c r="AE55" t="s">
        <v>1365</v>
      </c>
      <c r="AF55">
        <v>44123</v>
      </c>
      <c r="AG55" t="s">
        <v>37</v>
      </c>
      <c r="AH55">
        <v>2019</v>
      </c>
      <c r="AI55" t="s">
        <v>2794</v>
      </c>
      <c r="AJ55" t="s">
        <v>2793</v>
      </c>
      <c r="AK55">
        <v>44123</v>
      </c>
      <c r="AL55" t="s">
        <v>2792</v>
      </c>
      <c r="AM55" t="s">
        <v>30</v>
      </c>
      <c r="AN55" t="s">
        <v>756</v>
      </c>
      <c r="AO55" t="s">
        <v>52</v>
      </c>
      <c r="AP55" t="s">
        <v>53</v>
      </c>
      <c r="AQ55" t="s">
        <v>2791</v>
      </c>
      <c r="AR55" t="s">
        <v>2505</v>
      </c>
      <c r="AS55" t="s">
        <v>896</v>
      </c>
      <c r="AT55" t="s">
        <v>1456</v>
      </c>
      <c r="AU55" t="s">
        <v>739</v>
      </c>
      <c r="AV55" t="s">
        <v>2790</v>
      </c>
    </row>
    <row r="56" spans="1:48" ht="14.45" customHeight="1" x14ac:dyDescent="0.25">
      <c r="A56" s="186" t="s">
        <v>5630</v>
      </c>
      <c r="B56" s="189">
        <f t="shared" si="0"/>
        <v>0.51388945820999998</v>
      </c>
      <c r="C56" s="211">
        <f t="shared" si="1"/>
        <v>2025</v>
      </c>
      <c r="D56" s="189" t="s">
        <v>5634</v>
      </c>
      <c r="E56" t="s">
        <v>1356</v>
      </c>
      <c r="F56" t="s">
        <v>2384</v>
      </c>
      <c r="G56" t="s">
        <v>2383</v>
      </c>
      <c r="H56" t="s">
        <v>2382</v>
      </c>
      <c r="I56" t="s">
        <v>42</v>
      </c>
      <c r="J56" t="s">
        <v>2381</v>
      </c>
      <c r="K56" t="s">
        <v>2183</v>
      </c>
      <c r="L56" t="s">
        <v>2206</v>
      </c>
      <c r="M56">
        <v>566466</v>
      </c>
      <c r="N56">
        <v>27.61</v>
      </c>
      <c r="O56">
        <v>27.61</v>
      </c>
      <c r="P56">
        <v>73.03</v>
      </c>
      <c r="Q56">
        <v>572.23</v>
      </c>
      <c r="R56">
        <v>7.58</v>
      </c>
      <c r="S56">
        <v>125.94</v>
      </c>
      <c r="V56" t="s">
        <v>765</v>
      </c>
      <c r="W56" t="s">
        <v>2380</v>
      </c>
      <c r="X56" t="s">
        <v>11</v>
      </c>
      <c r="Y56">
        <v>29.66915556</v>
      </c>
      <c r="Z56">
        <v>-89.975233329999995</v>
      </c>
      <c r="AA56">
        <v>217532</v>
      </c>
      <c r="AB56" t="s">
        <v>1350</v>
      </c>
      <c r="AD56" t="s">
        <v>2379</v>
      </c>
      <c r="AE56" t="s">
        <v>1387</v>
      </c>
      <c r="AF56">
        <v>44295</v>
      </c>
      <c r="AG56" t="s">
        <v>6</v>
      </c>
      <c r="AH56">
        <v>2025</v>
      </c>
      <c r="AI56" t="s">
        <v>1904</v>
      </c>
      <c r="AJ56" t="s">
        <v>2378</v>
      </c>
      <c r="AK56">
        <v>44295</v>
      </c>
      <c r="AL56" t="s">
        <v>2377</v>
      </c>
      <c r="AM56" t="s">
        <v>1444</v>
      </c>
      <c r="AN56" t="s">
        <v>427</v>
      </c>
      <c r="AO56" t="s">
        <v>31</v>
      </c>
      <c r="AP56" t="s">
        <v>54</v>
      </c>
      <c r="AQ56" t="s">
        <v>259</v>
      </c>
      <c r="AR56" t="s">
        <v>226</v>
      </c>
      <c r="AS56" t="s">
        <v>2376</v>
      </c>
      <c r="AT56" t="s">
        <v>2375</v>
      </c>
      <c r="AU56" t="s">
        <v>998</v>
      </c>
      <c r="AV56" t="s">
        <v>2374</v>
      </c>
    </row>
    <row r="57" spans="1:48" ht="14.45" customHeight="1" x14ac:dyDescent="0.25">
      <c r="A57" s="186" t="s">
        <v>5630</v>
      </c>
      <c r="B57" s="189">
        <f t="shared" si="0"/>
        <v>0.28935119167500001</v>
      </c>
      <c r="C57" s="211">
        <f t="shared" si="1"/>
        <v>2024</v>
      </c>
      <c r="D57" s="189" t="s">
        <v>5634</v>
      </c>
      <c r="E57" t="s">
        <v>1356</v>
      </c>
      <c r="F57" t="s">
        <v>1355</v>
      </c>
      <c r="G57" t="s">
        <v>823</v>
      </c>
      <c r="H57" t="s">
        <v>1400</v>
      </c>
      <c r="I57" t="s">
        <v>42</v>
      </c>
      <c r="J57" t="s">
        <v>1399</v>
      </c>
      <c r="K57" t="s">
        <v>16</v>
      </c>
      <c r="L57" t="s">
        <v>15</v>
      </c>
      <c r="M57">
        <v>318955</v>
      </c>
      <c r="N57">
        <v>19.66</v>
      </c>
      <c r="O57">
        <v>19.66</v>
      </c>
      <c r="P57">
        <v>165.1</v>
      </c>
      <c r="Q57">
        <v>54.2</v>
      </c>
      <c r="R57">
        <v>4.18</v>
      </c>
      <c r="S57">
        <v>167.17</v>
      </c>
      <c r="V57" t="s">
        <v>13</v>
      </c>
      <c r="W57" t="s">
        <v>1398</v>
      </c>
      <c r="X57" t="s">
        <v>11</v>
      </c>
      <c r="Y57">
        <v>30.443391999999999</v>
      </c>
      <c r="Z57">
        <v>-93.212333000000001</v>
      </c>
      <c r="AA57">
        <v>220199</v>
      </c>
      <c r="AB57" t="s">
        <v>1350</v>
      </c>
      <c r="AD57" t="s">
        <v>38</v>
      </c>
      <c r="AE57" t="s">
        <v>1348</v>
      </c>
      <c r="AF57">
        <v>44022</v>
      </c>
      <c r="AG57" t="s">
        <v>6</v>
      </c>
      <c r="AH57">
        <v>2024</v>
      </c>
      <c r="AI57" t="s">
        <v>788</v>
      </c>
      <c r="AJ57" t="s">
        <v>336</v>
      </c>
      <c r="AK57">
        <v>44293</v>
      </c>
      <c r="AL57" t="s">
        <v>1397</v>
      </c>
      <c r="AM57" t="s">
        <v>52</v>
      </c>
      <c r="AN57" t="s">
        <v>480</v>
      </c>
      <c r="AO57" t="s">
        <v>260</v>
      </c>
      <c r="AP57" t="s">
        <v>230</v>
      </c>
      <c r="AQ57" t="s">
        <v>1097</v>
      </c>
      <c r="AR57" t="s">
        <v>1396</v>
      </c>
      <c r="AS57" t="s">
        <v>552</v>
      </c>
      <c r="AT57" t="s">
        <v>1395</v>
      </c>
      <c r="AU57" t="s">
        <v>1394</v>
      </c>
      <c r="AV57" t="s">
        <v>1393</v>
      </c>
    </row>
    <row r="58" spans="1:48" ht="14.45" customHeight="1" x14ac:dyDescent="0.25">
      <c r="A58" s="186" t="s">
        <v>5631</v>
      </c>
      <c r="B58" s="189">
        <f t="shared" si="0"/>
        <v>0.10373116164</v>
      </c>
      <c r="C58" s="211">
        <f t="shared" si="1"/>
        <v>2019</v>
      </c>
      <c r="D58" s="189" t="s">
        <v>5635</v>
      </c>
      <c r="E58" t="s">
        <v>1356</v>
      </c>
      <c r="F58" t="s">
        <v>2062</v>
      </c>
      <c r="G58" t="s">
        <v>3845</v>
      </c>
      <c r="H58" t="s">
        <v>3844</v>
      </c>
      <c r="I58" t="s">
        <v>18</v>
      </c>
      <c r="J58" t="s">
        <v>3843</v>
      </c>
      <c r="K58" t="s">
        <v>3798</v>
      </c>
      <c r="L58" t="s">
        <v>2394</v>
      </c>
      <c r="M58">
        <v>114344</v>
      </c>
      <c r="N58">
        <v>0.72</v>
      </c>
      <c r="O58">
        <v>0.01</v>
      </c>
      <c r="P58">
        <v>18.8</v>
      </c>
      <c r="Q58">
        <v>12.77</v>
      </c>
      <c r="R58">
        <v>0.01</v>
      </c>
      <c r="S58">
        <v>442.35</v>
      </c>
      <c r="V58" t="s">
        <v>13</v>
      </c>
      <c r="W58" t="s">
        <v>3842</v>
      </c>
      <c r="X58" t="s">
        <v>11</v>
      </c>
      <c r="Y58">
        <v>30.210052999999998</v>
      </c>
      <c r="Z58">
        <v>-90.988805999999997</v>
      </c>
      <c r="AA58">
        <v>209047</v>
      </c>
      <c r="AB58" t="s">
        <v>1350</v>
      </c>
      <c r="AD58" t="s">
        <v>3841</v>
      </c>
      <c r="AE58" t="s">
        <v>1448</v>
      </c>
      <c r="AF58">
        <v>44123</v>
      </c>
      <c r="AG58" t="s">
        <v>37</v>
      </c>
      <c r="AH58">
        <v>2019</v>
      </c>
      <c r="AI58" t="s">
        <v>1904</v>
      </c>
      <c r="AJ58" t="s">
        <v>3840</v>
      </c>
      <c r="AK58">
        <v>43775</v>
      </c>
      <c r="AL58" t="s">
        <v>3839</v>
      </c>
      <c r="AM58" t="s">
        <v>652</v>
      </c>
      <c r="AN58" t="s">
        <v>30</v>
      </c>
      <c r="AO58" t="s">
        <v>67</v>
      </c>
      <c r="AP58" t="s">
        <v>260</v>
      </c>
      <c r="AQ58" t="s">
        <v>2243</v>
      </c>
      <c r="AR58" t="s">
        <v>2229</v>
      </c>
      <c r="AS58" t="s">
        <v>3838</v>
      </c>
      <c r="AT58" t="s">
        <v>3837</v>
      </c>
      <c r="AU58" t="s">
        <v>211</v>
      </c>
      <c r="AV58" t="s">
        <v>3836</v>
      </c>
    </row>
    <row r="59" spans="1:48" ht="14.45" customHeight="1" x14ac:dyDescent="0.25">
      <c r="A59" s="186" t="s">
        <v>5630</v>
      </c>
      <c r="B59" s="189">
        <f t="shared" si="0"/>
        <v>9.7713005212200006</v>
      </c>
      <c r="C59" s="211">
        <v>2019</v>
      </c>
      <c r="D59" s="189" t="s">
        <v>5635</v>
      </c>
      <c r="E59" t="s">
        <v>1356</v>
      </c>
      <c r="F59" t="s">
        <v>1412</v>
      </c>
      <c r="G59" t="s">
        <v>3689</v>
      </c>
      <c r="H59" t="s">
        <v>3688</v>
      </c>
      <c r="I59" t="s">
        <v>18</v>
      </c>
      <c r="J59" t="s">
        <v>3687</v>
      </c>
      <c r="K59" t="s">
        <v>16</v>
      </c>
      <c r="L59" t="s">
        <v>3522</v>
      </c>
      <c r="M59">
        <v>10771012</v>
      </c>
      <c r="N59">
        <v>187.64</v>
      </c>
      <c r="O59">
        <v>187.62</v>
      </c>
      <c r="P59">
        <v>6499.65</v>
      </c>
      <c r="Q59">
        <v>343.78</v>
      </c>
      <c r="R59">
        <v>38.24</v>
      </c>
      <c r="S59">
        <v>5234.32</v>
      </c>
      <c r="V59" t="s">
        <v>13</v>
      </c>
      <c r="W59" t="s">
        <v>3686</v>
      </c>
      <c r="X59" t="s">
        <v>11</v>
      </c>
      <c r="Y59">
        <v>29.748915</v>
      </c>
      <c r="Z59">
        <v>-93.867416000000006</v>
      </c>
      <c r="AA59">
        <v>119267</v>
      </c>
      <c r="AB59" t="s">
        <v>1350</v>
      </c>
      <c r="AD59" t="s">
        <v>3685</v>
      </c>
      <c r="AE59" t="s">
        <v>1365</v>
      </c>
      <c r="AF59">
        <v>44315</v>
      </c>
      <c r="AG59" t="s">
        <v>634</v>
      </c>
      <c r="AH59" t="s">
        <v>3684</v>
      </c>
      <c r="AI59" t="s">
        <v>817</v>
      </c>
      <c r="AJ59" t="s">
        <v>3683</v>
      </c>
      <c r="AK59">
        <v>44315</v>
      </c>
      <c r="AL59" t="s">
        <v>3682</v>
      </c>
      <c r="AM59" t="s">
        <v>480</v>
      </c>
      <c r="AN59" t="s">
        <v>33</v>
      </c>
      <c r="AO59" t="s">
        <v>51</v>
      </c>
      <c r="AP59" t="s">
        <v>53</v>
      </c>
      <c r="AQ59" t="s">
        <v>449</v>
      </c>
      <c r="AR59" t="s">
        <v>1405</v>
      </c>
      <c r="AS59" t="s">
        <v>1404</v>
      </c>
      <c r="AT59" t="s">
        <v>1403</v>
      </c>
      <c r="AU59" t="s">
        <v>1402</v>
      </c>
      <c r="AV59" t="s">
        <v>3681</v>
      </c>
    </row>
    <row r="60" spans="1:48" ht="14.45" customHeight="1" x14ac:dyDescent="0.25">
      <c r="A60" s="186" t="s">
        <v>5631</v>
      </c>
      <c r="B60" s="189">
        <f t="shared" si="0"/>
        <v>8.7124233029999998E-2</v>
      </c>
      <c r="C60" s="211">
        <f t="shared" si="1"/>
        <v>2017</v>
      </c>
      <c r="D60" s="189" t="s">
        <v>5635</v>
      </c>
      <c r="E60" t="s">
        <v>1356</v>
      </c>
      <c r="F60" t="s">
        <v>1370</v>
      </c>
      <c r="G60" t="s">
        <v>4561</v>
      </c>
      <c r="H60" t="s">
        <v>4565</v>
      </c>
      <c r="I60" t="s">
        <v>18</v>
      </c>
      <c r="J60" t="s">
        <v>4564</v>
      </c>
      <c r="K60" t="s">
        <v>3798</v>
      </c>
      <c r="L60" t="s">
        <v>4279</v>
      </c>
      <c r="M60">
        <v>96038</v>
      </c>
      <c r="N60">
        <v>6.56</v>
      </c>
      <c r="O60">
        <v>6.56</v>
      </c>
      <c r="P60">
        <v>12.95</v>
      </c>
      <c r="Q60">
        <v>162.29</v>
      </c>
      <c r="R60">
        <v>16.899999999999999</v>
      </c>
      <c r="S60">
        <v>105.15</v>
      </c>
      <c r="V60" t="s">
        <v>13</v>
      </c>
      <c r="W60" t="s">
        <v>4563</v>
      </c>
      <c r="X60" t="s">
        <v>11</v>
      </c>
      <c r="Y60">
        <v>30.245239000000002</v>
      </c>
      <c r="Z60">
        <v>-93.276049</v>
      </c>
      <c r="AA60">
        <v>3271</v>
      </c>
      <c r="AB60" t="s">
        <v>1350</v>
      </c>
      <c r="AD60" t="s">
        <v>4557</v>
      </c>
      <c r="AE60" t="s">
        <v>1365</v>
      </c>
      <c r="AF60">
        <v>44315</v>
      </c>
      <c r="AG60" t="s">
        <v>37</v>
      </c>
      <c r="AH60">
        <v>2017</v>
      </c>
      <c r="AI60" t="s">
        <v>2794</v>
      </c>
      <c r="AJ60" t="s">
        <v>4562</v>
      </c>
      <c r="AK60">
        <v>44123</v>
      </c>
      <c r="AL60" t="s">
        <v>4554</v>
      </c>
      <c r="AM60" t="s">
        <v>30</v>
      </c>
      <c r="AN60" t="s">
        <v>756</v>
      </c>
      <c r="AO60" t="s">
        <v>52</v>
      </c>
      <c r="AP60" t="s">
        <v>53</v>
      </c>
      <c r="AQ60" t="s">
        <v>2791</v>
      </c>
      <c r="AR60" t="s">
        <v>2505</v>
      </c>
      <c r="AS60" t="s">
        <v>896</v>
      </c>
      <c r="AT60" t="s">
        <v>1456</v>
      </c>
      <c r="AU60" t="s">
        <v>739</v>
      </c>
      <c r="AV60" t="s">
        <v>4553</v>
      </c>
    </row>
    <row r="61" spans="1:48" ht="14.45" customHeight="1" x14ac:dyDescent="0.25">
      <c r="A61" s="186" t="s">
        <v>5631</v>
      </c>
      <c r="B61" s="189">
        <f t="shared" si="0"/>
        <v>1.3111544805E-2</v>
      </c>
      <c r="C61" s="211">
        <f t="shared" si="1"/>
        <v>2020</v>
      </c>
      <c r="D61" s="189" t="s">
        <v>5634</v>
      </c>
      <c r="E61" t="s">
        <v>1356</v>
      </c>
      <c r="F61" t="s">
        <v>1370</v>
      </c>
      <c r="G61" t="s">
        <v>4561</v>
      </c>
      <c r="H61" t="s">
        <v>4560</v>
      </c>
      <c r="I61" t="s">
        <v>18</v>
      </c>
      <c r="J61" t="s">
        <v>4559</v>
      </c>
      <c r="K61" t="s">
        <v>3798</v>
      </c>
      <c r="L61" t="s">
        <v>4279</v>
      </c>
      <c r="M61">
        <v>14453</v>
      </c>
      <c r="N61">
        <v>1.1000000000000001</v>
      </c>
      <c r="O61">
        <v>1.1000000000000001</v>
      </c>
      <c r="P61">
        <v>15.63</v>
      </c>
      <c r="Q61">
        <v>13.96</v>
      </c>
      <c r="R61">
        <v>0.06</v>
      </c>
      <c r="S61">
        <v>11.72</v>
      </c>
      <c r="U61" t="s">
        <v>357</v>
      </c>
      <c r="V61" t="s">
        <v>13</v>
      </c>
      <c r="W61" t="s">
        <v>4558</v>
      </c>
      <c r="X61" t="s">
        <v>11</v>
      </c>
      <c r="Y61">
        <v>30.245239000000002</v>
      </c>
      <c r="Z61">
        <v>-93.276049</v>
      </c>
      <c r="AA61">
        <v>3271</v>
      </c>
      <c r="AB61" t="s">
        <v>1350</v>
      </c>
      <c r="AD61" t="s">
        <v>4557</v>
      </c>
      <c r="AE61" t="s">
        <v>1365</v>
      </c>
      <c r="AF61">
        <v>44126</v>
      </c>
      <c r="AG61" t="s">
        <v>37</v>
      </c>
      <c r="AH61">
        <v>2020</v>
      </c>
      <c r="AI61" t="s">
        <v>4556</v>
      </c>
      <c r="AJ61" t="s">
        <v>4555</v>
      </c>
      <c r="AK61">
        <v>44315</v>
      </c>
      <c r="AL61" t="s">
        <v>4554</v>
      </c>
      <c r="AM61" t="s">
        <v>30</v>
      </c>
      <c r="AN61" t="s">
        <v>756</v>
      </c>
      <c r="AO61" t="s">
        <v>52</v>
      </c>
      <c r="AP61" t="s">
        <v>53</v>
      </c>
      <c r="AQ61" t="s">
        <v>2791</v>
      </c>
      <c r="AR61" t="s">
        <v>2505</v>
      </c>
      <c r="AS61" t="s">
        <v>896</v>
      </c>
      <c r="AT61" t="s">
        <v>1456</v>
      </c>
      <c r="AU61" t="s">
        <v>739</v>
      </c>
      <c r="AV61" t="s">
        <v>4553</v>
      </c>
    </row>
    <row r="62" spans="1:48" ht="14.45" customHeight="1" x14ac:dyDescent="0.25">
      <c r="A62" s="186" t="s">
        <v>5631</v>
      </c>
      <c r="B62" s="189">
        <f t="shared" si="0"/>
        <v>0.71023967242499997</v>
      </c>
      <c r="C62" s="211">
        <f t="shared" si="1"/>
        <v>2023</v>
      </c>
      <c r="D62" s="189" t="s">
        <v>5634</v>
      </c>
      <c r="E62" t="s">
        <v>1356</v>
      </c>
      <c r="F62" t="s">
        <v>2062</v>
      </c>
      <c r="G62" t="s">
        <v>4552</v>
      </c>
      <c r="H62" t="s">
        <v>4551</v>
      </c>
      <c r="I62" t="s">
        <v>18</v>
      </c>
      <c r="J62" t="s">
        <v>4550</v>
      </c>
      <c r="K62" t="s">
        <v>3798</v>
      </c>
      <c r="L62" t="s">
        <v>4269</v>
      </c>
      <c r="M62">
        <v>782905</v>
      </c>
      <c r="N62">
        <v>19.100000000000001</v>
      </c>
      <c r="O62">
        <v>18.78</v>
      </c>
      <c r="P62">
        <v>100.76</v>
      </c>
      <c r="Q62">
        <v>28.32</v>
      </c>
      <c r="R62">
        <v>1.74</v>
      </c>
      <c r="S62">
        <v>130.36000000000001</v>
      </c>
      <c r="V62" t="s">
        <v>13</v>
      </c>
      <c r="W62" t="s">
        <v>4549</v>
      </c>
      <c r="X62" t="s">
        <v>11</v>
      </c>
      <c r="Y62">
        <v>30.182234999999999</v>
      </c>
      <c r="Z62">
        <v>-90.995614000000003</v>
      </c>
      <c r="AA62">
        <v>1136</v>
      </c>
      <c r="AB62" t="s">
        <v>1350</v>
      </c>
      <c r="AD62" t="s">
        <v>4548</v>
      </c>
      <c r="AE62" t="s">
        <v>1448</v>
      </c>
      <c r="AF62">
        <v>44293</v>
      </c>
      <c r="AG62" t="s">
        <v>6</v>
      </c>
      <c r="AH62">
        <v>2023</v>
      </c>
      <c r="AI62" t="s">
        <v>4547</v>
      </c>
      <c r="AJ62" t="s">
        <v>4546</v>
      </c>
      <c r="AK62">
        <v>44293</v>
      </c>
      <c r="AL62" t="s">
        <v>4545</v>
      </c>
      <c r="AM62" t="s">
        <v>316</v>
      </c>
      <c r="AN62" t="s">
        <v>197</v>
      </c>
      <c r="AO62" t="s">
        <v>52</v>
      </c>
      <c r="AP62" t="s">
        <v>69</v>
      </c>
      <c r="AQ62" t="s">
        <v>4392</v>
      </c>
      <c r="AR62" t="s">
        <v>1342</v>
      </c>
      <c r="AS62" t="s">
        <v>976</v>
      </c>
      <c r="AT62" t="s">
        <v>4544</v>
      </c>
      <c r="AU62" t="s">
        <v>4543</v>
      </c>
      <c r="AV62" t="s">
        <v>4542</v>
      </c>
    </row>
    <row r="63" spans="1:48" s="165" customFormat="1" ht="14.45" customHeight="1" x14ac:dyDescent="0.25">
      <c r="A63" s="186" t="s">
        <v>5631</v>
      </c>
      <c r="B63" s="189"/>
      <c r="C63" s="211">
        <f t="shared" si="1"/>
        <v>2023</v>
      </c>
      <c r="D63" s="189" t="s">
        <v>5634</v>
      </c>
      <c r="E63" s="165" t="s">
        <v>1356</v>
      </c>
      <c r="F63" s="165" t="s">
        <v>4183</v>
      </c>
      <c r="G63" s="165" t="s">
        <v>4182</v>
      </c>
      <c r="H63" s="165" t="s">
        <v>4181</v>
      </c>
      <c r="I63" s="165" t="s">
        <v>18</v>
      </c>
      <c r="J63" s="165" t="s">
        <v>4180</v>
      </c>
      <c r="K63" s="165" t="s">
        <v>3798</v>
      </c>
      <c r="L63" s="165" t="s">
        <v>4045</v>
      </c>
      <c r="M63" s="165" t="s">
        <v>2066</v>
      </c>
      <c r="N63" s="165" t="s">
        <v>2066</v>
      </c>
      <c r="O63" s="165" t="s">
        <v>2066</v>
      </c>
      <c r="P63" s="165" t="s">
        <v>2066</v>
      </c>
      <c r="Q63" s="165" t="s">
        <v>2066</v>
      </c>
      <c r="R63" s="165" t="s">
        <v>2066</v>
      </c>
      <c r="S63" s="165" t="s">
        <v>2066</v>
      </c>
      <c r="T63" s="165" t="s">
        <v>2066</v>
      </c>
      <c r="V63" s="165" t="s">
        <v>2065</v>
      </c>
      <c r="W63" s="165" t="s">
        <v>2066</v>
      </c>
      <c r="X63" s="165" t="s">
        <v>11</v>
      </c>
      <c r="Y63" s="165">
        <v>30.272767999999999</v>
      </c>
      <c r="Z63" s="165">
        <v>-91.167310999999998</v>
      </c>
      <c r="AA63" s="165">
        <v>126578</v>
      </c>
      <c r="AF63" s="165">
        <v>44305</v>
      </c>
      <c r="AG63" s="165" t="s">
        <v>6</v>
      </c>
      <c r="AH63" s="165">
        <v>2023</v>
      </c>
      <c r="AI63" s="165" t="s">
        <v>2064</v>
      </c>
      <c r="AJ63" s="165" t="s">
        <v>4179</v>
      </c>
      <c r="AK63" s="165">
        <v>44305</v>
      </c>
      <c r="AL63" s="165" t="s">
        <v>4178</v>
      </c>
      <c r="AM63" s="165" t="s">
        <v>2653</v>
      </c>
      <c r="AN63" s="165" t="s">
        <v>131</v>
      </c>
      <c r="AO63" s="165" t="s">
        <v>67</v>
      </c>
      <c r="AP63" s="165" t="s">
        <v>130</v>
      </c>
      <c r="AQ63" s="165" t="s">
        <v>1272</v>
      </c>
      <c r="AR63" s="165" t="s">
        <v>3672</v>
      </c>
      <c r="AS63" s="165" t="s">
        <v>4177</v>
      </c>
      <c r="AT63" s="165" t="s">
        <v>1479</v>
      </c>
      <c r="AU63" s="165" t="s">
        <v>331</v>
      </c>
      <c r="AV63" s="165" t="s">
        <v>4176</v>
      </c>
    </row>
    <row r="64" spans="1:48" ht="14.45" customHeight="1" x14ac:dyDescent="0.25">
      <c r="A64" s="186" t="s">
        <v>5631</v>
      </c>
      <c r="B64" s="189">
        <f t="shared" si="0"/>
        <v>0.65075827353000004</v>
      </c>
      <c r="C64" s="211">
        <v>2024</v>
      </c>
      <c r="D64" s="189" t="s">
        <v>5634</v>
      </c>
      <c r="E64" t="s">
        <v>1356</v>
      </c>
      <c r="F64" t="s">
        <v>3170</v>
      </c>
      <c r="G64" t="s">
        <v>4533</v>
      </c>
      <c r="H64" t="s">
        <v>4532</v>
      </c>
      <c r="I64" t="s">
        <v>18</v>
      </c>
      <c r="J64" t="s">
        <v>4531</v>
      </c>
      <c r="K64" t="s">
        <v>3798</v>
      </c>
      <c r="L64" t="s">
        <v>4269</v>
      </c>
      <c r="M64">
        <v>717338</v>
      </c>
      <c r="N64">
        <v>107.4</v>
      </c>
      <c r="O64">
        <v>85.93</v>
      </c>
      <c r="P64">
        <v>70</v>
      </c>
      <c r="Q64">
        <v>132.54</v>
      </c>
      <c r="R64">
        <v>12.07</v>
      </c>
      <c r="S64">
        <v>276.44</v>
      </c>
      <c r="V64" t="s">
        <v>13</v>
      </c>
      <c r="W64" t="s">
        <v>4530</v>
      </c>
      <c r="X64" t="s">
        <v>11</v>
      </c>
      <c r="Y64">
        <v>30.272767999999999</v>
      </c>
      <c r="Z64">
        <v>-91.167310999999998</v>
      </c>
      <c r="AA64">
        <v>126578</v>
      </c>
      <c r="AB64" t="s">
        <v>1350</v>
      </c>
      <c r="AD64" t="s">
        <v>4529</v>
      </c>
      <c r="AE64" t="s">
        <v>1448</v>
      </c>
      <c r="AF64">
        <v>44242</v>
      </c>
      <c r="AG64" t="s">
        <v>154</v>
      </c>
      <c r="AH64" t="s">
        <v>4528</v>
      </c>
      <c r="AI64" t="s">
        <v>4527</v>
      </c>
      <c r="AJ64" t="s">
        <v>4526</v>
      </c>
      <c r="AK64">
        <v>44132</v>
      </c>
      <c r="AL64" t="s">
        <v>4178</v>
      </c>
      <c r="AM64" t="s">
        <v>2653</v>
      </c>
      <c r="AN64" t="s">
        <v>131</v>
      </c>
      <c r="AO64" t="s">
        <v>67</v>
      </c>
      <c r="AP64" t="s">
        <v>130</v>
      </c>
      <c r="AQ64" t="s">
        <v>1272</v>
      </c>
      <c r="AR64" t="s">
        <v>3672</v>
      </c>
      <c r="AS64" t="s">
        <v>4177</v>
      </c>
      <c r="AT64" t="s">
        <v>1479</v>
      </c>
      <c r="AU64" t="s">
        <v>331</v>
      </c>
      <c r="AV64" t="s">
        <v>4176</v>
      </c>
    </row>
    <row r="65" spans="1:48" ht="14.45" customHeight="1" x14ac:dyDescent="0.25">
      <c r="A65" s="186" t="s">
        <v>5631</v>
      </c>
      <c r="B65" s="189">
        <f t="shared" si="0"/>
        <v>0.84571233003000001</v>
      </c>
      <c r="C65" s="211">
        <f t="shared" si="1"/>
        <v>2020</v>
      </c>
      <c r="D65" s="189" t="s">
        <v>5634</v>
      </c>
      <c r="E65" t="s">
        <v>1356</v>
      </c>
      <c r="F65" t="s">
        <v>3170</v>
      </c>
      <c r="G65" t="s">
        <v>4533</v>
      </c>
      <c r="H65" t="s">
        <v>4541</v>
      </c>
      <c r="I65" t="s">
        <v>18</v>
      </c>
      <c r="J65" t="s">
        <v>4540</v>
      </c>
      <c r="K65" t="s">
        <v>3798</v>
      </c>
      <c r="L65" t="s">
        <v>4269</v>
      </c>
      <c r="M65">
        <v>932238</v>
      </c>
      <c r="N65">
        <v>55.91</v>
      </c>
      <c r="O65">
        <v>43.21</v>
      </c>
      <c r="P65">
        <v>98.52</v>
      </c>
      <c r="Q65">
        <v>119.36</v>
      </c>
      <c r="R65">
        <v>7.45</v>
      </c>
      <c r="S65">
        <v>374.19</v>
      </c>
      <c r="V65" t="s">
        <v>13</v>
      </c>
      <c r="W65" t="s">
        <v>4539</v>
      </c>
      <c r="X65" t="s">
        <v>11</v>
      </c>
      <c r="Y65">
        <v>30.272767999999999</v>
      </c>
      <c r="Z65">
        <v>-91.167310999999998</v>
      </c>
      <c r="AA65">
        <v>126578</v>
      </c>
      <c r="AB65" t="s">
        <v>1350</v>
      </c>
      <c r="AD65" t="s">
        <v>4529</v>
      </c>
      <c r="AE65" t="s">
        <v>1448</v>
      </c>
      <c r="AF65">
        <v>44242</v>
      </c>
      <c r="AG65" t="s">
        <v>37</v>
      </c>
      <c r="AH65">
        <v>2020</v>
      </c>
      <c r="AI65" t="s">
        <v>1904</v>
      </c>
      <c r="AJ65" t="s">
        <v>4538</v>
      </c>
      <c r="AK65">
        <v>43880</v>
      </c>
      <c r="AL65" t="s">
        <v>4178</v>
      </c>
      <c r="AM65" t="s">
        <v>2653</v>
      </c>
      <c r="AN65" t="s">
        <v>131</v>
      </c>
      <c r="AO65" t="s">
        <v>67</v>
      </c>
      <c r="AP65" t="s">
        <v>130</v>
      </c>
      <c r="AQ65" t="s">
        <v>1272</v>
      </c>
      <c r="AR65" t="s">
        <v>3672</v>
      </c>
      <c r="AS65" t="s">
        <v>4177</v>
      </c>
      <c r="AT65" t="s">
        <v>1479</v>
      </c>
      <c r="AU65" t="s">
        <v>331</v>
      </c>
      <c r="AV65" t="s">
        <v>4176</v>
      </c>
    </row>
    <row r="66" spans="1:48" ht="14.45" customHeight="1" x14ac:dyDescent="0.25">
      <c r="A66" s="186" t="s">
        <v>5631</v>
      </c>
      <c r="B66" s="189">
        <f t="shared" si="0"/>
        <v>0.10739528185500001</v>
      </c>
      <c r="C66" s="211">
        <f t="shared" si="1"/>
        <v>2015</v>
      </c>
      <c r="D66" s="189" t="s">
        <v>5635</v>
      </c>
      <c r="E66" t="s">
        <v>1356</v>
      </c>
      <c r="F66" t="s">
        <v>3170</v>
      </c>
      <c r="G66" t="s">
        <v>4533</v>
      </c>
      <c r="H66" t="s">
        <v>4537</v>
      </c>
      <c r="I66" t="s">
        <v>18</v>
      </c>
      <c r="J66" t="s">
        <v>4536</v>
      </c>
      <c r="K66" t="s">
        <v>3798</v>
      </c>
      <c r="L66" t="s">
        <v>4269</v>
      </c>
      <c r="M66">
        <v>118383</v>
      </c>
      <c r="N66">
        <v>10.199999999999999</v>
      </c>
      <c r="O66">
        <v>9.64</v>
      </c>
      <c r="P66">
        <v>10.4</v>
      </c>
      <c r="Q66">
        <v>12.78</v>
      </c>
      <c r="R66">
        <v>0.47</v>
      </c>
      <c r="S66">
        <v>57.2</v>
      </c>
      <c r="V66" t="s">
        <v>13</v>
      </c>
      <c r="W66" t="s">
        <v>4535</v>
      </c>
      <c r="X66" t="s">
        <v>11</v>
      </c>
      <c r="Y66">
        <v>30.272767999999999</v>
      </c>
      <c r="Z66">
        <v>-91.167310999999998</v>
      </c>
      <c r="AA66">
        <v>126578</v>
      </c>
      <c r="AB66" t="s">
        <v>1350</v>
      </c>
      <c r="AD66" t="s">
        <v>4529</v>
      </c>
      <c r="AE66" t="s">
        <v>1448</v>
      </c>
      <c r="AF66">
        <v>44242</v>
      </c>
      <c r="AG66" t="s">
        <v>37</v>
      </c>
      <c r="AH66">
        <v>2015</v>
      </c>
      <c r="AI66" t="s">
        <v>817</v>
      </c>
      <c r="AJ66" t="s">
        <v>4534</v>
      </c>
      <c r="AK66">
        <v>43775</v>
      </c>
      <c r="AL66" t="s">
        <v>4178</v>
      </c>
      <c r="AM66" t="s">
        <v>2653</v>
      </c>
      <c r="AN66" t="s">
        <v>131</v>
      </c>
      <c r="AO66" t="s">
        <v>67</v>
      </c>
      <c r="AP66" t="s">
        <v>130</v>
      </c>
      <c r="AQ66" t="s">
        <v>1272</v>
      </c>
      <c r="AR66" t="s">
        <v>3672</v>
      </c>
      <c r="AS66" t="s">
        <v>4177</v>
      </c>
      <c r="AT66" t="s">
        <v>1479</v>
      </c>
      <c r="AU66" t="s">
        <v>331</v>
      </c>
      <c r="AV66" t="s">
        <v>4176</v>
      </c>
    </row>
    <row r="67" spans="1:48" ht="14.45" customHeight="1" x14ac:dyDescent="0.25">
      <c r="A67" s="186" t="s">
        <v>5631</v>
      </c>
      <c r="B67" s="189">
        <f t="shared" si="0"/>
        <v>1.8359337874499999</v>
      </c>
      <c r="C67" s="211">
        <f t="shared" si="1"/>
        <v>2022</v>
      </c>
      <c r="D67" s="189" t="s">
        <v>5634</v>
      </c>
      <c r="E67" t="s">
        <v>1356</v>
      </c>
      <c r="F67" t="s">
        <v>2027</v>
      </c>
      <c r="G67" t="s">
        <v>3994</v>
      </c>
      <c r="H67" t="s">
        <v>3993</v>
      </c>
      <c r="I67" t="s">
        <v>18</v>
      </c>
      <c r="J67" t="s">
        <v>3992</v>
      </c>
      <c r="K67" t="s">
        <v>3798</v>
      </c>
      <c r="L67" t="s">
        <v>3895</v>
      </c>
      <c r="M67">
        <v>2023770</v>
      </c>
      <c r="N67">
        <v>124.66</v>
      </c>
      <c r="O67">
        <v>121.18</v>
      </c>
      <c r="P67">
        <v>222.6</v>
      </c>
      <c r="Q67">
        <v>146.06</v>
      </c>
      <c r="R67">
        <v>10.16</v>
      </c>
      <c r="S67">
        <v>272.14</v>
      </c>
      <c r="V67" t="s">
        <v>13</v>
      </c>
      <c r="W67" t="s">
        <v>3991</v>
      </c>
      <c r="X67" t="s">
        <v>11</v>
      </c>
      <c r="Y67">
        <v>30.039887</v>
      </c>
      <c r="Z67">
        <v>-90.866581999999994</v>
      </c>
      <c r="AA67">
        <v>188074</v>
      </c>
      <c r="AB67" t="s">
        <v>1350</v>
      </c>
      <c r="AD67" t="s">
        <v>3990</v>
      </c>
      <c r="AE67" t="s">
        <v>1448</v>
      </c>
      <c r="AF67">
        <v>44306</v>
      </c>
      <c r="AG67" t="s">
        <v>154</v>
      </c>
      <c r="AH67">
        <v>2022</v>
      </c>
      <c r="AI67" t="s">
        <v>3989</v>
      </c>
      <c r="AJ67" t="s">
        <v>3988</v>
      </c>
      <c r="AK67">
        <v>44308</v>
      </c>
      <c r="AL67" t="s">
        <v>3987</v>
      </c>
      <c r="AM67" t="s">
        <v>3986</v>
      </c>
      <c r="AN67" t="s">
        <v>843</v>
      </c>
      <c r="AO67" t="s">
        <v>31</v>
      </c>
      <c r="AP67" t="s">
        <v>228</v>
      </c>
      <c r="AQ67" t="s">
        <v>814</v>
      </c>
      <c r="AR67" t="s">
        <v>2005</v>
      </c>
      <c r="AS67" t="s">
        <v>3985</v>
      </c>
      <c r="AT67" t="s">
        <v>1358</v>
      </c>
      <c r="AU67" t="s">
        <v>573</v>
      </c>
      <c r="AV67" t="s">
        <v>3984</v>
      </c>
    </row>
    <row r="68" spans="1:48" ht="14.45" customHeight="1" x14ac:dyDescent="0.25">
      <c r="A68" s="186" t="s">
        <v>5630</v>
      </c>
      <c r="B68" s="189">
        <f t="shared" ref="B68:B79" si="2">M68*$B$1/10^6</f>
        <v>0</v>
      </c>
      <c r="C68" s="211">
        <f t="shared" ref="C68:C79" si="3">AH68</f>
        <v>2022</v>
      </c>
      <c r="D68" s="189" t="s">
        <v>5634</v>
      </c>
      <c r="E68" t="s">
        <v>1356</v>
      </c>
      <c r="F68" t="s">
        <v>1392</v>
      </c>
      <c r="G68" t="s">
        <v>141</v>
      </c>
      <c r="H68" t="s">
        <v>1391</v>
      </c>
      <c r="I68" t="s">
        <v>42</v>
      </c>
      <c r="J68" t="s">
        <v>1390</v>
      </c>
      <c r="K68" t="s">
        <v>16</v>
      </c>
      <c r="L68" t="s">
        <v>15</v>
      </c>
      <c r="N68">
        <v>4.5199999999999996</v>
      </c>
      <c r="O68">
        <v>4.5199999999999996</v>
      </c>
      <c r="P68">
        <v>23.35</v>
      </c>
      <c r="Q68">
        <v>23.19</v>
      </c>
      <c r="R68">
        <v>2.2999999999999998</v>
      </c>
      <c r="S68">
        <v>26.09</v>
      </c>
      <c r="U68" t="s">
        <v>14</v>
      </c>
      <c r="V68" t="s">
        <v>13</v>
      </c>
      <c r="W68" t="s">
        <v>1389</v>
      </c>
      <c r="X68" t="s">
        <v>11</v>
      </c>
      <c r="Y68">
        <v>29.848610000000001</v>
      </c>
      <c r="Z68">
        <v>-89.700829999999996</v>
      </c>
      <c r="AA68">
        <v>221121</v>
      </c>
      <c r="AB68" t="s">
        <v>1350</v>
      </c>
      <c r="AD68" t="s">
        <v>1388</v>
      </c>
      <c r="AE68" t="s">
        <v>1387</v>
      </c>
      <c r="AF68">
        <v>44237</v>
      </c>
      <c r="AG68" t="s">
        <v>6</v>
      </c>
      <c r="AH68">
        <v>2022</v>
      </c>
      <c r="AI68" t="s">
        <v>1386</v>
      </c>
      <c r="AJ68" t="s">
        <v>1385</v>
      </c>
      <c r="AK68">
        <v>44237</v>
      </c>
      <c r="AL68" t="s">
        <v>1384</v>
      </c>
      <c r="AM68" t="s">
        <v>519</v>
      </c>
      <c r="AN68" t="s">
        <v>453</v>
      </c>
      <c r="AO68" t="s">
        <v>114</v>
      </c>
      <c r="AP68" t="s">
        <v>33</v>
      </c>
      <c r="AQ68" t="s">
        <v>1021</v>
      </c>
      <c r="AR68" t="s">
        <v>208</v>
      </c>
      <c r="AS68" t="s">
        <v>1383</v>
      </c>
      <c r="AT68" t="s">
        <v>1382</v>
      </c>
      <c r="AU68" t="s">
        <v>1381</v>
      </c>
      <c r="AV68" t="s">
        <v>1380</v>
      </c>
    </row>
    <row r="69" spans="1:48" ht="14.45" customHeight="1" x14ac:dyDescent="0.25">
      <c r="A69" s="186" t="s">
        <v>5630</v>
      </c>
      <c r="B69" s="189">
        <f t="shared" si="2"/>
        <v>0.112573493835</v>
      </c>
      <c r="C69" s="211">
        <f t="shared" si="3"/>
        <v>2021</v>
      </c>
      <c r="D69" s="189" t="s">
        <v>5634</v>
      </c>
      <c r="E69" t="s">
        <v>1356</v>
      </c>
      <c r="F69" t="s">
        <v>1370</v>
      </c>
      <c r="G69" t="s">
        <v>1379</v>
      </c>
      <c r="H69" t="s">
        <v>1378</v>
      </c>
      <c r="I69" t="s">
        <v>42</v>
      </c>
      <c r="J69" t="s">
        <v>1377</v>
      </c>
      <c r="K69" t="s">
        <v>16</v>
      </c>
      <c r="L69" t="s">
        <v>15</v>
      </c>
      <c r="M69">
        <v>124091</v>
      </c>
      <c r="N69">
        <v>5.94</v>
      </c>
      <c r="O69">
        <v>5.94</v>
      </c>
      <c r="P69">
        <v>30.8</v>
      </c>
      <c r="Q69">
        <v>34.950000000000003</v>
      </c>
      <c r="R69">
        <v>12.58</v>
      </c>
      <c r="S69">
        <v>8.76</v>
      </c>
      <c r="U69" t="s">
        <v>14</v>
      </c>
      <c r="V69" t="s">
        <v>13</v>
      </c>
      <c r="W69" t="s">
        <v>1376</v>
      </c>
      <c r="X69" t="s">
        <v>11</v>
      </c>
      <c r="Y69">
        <v>30.154409999999999</v>
      </c>
      <c r="Z69">
        <v>-93.034120000000001</v>
      </c>
      <c r="AA69">
        <v>221629</v>
      </c>
      <c r="AB69" t="s">
        <v>1350</v>
      </c>
      <c r="AD69" t="s">
        <v>38</v>
      </c>
      <c r="AE69" t="s">
        <v>1365</v>
      </c>
      <c r="AF69">
        <v>44200</v>
      </c>
      <c r="AG69" t="s">
        <v>154</v>
      </c>
      <c r="AH69">
        <v>2021</v>
      </c>
      <c r="AI69" t="s">
        <v>1375</v>
      </c>
      <c r="AJ69" t="s">
        <v>1374</v>
      </c>
      <c r="AK69">
        <v>44251</v>
      </c>
      <c r="AL69" t="s">
        <v>1373</v>
      </c>
      <c r="AM69" t="s">
        <v>553</v>
      </c>
      <c r="AN69" t="s">
        <v>244</v>
      </c>
      <c r="AO69" t="s">
        <v>519</v>
      </c>
      <c r="AP69" t="s">
        <v>230</v>
      </c>
      <c r="AQ69" t="s">
        <v>1361</v>
      </c>
      <c r="AR69" t="s">
        <v>813</v>
      </c>
      <c r="AS69" t="s">
        <v>1359</v>
      </c>
      <c r="AT69" t="s">
        <v>1021</v>
      </c>
      <c r="AU69" t="s">
        <v>1372</v>
      </c>
      <c r="AV69" t="s">
        <v>1371</v>
      </c>
    </row>
    <row r="70" spans="1:48" ht="14.45" customHeight="1" x14ac:dyDescent="0.25">
      <c r="A70" s="186" t="s">
        <v>5631</v>
      </c>
      <c r="B70" s="189">
        <f t="shared" si="2"/>
        <v>0.49971287821500004</v>
      </c>
      <c r="C70" s="211">
        <v>2020</v>
      </c>
      <c r="D70" s="189" t="s">
        <v>5634</v>
      </c>
      <c r="E70" t="s">
        <v>1356</v>
      </c>
      <c r="F70" t="s">
        <v>1105</v>
      </c>
      <c r="G70" t="s">
        <v>2013</v>
      </c>
      <c r="H70" t="s">
        <v>2012</v>
      </c>
      <c r="I70" t="s">
        <v>42</v>
      </c>
      <c r="J70" t="s">
        <v>2011</v>
      </c>
      <c r="K70" t="s">
        <v>1895</v>
      </c>
      <c r="L70" t="s">
        <v>1894</v>
      </c>
      <c r="M70">
        <v>550839</v>
      </c>
      <c r="N70">
        <v>12.36</v>
      </c>
      <c r="O70">
        <v>12.35</v>
      </c>
      <c r="P70">
        <v>34.96</v>
      </c>
      <c r="Q70">
        <v>9.0299999999999994</v>
      </c>
      <c r="R70">
        <v>1.0900000000000001</v>
      </c>
      <c r="S70">
        <v>178.4</v>
      </c>
      <c r="V70" t="s">
        <v>13</v>
      </c>
      <c r="W70" t="s">
        <v>2010</v>
      </c>
      <c r="X70" t="s">
        <v>11</v>
      </c>
      <c r="Y70">
        <v>31.558481</v>
      </c>
      <c r="Z70">
        <v>-92.396867999999998</v>
      </c>
      <c r="AA70">
        <v>3133</v>
      </c>
      <c r="AB70" t="s">
        <v>1350</v>
      </c>
      <c r="AD70" t="s">
        <v>2009</v>
      </c>
      <c r="AE70" t="s">
        <v>1434</v>
      </c>
      <c r="AF70">
        <v>44293</v>
      </c>
      <c r="AG70" t="s">
        <v>6</v>
      </c>
      <c r="AH70" t="s">
        <v>5</v>
      </c>
      <c r="AI70" t="s">
        <v>2008</v>
      </c>
      <c r="AJ70" t="s">
        <v>2007</v>
      </c>
      <c r="AK70">
        <v>44293</v>
      </c>
      <c r="AL70" t="s">
        <v>2006</v>
      </c>
      <c r="AM70" t="s">
        <v>31</v>
      </c>
      <c r="AN70" t="s">
        <v>333</v>
      </c>
      <c r="AO70" t="s">
        <v>31</v>
      </c>
      <c r="AP70" t="s">
        <v>315</v>
      </c>
      <c r="AQ70" t="s">
        <v>1361</v>
      </c>
      <c r="AR70" t="s">
        <v>2005</v>
      </c>
      <c r="AS70" t="s">
        <v>1009</v>
      </c>
      <c r="AT70" t="s">
        <v>1414</v>
      </c>
      <c r="AU70" t="s">
        <v>2004</v>
      </c>
      <c r="AV70" t="s">
        <v>2003</v>
      </c>
    </row>
    <row r="71" spans="1:48" ht="14.45" customHeight="1" x14ac:dyDescent="0.25">
      <c r="A71" s="186" t="s">
        <v>5630</v>
      </c>
      <c r="B71" s="189">
        <f t="shared" si="2"/>
        <v>0.35492252347499997</v>
      </c>
      <c r="C71" s="211">
        <f t="shared" si="3"/>
        <v>2024</v>
      </c>
      <c r="D71" s="189" t="s">
        <v>5634</v>
      </c>
      <c r="E71" t="s">
        <v>1356</v>
      </c>
      <c r="F71" t="s">
        <v>1370</v>
      </c>
      <c r="G71" t="s">
        <v>1354</v>
      </c>
      <c r="H71" t="s">
        <v>1369</v>
      </c>
      <c r="I71" t="s">
        <v>42</v>
      </c>
      <c r="J71" t="s">
        <v>1368</v>
      </c>
      <c r="K71" t="s">
        <v>16</v>
      </c>
      <c r="L71" t="s">
        <v>15</v>
      </c>
      <c r="M71">
        <v>391235</v>
      </c>
      <c r="N71">
        <v>25.17</v>
      </c>
      <c r="O71">
        <v>25.17</v>
      </c>
      <c r="P71">
        <v>226.94</v>
      </c>
      <c r="Q71">
        <v>136.03</v>
      </c>
      <c r="R71">
        <v>2.02</v>
      </c>
      <c r="S71">
        <v>217.75</v>
      </c>
      <c r="T71">
        <v>15.45</v>
      </c>
      <c r="V71" t="s">
        <v>13</v>
      </c>
      <c r="W71" t="s">
        <v>1367</v>
      </c>
      <c r="X71" t="s">
        <v>11</v>
      </c>
      <c r="Y71">
        <v>30.299250000000001</v>
      </c>
      <c r="Z71">
        <v>-93.04853</v>
      </c>
      <c r="AA71">
        <v>191783</v>
      </c>
      <c r="AB71" t="s">
        <v>1350</v>
      </c>
      <c r="AD71" t="s">
        <v>1366</v>
      </c>
      <c r="AE71" t="s">
        <v>1365</v>
      </c>
      <c r="AF71">
        <v>44307</v>
      </c>
      <c r="AG71" t="s">
        <v>6</v>
      </c>
      <c r="AH71">
        <v>2024</v>
      </c>
      <c r="AI71" t="s">
        <v>1364</v>
      </c>
      <c r="AJ71" t="s">
        <v>1363</v>
      </c>
      <c r="AK71">
        <v>44307</v>
      </c>
      <c r="AL71" t="s">
        <v>1362</v>
      </c>
      <c r="AM71" t="s">
        <v>30</v>
      </c>
      <c r="AN71" t="s">
        <v>756</v>
      </c>
      <c r="AO71" t="s">
        <v>51</v>
      </c>
      <c r="AP71" t="s">
        <v>519</v>
      </c>
      <c r="AQ71" t="s">
        <v>1361</v>
      </c>
      <c r="AR71" t="s">
        <v>1360</v>
      </c>
      <c r="AS71" t="s">
        <v>1359</v>
      </c>
      <c r="AT71" t="s">
        <v>1358</v>
      </c>
      <c r="AU71" t="s">
        <v>867</v>
      </c>
      <c r="AV71" t="s">
        <v>1357</v>
      </c>
    </row>
    <row r="72" spans="1:48" ht="14.45" customHeight="1" x14ac:dyDescent="0.25">
      <c r="A72" s="186" t="s">
        <v>5630</v>
      </c>
      <c r="B72" s="189">
        <f t="shared" si="2"/>
        <v>3.7104773685000002E-2</v>
      </c>
      <c r="C72" s="211">
        <f t="shared" si="3"/>
        <v>2022</v>
      </c>
      <c r="D72" s="189" t="s">
        <v>5634</v>
      </c>
      <c r="E72" t="s">
        <v>1356</v>
      </c>
      <c r="F72" t="s">
        <v>1355</v>
      </c>
      <c r="G72" t="s">
        <v>1354</v>
      </c>
      <c r="H72" t="s">
        <v>1353</v>
      </c>
      <c r="I72" t="s">
        <v>18</v>
      </c>
      <c r="J72" t="s">
        <v>1352</v>
      </c>
      <c r="K72" t="s">
        <v>16</v>
      </c>
      <c r="L72" t="s">
        <v>15</v>
      </c>
      <c r="M72">
        <v>40901</v>
      </c>
      <c r="N72">
        <v>4.71</v>
      </c>
      <c r="O72">
        <v>24.94</v>
      </c>
      <c r="P72">
        <v>-47.42</v>
      </c>
      <c r="Q72">
        <v>3.69</v>
      </c>
      <c r="R72">
        <v>-2.3199999999999998</v>
      </c>
      <c r="S72">
        <v>14.44</v>
      </c>
      <c r="U72" t="s">
        <v>14</v>
      </c>
      <c r="V72" t="s">
        <v>13</v>
      </c>
      <c r="W72" t="s">
        <v>1351</v>
      </c>
      <c r="X72" t="s">
        <v>11</v>
      </c>
      <c r="Y72">
        <v>30.597570000000001</v>
      </c>
      <c r="Z72">
        <v>-93.228030000000004</v>
      </c>
      <c r="AA72">
        <v>13028</v>
      </c>
      <c r="AB72" t="s">
        <v>1350</v>
      </c>
      <c r="AD72" t="s">
        <v>1349</v>
      </c>
      <c r="AE72" t="s">
        <v>1348</v>
      </c>
      <c r="AF72">
        <v>44307</v>
      </c>
      <c r="AG72" t="s">
        <v>6</v>
      </c>
      <c r="AH72">
        <v>2022</v>
      </c>
      <c r="AI72" t="s">
        <v>1346</v>
      </c>
      <c r="AJ72" t="s">
        <v>1345</v>
      </c>
      <c r="AK72">
        <v>44200</v>
      </c>
      <c r="AL72" t="s">
        <v>1344</v>
      </c>
      <c r="AM72" t="s">
        <v>171</v>
      </c>
      <c r="AN72" t="s">
        <v>93</v>
      </c>
      <c r="AO72" t="s">
        <v>69</v>
      </c>
      <c r="AP72" t="s">
        <v>480</v>
      </c>
      <c r="AQ72" t="s">
        <v>1343</v>
      </c>
      <c r="AR72" t="s">
        <v>1342</v>
      </c>
      <c r="AS72" t="s">
        <v>1341</v>
      </c>
      <c r="AT72" t="s">
        <v>856</v>
      </c>
      <c r="AU72" t="s">
        <v>1340</v>
      </c>
      <c r="AV72" t="s">
        <v>1339</v>
      </c>
    </row>
    <row r="73" spans="1:48" ht="14.45" customHeight="1" x14ac:dyDescent="0.25">
      <c r="A73" s="186" t="s">
        <v>5629</v>
      </c>
      <c r="B73" s="189">
        <f t="shared" si="2"/>
        <v>0.29148216924000003</v>
      </c>
      <c r="C73" s="211">
        <f t="shared" si="3"/>
        <v>2020</v>
      </c>
      <c r="D73" s="189" t="s">
        <v>5634</v>
      </c>
      <c r="E73" t="s">
        <v>1356</v>
      </c>
      <c r="F73" t="s">
        <v>1453</v>
      </c>
      <c r="G73" t="s">
        <v>2789</v>
      </c>
      <c r="H73" t="s">
        <v>2788</v>
      </c>
      <c r="I73" t="s">
        <v>18</v>
      </c>
      <c r="J73" t="s">
        <v>2787</v>
      </c>
      <c r="K73" t="s">
        <v>2183</v>
      </c>
      <c r="L73" t="s">
        <v>2455</v>
      </c>
      <c r="M73">
        <v>321304</v>
      </c>
      <c r="N73">
        <v>12.75</v>
      </c>
      <c r="O73">
        <v>9.7799999999999994</v>
      </c>
      <c r="P73">
        <v>89.26</v>
      </c>
      <c r="Q73">
        <v>136.94999999999999</v>
      </c>
      <c r="R73">
        <v>39.54</v>
      </c>
      <c r="S73">
        <v>45.16</v>
      </c>
      <c r="V73" t="s">
        <v>13</v>
      </c>
      <c r="W73" t="s">
        <v>2786</v>
      </c>
      <c r="X73" t="s">
        <v>11</v>
      </c>
      <c r="Y73">
        <v>29.985745999999999</v>
      </c>
      <c r="Z73">
        <v>-90.392501999999993</v>
      </c>
      <c r="AA73">
        <v>26003</v>
      </c>
      <c r="AB73" t="s">
        <v>1350</v>
      </c>
      <c r="AD73" t="s">
        <v>2785</v>
      </c>
      <c r="AE73" t="s">
        <v>2391</v>
      </c>
      <c r="AF73">
        <v>44274</v>
      </c>
      <c r="AG73" t="s">
        <v>37</v>
      </c>
      <c r="AH73">
        <v>2020</v>
      </c>
      <c r="AI73" t="s">
        <v>2784</v>
      </c>
      <c r="AJ73" t="s">
        <v>2783</v>
      </c>
      <c r="AK73">
        <v>44274</v>
      </c>
      <c r="AL73" t="s">
        <v>2782</v>
      </c>
      <c r="AM73" t="s">
        <v>929</v>
      </c>
      <c r="AN73" t="s">
        <v>33</v>
      </c>
      <c r="AO73" t="s">
        <v>31</v>
      </c>
      <c r="AP73" t="s">
        <v>480</v>
      </c>
      <c r="AQ73" t="s">
        <v>828</v>
      </c>
      <c r="AR73" t="s">
        <v>2781</v>
      </c>
      <c r="AS73" t="s">
        <v>1429</v>
      </c>
      <c r="AT73" t="s">
        <v>2780</v>
      </c>
      <c r="AU73" t="s">
        <v>193</v>
      </c>
      <c r="AV73" t="s">
        <v>2779</v>
      </c>
    </row>
    <row r="74" spans="1:48" ht="14.45" customHeight="1" x14ac:dyDescent="0.25">
      <c r="A74" s="186" t="s">
        <v>5630</v>
      </c>
      <c r="B74" s="189">
        <f t="shared" si="2"/>
        <v>3.6020696681850004</v>
      </c>
      <c r="C74" s="211">
        <f t="shared" si="3"/>
        <v>2022</v>
      </c>
      <c r="D74" s="189" t="s">
        <v>5634</v>
      </c>
      <c r="E74" t="s">
        <v>1356</v>
      </c>
      <c r="F74" t="s">
        <v>1412</v>
      </c>
      <c r="G74" t="s">
        <v>3680</v>
      </c>
      <c r="H74" t="s">
        <v>3679</v>
      </c>
      <c r="I74" t="s">
        <v>42</v>
      </c>
      <c r="J74" t="s">
        <v>3678</v>
      </c>
      <c r="K74" t="s">
        <v>16</v>
      </c>
      <c r="L74" t="s">
        <v>3522</v>
      </c>
      <c r="M74">
        <v>3970601</v>
      </c>
      <c r="N74">
        <v>236</v>
      </c>
      <c r="O74">
        <v>236</v>
      </c>
      <c r="P74">
        <v>707.93</v>
      </c>
      <c r="Q74">
        <v>87.28</v>
      </c>
      <c r="R74">
        <v>96.33</v>
      </c>
      <c r="S74">
        <v>1139.52</v>
      </c>
      <c r="V74" t="s">
        <v>13</v>
      </c>
      <c r="W74" t="s">
        <v>3677</v>
      </c>
      <c r="X74" t="s">
        <v>11</v>
      </c>
      <c r="Y74">
        <v>29.774025999999999</v>
      </c>
      <c r="Z74">
        <v>-93.332487</v>
      </c>
      <c r="AA74">
        <v>194203</v>
      </c>
      <c r="AB74" t="s">
        <v>1350</v>
      </c>
      <c r="AD74" t="s">
        <v>3676</v>
      </c>
      <c r="AE74" t="s">
        <v>1365</v>
      </c>
      <c r="AF74">
        <v>44295</v>
      </c>
      <c r="AG74" t="s">
        <v>154</v>
      </c>
      <c r="AH74">
        <v>2022</v>
      </c>
      <c r="AI74" t="s">
        <v>3675</v>
      </c>
      <c r="AJ74" t="s">
        <v>3674</v>
      </c>
      <c r="AK74">
        <v>44307</v>
      </c>
      <c r="AL74" t="s">
        <v>3673</v>
      </c>
      <c r="AM74" t="s">
        <v>114</v>
      </c>
      <c r="AN74" t="s">
        <v>1775</v>
      </c>
      <c r="AO74" t="s">
        <v>31</v>
      </c>
      <c r="AP74" t="s">
        <v>68</v>
      </c>
      <c r="AQ74" t="s">
        <v>1343</v>
      </c>
      <c r="AR74" t="s">
        <v>3672</v>
      </c>
      <c r="AS74" t="s">
        <v>2115</v>
      </c>
      <c r="AT74" t="s">
        <v>1403</v>
      </c>
      <c r="AU74" t="s">
        <v>2569</v>
      </c>
      <c r="AV74" t="s">
        <v>3671</v>
      </c>
    </row>
    <row r="75" spans="1:48" ht="14.45" customHeight="1" x14ac:dyDescent="0.25">
      <c r="A75" s="186" t="s">
        <v>5630</v>
      </c>
      <c r="B75" s="189">
        <f t="shared" si="2"/>
        <v>7.0498235391300001</v>
      </c>
      <c r="C75" s="211">
        <f t="shared" si="3"/>
        <v>2024</v>
      </c>
      <c r="D75" s="189" t="s">
        <v>5634</v>
      </c>
      <c r="E75" t="s">
        <v>1356</v>
      </c>
      <c r="F75" t="s">
        <v>2384</v>
      </c>
      <c r="G75" t="s">
        <v>3670</v>
      </c>
      <c r="H75" t="s">
        <v>3669</v>
      </c>
      <c r="I75" t="s">
        <v>42</v>
      </c>
      <c r="J75" t="s">
        <v>3668</v>
      </c>
      <c r="K75" t="s">
        <v>16</v>
      </c>
      <c r="L75" t="s">
        <v>3522</v>
      </c>
      <c r="M75">
        <v>7771098</v>
      </c>
      <c r="N75">
        <v>355.72</v>
      </c>
      <c r="O75">
        <v>355.72</v>
      </c>
      <c r="P75">
        <v>863.85</v>
      </c>
      <c r="Q75">
        <v>215.24</v>
      </c>
      <c r="R75">
        <v>174.32</v>
      </c>
      <c r="S75">
        <v>1282.4100000000001</v>
      </c>
      <c r="T75">
        <v>32.17</v>
      </c>
      <c r="V75" t="s">
        <v>580</v>
      </c>
      <c r="W75" t="s">
        <v>3667</v>
      </c>
      <c r="X75" t="s">
        <v>11</v>
      </c>
      <c r="Y75">
        <v>29.600916999999999</v>
      </c>
      <c r="Z75">
        <v>-89.892403000000002</v>
      </c>
      <c r="AA75">
        <v>218335</v>
      </c>
      <c r="AB75" t="s">
        <v>1350</v>
      </c>
      <c r="AD75" t="s">
        <v>3659</v>
      </c>
      <c r="AE75" t="s">
        <v>1387</v>
      </c>
      <c r="AF75">
        <v>44307</v>
      </c>
      <c r="AG75" t="s">
        <v>6</v>
      </c>
      <c r="AH75">
        <v>2024</v>
      </c>
      <c r="AI75" t="s">
        <v>817</v>
      </c>
      <c r="AJ75" t="s">
        <v>3666</v>
      </c>
      <c r="AK75">
        <v>44273</v>
      </c>
      <c r="AL75" t="s">
        <v>3665</v>
      </c>
      <c r="AM75" t="s">
        <v>2993</v>
      </c>
      <c r="AN75" t="s">
        <v>2653</v>
      </c>
      <c r="AO75" t="s">
        <v>52</v>
      </c>
      <c r="AP75" t="s">
        <v>53</v>
      </c>
      <c r="AQ75" t="s">
        <v>259</v>
      </c>
      <c r="AR75" t="s">
        <v>1067</v>
      </c>
      <c r="AS75" t="s">
        <v>2168</v>
      </c>
      <c r="AT75" t="s">
        <v>3656</v>
      </c>
      <c r="AU75" t="s">
        <v>998</v>
      </c>
      <c r="AV75" t="s">
        <v>3664</v>
      </c>
    </row>
    <row r="76" spans="1:48" ht="14.45" customHeight="1" x14ac:dyDescent="0.25">
      <c r="A76" s="186" t="s">
        <v>5630</v>
      </c>
      <c r="B76" s="189">
        <f t="shared" si="2"/>
        <v>7.3885346666550005</v>
      </c>
      <c r="C76" s="211">
        <f t="shared" si="3"/>
        <v>2023</v>
      </c>
      <c r="D76" s="189" t="s">
        <v>5634</v>
      </c>
      <c r="E76" t="s">
        <v>1356</v>
      </c>
      <c r="F76" t="s">
        <v>2384</v>
      </c>
      <c r="G76" t="s">
        <v>3663</v>
      </c>
      <c r="H76" t="s">
        <v>3662</v>
      </c>
      <c r="I76" t="s">
        <v>42</v>
      </c>
      <c r="J76" t="s">
        <v>3661</v>
      </c>
      <c r="K76" t="s">
        <v>16</v>
      </c>
      <c r="L76" t="s">
        <v>3522</v>
      </c>
      <c r="M76">
        <v>8144463</v>
      </c>
      <c r="N76">
        <v>371.86</v>
      </c>
      <c r="O76">
        <v>371.86</v>
      </c>
      <c r="P76">
        <v>1103.47</v>
      </c>
      <c r="Q76">
        <v>133.88</v>
      </c>
      <c r="R76">
        <v>114.86</v>
      </c>
      <c r="S76">
        <v>1821.47</v>
      </c>
      <c r="V76" t="s">
        <v>13</v>
      </c>
      <c r="W76" t="s">
        <v>3660</v>
      </c>
      <c r="X76" t="s">
        <v>11</v>
      </c>
      <c r="Y76">
        <v>29.594391999999999</v>
      </c>
      <c r="Z76">
        <v>-89.897199999999998</v>
      </c>
      <c r="AA76">
        <v>197379</v>
      </c>
      <c r="AB76" t="s">
        <v>1350</v>
      </c>
      <c r="AD76" t="s">
        <v>3659</v>
      </c>
      <c r="AE76" t="s">
        <v>1387</v>
      </c>
      <c r="AF76">
        <v>44308</v>
      </c>
      <c r="AG76" t="s">
        <v>6</v>
      </c>
      <c r="AH76">
        <v>2023</v>
      </c>
      <c r="AI76" t="s">
        <v>817</v>
      </c>
      <c r="AJ76" t="s">
        <v>3658</v>
      </c>
      <c r="AK76">
        <v>44251</v>
      </c>
      <c r="AL76" t="s">
        <v>3657</v>
      </c>
      <c r="AM76" t="s">
        <v>2993</v>
      </c>
      <c r="AN76" t="s">
        <v>2653</v>
      </c>
      <c r="AO76" t="s">
        <v>52</v>
      </c>
      <c r="AP76" t="s">
        <v>53</v>
      </c>
      <c r="AQ76" t="s">
        <v>259</v>
      </c>
      <c r="AR76" t="s">
        <v>1067</v>
      </c>
      <c r="AS76" t="s">
        <v>2168</v>
      </c>
      <c r="AT76" t="s">
        <v>3656</v>
      </c>
      <c r="AU76" t="s">
        <v>998</v>
      </c>
      <c r="AV76" t="s">
        <v>3655</v>
      </c>
    </row>
    <row r="77" spans="1:48" ht="14.45" customHeight="1" x14ac:dyDescent="0.25">
      <c r="A77" s="186" t="s">
        <v>5630</v>
      </c>
      <c r="B77" s="189">
        <f t="shared" si="2"/>
        <v>0.94498739895000006</v>
      </c>
      <c r="C77" s="211">
        <f t="shared" si="3"/>
        <v>2024</v>
      </c>
      <c r="D77" s="189" t="s">
        <v>5634</v>
      </c>
      <c r="E77" t="s">
        <v>1356</v>
      </c>
      <c r="F77" t="s">
        <v>2384</v>
      </c>
      <c r="G77" t="s">
        <v>3654</v>
      </c>
      <c r="H77" t="s">
        <v>3653</v>
      </c>
      <c r="I77" t="s">
        <v>42</v>
      </c>
      <c r="J77" t="s">
        <v>3652</v>
      </c>
      <c r="K77" t="s">
        <v>16</v>
      </c>
      <c r="L77" t="s">
        <v>3522</v>
      </c>
      <c r="M77">
        <v>1041670</v>
      </c>
      <c r="N77">
        <v>61.99</v>
      </c>
      <c r="O77">
        <v>61.99</v>
      </c>
      <c r="P77">
        <v>924.71</v>
      </c>
      <c r="Q77">
        <v>21.49</v>
      </c>
      <c r="R77">
        <v>0.04</v>
      </c>
      <c r="S77">
        <v>601.75</v>
      </c>
      <c r="T77">
        <v>9.44</v>
      </c>
      <c r="V77" t="s">
        <v>2181</v>
      </c>
      <c r="W77" t="s">
        <v>3651</v>
      </c>
      <c r="X77" t="s">
        <v>11</v>
      </c>
      <c r="Y77">
        <v>29.081994999999999</v>
      </c>
      <c r="Z77">
        <v>-89.655653000000001</v>
      </c>
      <c r="AA77">
        <v>219599</v>
      </c>
      <c r="AB77" t="s">
        <v>1350</v>
      </c>
      <c r="AD77" t="s">
        <v>38</v>
      </c>
      <c r="AE77" t="s">
        <v>1387</v>
      </c>
      <c r="AF77">
        <v>44314</v>
      </c>
      <c r="AG77" t="s">
        <v>6</v>
      </c>
      <c r="AH77">
        <v>2024</v>
      </c>
      <c r="AI77" t="s">
        <v>3650</v>
      </c>
      <c r="AJ77" t="s">
        <v>3649</v>
      </c>
      <c r="AK77">
        <v>44102</v>
      </c>
      <c r="AL77" t="e">
        <v>#N/A</v>
      </c>
      <c r="AM77" t="e">
        <v>#N/A</v>
      </c>
      <c r="AN77" t="e">
        <v>#N/A</v>
      </c>
      <c r="AO77" t="e">
        <v>#N/A</v>
      </c>
      <c r="AP77" t="e">
        <v>#N/A</v>
      </c>
      <c r="AQ77" t="e">
        <v>#N/A</v>
      </c>
      <c r="AR77" t="e">
        <v>#N/A</v>
      </c>
      <c r="AS77" t="e">
        <v>#N/A</v>
      </c>
      <c r="AT77" t="e">
        <v>#N/A</v>
      </c>
      <c r="AU77" t="e">
        <v>#N/A</v>
      </c>
      <c r="AV77" t="e">
        <v>#N/A</v>
      </c>
    </row>
    <row r="78" spans="1:48" ht="14.45" customHeight="1" x14ac:dyDescent="0.25">
      <c r="A78" s="186" t="s">
        <v>5631</v>
      </c>
      <c r="B78" s="189">
        <f t="shared" si="2"/>
        <v>0.34204775395500003</v>
      </c>
      <c r="C78" s="211">
        <f t="shared" si="3"/>
        <v>2013</v>
      </c>
      <c r="D78" s="189" t="s">
        <v>5635</v>
      </c>
      <c r="E78" t="s">
        <v>1356</v>
      </c>
      <c r="F78" t="s">
        <v>1370</v>
      </c>
      <c r="G78" t="s">
        <v>4525</v>
      </c>
      <c r="H78" t="s">
        <v>4524</v>
      </c>
      <c r="I78" t="s">
        <v>18</v>
      </c>
      <c r="J78" t="s">
        <v>4523</v>
      </c>
      <c r="K78" t="s">
        <v>3798</v>
      </c>
      <c r="L78" t="s">
        <v>4269</v>
      </c>
      <c r="M78">
        <v>377043</v>
      </c>
      <c r="N78">
        <v>17.170000000000002</v>
      </c>
      <c r="O78">
        <v>14.66</v>
      </c>
      <c r="P78">
        <v>171.8</v>
      </c>
      <c r="Q78">
        <v>126.14</v>
      </c>
      <c r="R78">
        <v>2.2200000000000002</v>
      </c>
      <c r="S78">
        <v>335.1</v>
      </c>
      <c r="V78" t="s">
        <v>13</v>
      </c>
      <c r="W78" t="s">
        <v>4522</v>
      </c>
      <c r="X78" t="s">
        <v>11</v>
      </c>
      <c r="Y78">
        <v>30.202496</v>
      </c>
      <c r="Z78">
        <v>-93.325658000000004</v>
      </c>
      <c r="AA78">
        <v>6164</v>
      </c>
      <c r="AB78" t="s">
        <v>1350</v>
      </c>
      <c r="AD78" t="s">
        <v>4521</v>
      </c>
      <c r="AE78" t="s">
        <v>1365</v>
      </c>
      <c r="AF78">
        <v>44132</v>
      </c>
      <c r="AG78" t="s">
        <v>37</v>
      </c>
      <c r="AH78">
        <v>2013</v>
      </c>
      <c r="AI78" t="s">
        <v>4520</v>
      </c>
      <c r="AJ78" t="s">
        <v>4519</v>
      </c>
      <c r="AK78">
        <v>44132</v>
      </c>
      <c r="AL78" t="s">
        <v>4518</v>
      </c>
      <c r="AM78" t="s">
        <v>519</v>
      </c>
      <c r="AN78" t="s">
        <v>131</v>
      </c>
      <c r="AO78" t="s">
        <v>52</v>
      </c>
      <c r="AP78" t="s">
        <v>54</v>
      </c>
      <c r="AQ78" t="s">
        <v>4517</v>
      </c>
      <c r="AR78" t="s">
        <v>4165</v>
      </c>
      <c r="AS78" t="s">
        <v>2016</v>
      </c>
      <c r="AT78" t="s">
        <v>1456</v>
      </c>
      <c r="AU78" t="s">
        <v>255</v>
      </c>
      <c r="AV78" t="s">
        <v>4516</v>
      </c>
    </row>
    <row r="79" spans="1:48" ht="14.45" customHeight="1" x14ac:dyDescent="0.25">
      <c r="A79" s="186" t="s">
        <v>5631</v>
      </c>
      <c r="B79" s="189">
        <f t="shared" si="2"/>
        <v>1.470618552615</v>
      </c>
      <c r="C79" s="211">
        <f t="shared" si="3"/>
        <v>2021</v>
      </c>
      <c r="D79" s="189" t="s">
        <v>5634</v>
      </c>
      <c r="E79" t="s">
        <v>1356</v>
      </c>
      <c r="F79" t="s">
        <v>2027</v>
      </c>
      <c r="G79" t="s">
        <v>3983</v>
      </c>
      <c r="H79" t="s">
        <v>3982</v>
      </c>
      <c r="I79" t="s">
        <v>42</v>
      </c>
      <c r="J79" t="s">
        <v>3981</v>
      </c>
      <c r="K79" t="s">
        <v>3798</v>
      </c>
      <c r="L79" t="s">
        <v>3895</v>
      </c>
      <c r="M79">
        <v>1621079</v>
      </c>
      <c r="N79">
        <v>50.18</v>
      </c>
      <c r="O79">
        <v>48.72</v>
      </c>
      <c r="P79">
        <v>85.15</v>
      </c>
      <c r="Q79">
        <v>75.88</v>
      </c>
      <c r="R79">
        <v>4.6399999999999997</v>
      </c>
      <c r="S79">
        <v>90.67</v>
      </c>
      <c r="T79">
        <v>81.03</v>
      </c>
      <c r="V79" t="s">
        <v>13</v>
      </c>
      <c r="W79" t="s">
        <v>3980</v>
      </c>
      <c r="X79" t="s">
        <v>11</v>
      </c>
      <c r="Y79">
        <v>29.983315000000001</v>
      </c>
      <c r="Z79">
        <v>-90.854388</v>
      </c>
      <c r="AA79">
        <v>194165</v>
      </c>
      <c r="AB79" t="s">
        <v>1350</v>
      </c>
      <c r="AD79" t="s">
        <v>3979</v>
      </c>
      <c r="AE79" t="s">
        <v>1448</v>
      </c>
      <c r="AF79">
        <v>44294</v>
      </c>
      <c r="AG79" t="s">
        <v>154</v>
      </c>
      <c r="AH79">
        <v>2021</v>
      </c>
      <c r="AI79" t="s">
        <v>3978</v>
      </c>
      <c r="AJ79" t="s">
        <v>3977</v>
      </c>
      <c r="AK79">
        <v>44294</v>
      </c>
      <c r="AL79" t="s">
        <v>3976</v>
      </c>
      <c r="AM79" t="s">
        <v>3386</v>
      </c>
      <c r="AN79" t="s">
        <v>1845</v>
      </c>
      <c r="AO79" t="s">
        <v>69</v>
      </c>
      <c r="AP79" t="s">
        <v>169</v>
      </c>
      <c r="AQ79" t="s">
        <v>1789</v>
      </c>
      <c r="AR79" t="s">
        <v>2005</v>
      </c>
      <c r="AS79" t="s">
        <v>3975</v>
      </c>
      <c r="AT79" t="s">
        <v>3974</v>
      </c>
      <c r="AU79" t="s">
        <v>3973</v>
      </c>
      <c r="AV79" t="s">
        <v>3972</v>
      </c>
    </row>
    <row r="80" spans="1:48" x14ac:dyDescent="0.25">
      <c r="A80" s="191" t="s">
        <v>5633</v>
      </c>
      <c r="B80" s="190">
        <f>SUBTOTAL(9,B3:B79)</f>
        <v>113.78678155966682</v>
      </c>
      <c r="C80" s="211"/>
      <c r="D80" s="190"/>
    </row>
    <row r="81" spans="12:13" x14ac:dyDescent="0.25">
      <c r="L81" s="144" t="s">
        <v>5627</v>
      </c>
      <c r="M81" s="164">
        <f>SUM(M3:M80)</f>
        <v>125428420.39899999</v>
      </c>
    </row>
  </sheetData>
  <autoFilter ref="A2:AV81" xr:uid="{505CB9EC-D0CD-9C4B-9B2F-DE083B73E0F8}"/>
  <conditionalFormatting sqref="L81">
    <cfRule type="expression" dxfId="1" priority="1">
      <formula>MOD(ROW(),2)=0</formula>
    </cfRule>
  </conditionalFormatting>
  <hyperlinks>
    <hyperlink ref="AJ68" r:id="rId1" xr:uid="{E20D84C0-32B3-47D5-84F9-A7AF9BF60F29}"/>
    <hyperlink ref="X3" r:id="rId2" xr:uid="{18E4E43E-276A-42E6-843A-597B63ECB788}"/>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D603-25D4-4466-BB58-2BF6CD949B65}">
  <sheetPr>
    <tabColor rgb="FF92D050"/>
  </sheetPr>
  <dimension ref="B1:R8"/>
  <sheetViews>
    <sheetView tabSelected="1" workbookViewId="0">
      <selection activeCell="S12" sqref="S12"/>
    </sheetView>
  </sheetViews>
  <sheetFormatPr defaultRowHeight="15" x14ac:dyDescent="0.25"/>
  <cols>
    <col min="2" max="2" width="33.42578125" bestFit="1" customWidth="1"/>
    <col min="3" max="3" width="25.7109375" customWidth="1"/>
    <col min="16" max="16" width="10.140625" customWidth="1"/>
  </cols>
  <sheetData>
    <row r="1" spans="2:18" x14ac:dyDescent="0.25">
      <c r="B1" t="s">
        <v>8997</v>
      </c>
      <c r="C1" s="225" t="s">
        <v>8999</v>
      </c>
      <c r="D1" s="225"/>
      <c r="E1" s="225"/>
      <c r="F1" s="225"/>
      <c r="G1" s="225"/>
      <c r="H1" s="225"/>
      <c r="I1" s="225"/>
      <c r="J1" s="226" t="s">
        <v>9000</v>
      </c>
      <c r="K1" s="226"/>
      <c r="L1" s="226"/>
      <c r="M1" s="226"/>
      <c r="N1" s="226"/>
      <c r="O1" s="226"/>
      <c r="P1" s="226"/>
    </row>
    <row r="2" spans="2:18" x14ac:dyDescent="0.25">
      <c r="C2" s="212">
        <v>2013</v>
      </c>
      <c r="D2" s="215">
        <v>2014</v>
      </c>
      <c r="E2" s="212">
        <v>2015</v>
      </c>
      <c r="F2" s="215">
        <v>2016</v>
      </c>
      <c r="G2" s="212">
        <v>2017</v>
      </c>
      <c r="H2" s="215">
        <v>2018</v>
      </c>
      <c r="I2" s="212">
        <v>2019</v>
      </c>
      <c r="J2" s="215">
        <v>2020</v>
      </c>
      <c r="K2" s="212">
        <v>2021</v>
      </c>
      <c r="L2" s="215">
        <v>2022</v>
      </c>
      <c r="M2" s="212">
        <v>2023</v>
      </c>
      <c r="N2" s="215">
        <v>2024</v>
      </c>
      <c r="O2" s="212">
        <v>2025</v>
      </c>
      <c r="P2" s="215">
        <v>2026</v>
      </c>
      <c r="Q2" s="219" t="s">
        <v>9001</v>
      </c>
      <c r="R2" s="1"/>
    </row>
    <row r="3" spans="2:18" x14ac:dyDescent="0.25">
      <c r="B3" s="218" t="s">
        <v>5630</v>
      </c>
      <c r="C3" s="213">
        <f>SUMIFS('LA only_filtered by year'!$B:$B,'LA only_filtered by year'!$A:$A,summary!$B3,'LA only_filtered by year'!$C:$C,summary!C$2)</f>
        <v>0</v>
      </c>
      <c r="D3" s="213">
        <f>SUMIFS('LA only_filtered by year'!$B:$B,'LA only_filtered by year'!$A:$A,summary!$B3,'LA only_filtered by year'!$C:$C,summary!D$2)</f>
        <v>0</v>
      </c>
      <c r="E3" s="213">
        <f>SUMIFS('LA only_filtered by year'!$B:$B,'LA only_filtered by year'!$A:$A,summary!$B3,'LA only_filtered by year'!$C:$C,summary!E$2)</f>
        <v>0.18773286389999999</v>
      </c>
      <c r="F3" s="213">
        <f>SUMIFS('LA only_filtered by year'!$B:$B,'LA only_filtered by year'!$A:$A,summary!$B3,'LA only_filtered by year'!$C:$C,summary!F$2)</f>
        <v>0</v>
      </c>
      <c r="G3" s="213">
        <f>SUMIFS('LA only_filtered by year'!$B:$B,'LA only_filtered by year'!$A:$A,summary!$B3,'LA only_filtered by year'!$C:$C,summary!G$2)</f>
        <v>0.15385222570499998</v>
      </c>
      <c r="H3" s="213">
        <f>SUMIFS('LA only_filtered by year'!$B:$B,'LA only_filtered by year'!$A:$A,summary!$B3,'LA only_filtered by year'!$C:$C,summary!H$2)</f>
        <v>0</v>
      </c>
      <c r="I3" s="213">
        <f>SUMIFS('LA only_filtered by year'!$B:$B,'LA only_filtered by year'!$A:$A,summary!$B3,'LA only_filtered by year'!$C:$C,summary!I$2)</f>
        <v>9.9799821011400009</v>
      </c>
      <c r="J3" s="213">
        <f>SUMIFS('LA only_filtered by year'!$B:$B,'LA only_filtered by year'!$A:$A,summary!$B3,'LA only_filtered by year'!$C:$C,summary!J$2)</f>
        <v>0.21542831476500002</v>
      </c>
      <c r="K3" s="213">
        <f>SUMIFS('LA only_filtered by year'!$B:$B,'LA only_filtered by year'!$A:$A,summary!$B3,'LA only_filtered by year'!$C:$C,summary!K$2)</f>
        <v>0.112573493835</v>
      </c>
      <c r="L3" s="213">
        <f>SUMIFS('LA only_filtered by year'!$B:$B,'LA only_filtered by year'!$A:$A,summary!$B3,'LA only_filtered by year'!$C:$C,summary!L$2)</f>
        <v>4.8479022927600006</v>
      </c>
      <c r="M3" s="213">
        <f>SUMIFS('LA only_filtered by year'!$B:$B,'LA only_filtered by year'!$A:$A,summary!$B3,'LA only_filtered by year'!$C:$C,summary!M$2)</f>
        <v>13.370982478485001</v>
      </c>
      <c r="N3" s="213">
        <f>SUMIFS('LA only_filtered by year'!$B:$B,'LA only_filtered by year'!$A:$A,summary!$B3,'LA only_filtered by year'!$C:$C,summary!N$2)</f>
        <v>8.6390846532300003</v>
      </c>
      <c r="O3" s="213">
        <f>SUMIFS('LA only_filtered by year'!$B:$B,'LA only_filtered by year'!$A:$A,summary!$B3,'LA only_filtered by year'!$C:$C,summary!O$2)</f>
        <v>16.135541676224999</v>
      </c>
      <c r="P3" s="213">
        <f>SUMIFS('LA only_filtered by year'!$B:$B,'LA only_filtered by year'!$A:$A,summary!$B3,'LA only_filtered by year'!$C:$C,summary!P$2)</f>
        <v>10.422948951887552</v>
      </c>
      <c r="Q3" s="220">
        <f>SUM(J3:P3)</f>
        <v>53.744461861187546</v>
      </c>
      <c r="R3" s="1"/>
    </row>
    <row r="4" spans="2:18" x14ac:dyDescent="0.25">
      <c r="B4" s="218" t="s">
        <v>5631</v>
      </c>
      <c r="C4" s="213">
        <f>SUMIFS('LA only_filtered by year'!$B:$B,'LA only_filtered by year'!$A:$A,summary!$B4,'LA only_filtered by year'!$C:$C,summary!C$2)</f>
        <v>0.34204775395500003</v>
      </c>
      <c r="D4" s="213">
        <f>SUMIFS('LA only_filtered by year'!$B:$B,'LA only_filtered by year'!$A:$A,summary!$B4,'LA only_filtered by year'!$C:$C,summary!D$2)</f>
        <v>0</v>
      </c>
      <c r="E4" s="213">
        <f>SUMIFS('LA only_filtered by year'!$B:$B,'LA only_filtered by year'!$A:$A,summary!$B4,'LA only_filtered by year'!$C:$C,summary!E$2)</f>
        <v>2.1602034369600003</v>
      </c>
      <c r="F4" s="213">
        <f>SUMIFS('LA only_filtered by year'!$B:$B,'LA only_filtered by year'!$A:$A,summary!$B4,'LA only_filtered by year'!$C:$C,summary!F$2)</f>
        <v>5.9414209589680649</v>
      </c>
      <c r="G4" s="213">
        <f>SUMIFS('LA only_filtered by year'!$B:$B,'LA only_filtered by year'!$A:$A,summary!$B4,'LA only_filtered by year'!$C:$C,summary!G$2)</f>
        <v>0.41845268902500005</v>
      </c>
      <c r="H4" s="213">
        <f>SUMIFS('LA only_filtered by year'!$B:$B,'LA only_filtered by year'!$A:$A,summary!$B4,'LA only_filtered by year'!$C:$C,summary!H$2)</f>
        <v>0</v>
      </c>
      <c r="I4" s="213">
        <f>SUMIFS('LA only_filtered by year'!$B:$B,'LA only_filtered by year'!$A:$A,summary!$B4,'LA only_filtered by year'!$C:$C,summary!I$2)</f>
        <v>4.4053112252549997</v>
      </c>
      <c r="J4" s="213">
        <f>SUMIFS('LA only_filtered by year'!$B:$B,'LA only_filtered by year'!$A:$A,summary!$B4,'LA only_filtered by year'!$C:$C,summary!J$2)</f>
        <v>7.7644603372500001</v>
      </c>
      <c r="K4" s="213">
        <f>SUMIFS('LA only_filtered by year'!$B:$B,'LA only_filtered by year'!$A:$A,summary!$B4,'LA only_filtered by year'!$C:$C,summary!K$2)</f>
        <v>2.7984062700900001</v>
      </c>
      <c r="L4" s="213">
        <f>SUMIFS('LA only_filtered by year'!$B:$B,'LA only_filtered by year'!$A:$A,summary!$B4,'LA only_filtered by year'!$C:$C,summary!L$2)</f>
        <v>3.7362731739749999</v>
      </c>
      <c r="M4" s="213">
        <f>SUMIFS('LA only_filtered by year'!$B:$B,'LA only_filtered by year'!$A:$A,summary!$B4,'LA only_filtered by year'!$C:$C,summary!M$2)</f>
        <v>0.71023967242499997</v>
      </c>
      <c r="N4" s="213">
        <f>SUMIFS('LA only_filtered by year'!$B:$B,'LA only_filtered by year'!$A:$A,summary!$B4,'LA only_filtered by year'!$C:$C,summary!N$2)</f>
        <v>13.013953471439999</v>
      </c>
      <c r="O4" s="213">
        <f>SUMIFS('LA only_filtered by year'!$B:$B,'LA only_filtered by year'!$A:$A,summary!$B4,'LA only_filtered by year'!$C:$C,summary!O$2)</f>
        <v>5.7880970333550001</v>
      </c>
      <c r="P4" s="213">
        <f>SUMIFS('LA only_filtered by year'!$B:$B,'LA only_filtered by year'!$A:$A,summary!$B4,'LA only_filtered by year'!$C:$C,summary!P$2)</f>
        <v>0</v>
      </c>
      <c r="Q4" s="220">
        <f t="shared" ref="Q4:Q5" si="0">SUM(J4:P4)</f>
        <v>33.811429958535001</v>
      </c>
      <c r="R4" s="1"/>
    </row>
    <row r="5" spans="2:18" x14ac:dyDescent="0.25">
      <c r="B5" s="218" t="s">
        <v>5629</v>
      </c>
      <c r="C5" s="213">
        <f>SUMIFS('LA only_filtered by year'!$B:$B,'LA only_filtered by year'!$A:$A,summary!$B5,'LA only_filtered by year'!$C:$C,summary!C$2)</f>
        <v>0</v>
      </c>
      <c r="D5" s="213">
        <f>SUMIFS('LA only_filtered by year'!$B:$B,'LA only_filtered by year'!$A:$A,summary!$B5,'LA only_filtered by year'!$C:$C,summary!D$2)</f>
        <v>0.21692154127499999</v>
      </c>
      <c r="E5" s="213">
        <f>SUMIFS('LA only_filtered by year'!$B:$B,'LA only_filtered by year'!$A:$A,summary!$B5,'LA only_filtered by year'!$C:$C,summary!E$2)</f>
        <v>0</v>
      </c>
      <c r="F5" s="213">
        <f>SUMIFS('LA only_filtered by year'!$B:$B,'LA only_filtered by year'!$A:$A,summary!$B5,'LA only_filtered by year'!$C:$C,summary!F$2)</f>
        <v>0.15569471843999999</v>
      </c>
      <c r="G5" s="213">
        <f>SUMIFS('LA only_filtered by year'!$B:$B,'LA only_filtered by year'!$A:$A,summary!$B5,'LA only_filtered by year'!$C:$C,summary!G$2)</f>
        <v>0</v>
      </c>
      <c r="H5" s="213">
        <f>SUMIFS('LA only_filtered by year'!$B:$B,'LA only_filtered by year'!$A:$A,summary!$B5,'LA only_filtered by year'!$C:$C,summary!H$2)</f>
        <v>0.24049383631499999</v>
      </c>
      <c r="I5" s="213">
        <f>SUMIFS('LA only_filtered by year'!$B:$B,'LA only_filtered by year'!$A:$A,summary!$B5,'LA only_filtered by year'!$C:$C,summary!I$2)</f>
        <v>4.5282320712E-3</v>
      </c>
      <c r="J5" s="213">
        <f>SUMIFS('LA only_filtered by year'!$B:$B,'LA only_filtered by year'!$A:$A,summary!$B5,'LA only_filtered by year'!$C:$C,summary!J$2)</f>
        <v>2.0242481569350002</v>
      </c>
      <c r="K5" s="213">
        <f>SUMIFS('LA only_filtered by year'!$B:$B,'LA only_filtered by year'!$A:$A,summary!$B5,'LA only_filtered by year'!$C:$C,summary!K$2)</f>
        <v>0</v>
      </c>
      <c r="L5" s="213">
        <f>SUMIFS('LA only_filtered by year'!$B:$B,'LA only_filtered by year'!$A:$A,summary!$B5,'LA only_filtered by year'!$C:$C,summary!L$2)</f>
        <v>0</v>
      </c>
      <c r="M5" s="213">
        <f>SUMIFS('LA only_filtered by year'!$B:$B,'LA only_filtered by year'!$A:$A,summary!$B5,'LA only_filtered by year'!$C:$C,summary!M$2)</f>
        <v>0</v>
      </c>
      <c r="N5" s="213">
        <f>SUMIFS('LA only_filtered by year'!$B:$B,'LA only_filtered by year'!$A:$A,summary!$B5,'LA only_filtered by year'!$C:$C,summary!N$2)</f>
        <v>0</v>
      </c>
      <c r="O5" s="213">
        <f>SUMIFS('LA only_filtered by year'!$B:$B,'LA only_filtered by year'!$A:$A,summary!$B5,'LA only_filtered by year'!$C:$C,summary!O$2)</f>
        <v>0</v>
      </c>
      <c r="P5" s="213">
        <f>SUMIFS('LA only_filtered by year'!$B:$B,'LA only_filtered by year'!$A:$A,summary!$B5,'LA only_filtered by year'!$C:$C,summary!P$2)</f>
        <v>0</v>
      </c>
      <c r="Q5" s="220">
        <f t="shared" si="0"/>
        <v>2.0242481569350002</v>
      </c>
      <c r="R5" s="1"/>
    </row>
    <row r="6" spans="2:18" x14ac:dyDescent="0.25">
      <c r="C6" s="214"/>
      <c r="D6" s="1"/>
      <c r="E6" s="1"/>
      <c r="F6" s="1"/>
      <c r="G6" s="1"/>
      <c r="H6" s="1"/>
      <c r="I6" s="1"/>
      <c r="J6" s="1"/>
      <c r="K6" s="1"/>
      <c r="L6" s="1"/>
      <c r="M6" s="1"/>
      <c r="N6" s="1"/>
      <c r="O6" s="1"/>
      <c r="P6" s="1"/>
      <c r="R6" s="1"/>
    </row>
    <row r="7" spans="2:18" ht="30" x14ac:dyDescent="0.25">
      <c r="C7" s="1"/>
      <c r="D7" s="1"/>
      <c r="E7" s="1"/>
      <c r="F7" s="1"/>
      <c r="G7" s="1"/>
      <c r="H7" s="1"/>
      <c r="I7" s="1"/>
      <c r="J7" s="1"/>
      <c r="K7" s="1"/>
      <c r="L7" s="1"/>
      <c r="M7" s="1"/>
      <c r="N7" s="1"/>
      <c r="O7" s="1"/>
      <c r="P7" s="216" t="s">
        <v>8998</v>
      </c>
      <c r="Q7" s="217">
        <f>SUM(J3:P5)</f>
        <v>89.580139976657549</v>
      </c>
      <c r="R7" s="1"/>
    </row>
    <row r="8" spans="2:18" x14ac:dyDescent="0.25">
      <c r="C8" s="1"/>
      <c r="D8" s="1"/>
      <c r="E8" s="1"/>
      <c r="F8" s="1"/>
      <c r="G8" s="1"/>
      <c r="H8" s="1"/>
      <c r="I8" s="1"/>
      <c r="J8" s="1"/>
      <c r="K8" s="1"/>
      <c r="L8" s="1"/>
      <c r="M8" s="1"/>
      <c r="N8" s="1"/>
      <c r="O8" s="1"/>
      <c r="P8" s="1"/>
      <c r="Q8" s="1"/>
      <c r="R8" s="1"/>
    </row>
  </sheetData>
  <mergeCells count="2">
    <mergeCell ref="C1:I1"/>
    <mergeCell ref="J1:P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EFB2-211F-4E22-B97B-2B8BA957A23C}">
  <dimension ref="A1:AH75"/>
  <sheetViews>
    <sheetView topLeftCell="A10" workbookViewId="0">
      <selection activeCell="D18" sqref="D18"/>
    </sheetView>
  </sheetViews>
  <sheetFormatPr defaultRowHeight="15" x14ac:dyDescent="0.25"/>
  <cols>
    <col min="3" max="3" width="45.140625" customWidth="1"/>
    <col min="4" max="4" width="14" customWidth="1"/>
    <col min="6" max="6" width="11.85546875" bestFit="1" customWidth="1"/>
    <col min="8" max="8" width="13.7109375" customWidth="1"/>
  </cols>
  <sheetData>
    <row r="1" spans="2:13" x14ac:dyDescent="0.25">
      <c r="C1" s="198" t="s">
        <v>8964</v>
      </c>
      <c r="D1" s="199"/>
      <c r="E1" s="199"/>
      <c r="F1" s="199"/>
      <c r="G1" s="199"/>
    </row>
    <row r="2" spans="2:13" x14ac:dyDescent="0.25">
      <c r="B2" t="s">
        <v>5634</v>
      </c>
      <c r="D2" s="194" t="s">
        <v>5638</v>
      </c>
      <c r="E2" s="194" t="s">
        <v>8993</v>
      </c>
      <c r="F2" s="194"/>
      <c r="G2" s="194"/>
      <c r="I2" s="194"/>
    </row>
    <row r="3" spans="2:13" x14ac:dyDescent="0.25">
      <c r="C3" s="186" t="s">
        <v>5630</v>
      </c>
      <c r="D3" s="193">
        <f>D44</f>
        <v>13.204000000000001</v>
      </c>
      <c r="E3" s="193">
        <f>J44</f>
        <v>13.714700000000001</v>
      </c>
      <c r="F3" s="195"/>
      <c r="G3" s="192"/>
      <c r="I3" s="196"/>
      <c r="M3" s="195"/>
    </row>
    <row r="4" spans="2:13" x14ac:dyDescent="0.25">
      <c r="C4" s="186" t="s">
        <v>5631</v>
      </c>
      <c r="D4" s="193">
        <f>D31</f>
        <v>67.424400000000006</v>
      </c>
      <c r="E4" s="193">
        <f>J31</f>
        <v>79.299199999999999</v>
      </c>
      <c r="F4" s="195"/>
      <c r="G4" s="192"/>
      <c r="I4" s="196"/>
      <c r="M4" s="195"/>
    </row>
    <row r="5" spans="2:13" x14ac:dyDescent="0.25">
      <c r="C5" s="186" t="s">
        <v>5629</v>
      </c>
      <c r="D5" s="193">
        <f>D30</f>
        <v>35.108600000000003</v>
      </c>
      <c r="E5" s="193">
        <f>J30</f>
        <v>35.1008</v>
      </c>
      <c r="F5" s="195"/>
      <c r="G5" s="192"/>
      <c r="I5" s="196"/>
      <c r="M5" s="195"/>
    </row>
    <row r="6" spans="2:13" x14ac:dyDescent="0.25">
      <c r="D6" s="193">
        <f>SUM(D3:D5)</f>
        <v>115.73699999999999</v>
      </c>
      <c r="E6" s="204">
        <f>SUM(E3:E5)</f>
        <v>128.1147</v>
      </c>
      <c r="M6" s="195"/>
    </row>
    <row r="7" spans="2:13" x14ac:dyDescent="0.25">
      <c r="M7" s="195"/>
    </row>
    <row r="8" spans="2:13" x14ac:dyDescent="0.25">
      <c r="M8" s="195"/>
    </row>
    <row r="9" spans="2:13" ht="75" x14ac:dyDescent="0.25">
      <c r="D9" s="208" t="s">
        <v>5637</v>
      </c>
      <c r="E9" s="210"/>
      <c r="F9" s="208" t="s">
        <v>8994</v>
      </c>
      <c r="G9" s="209" t="s">
        <v>8992</v>
      </c>
      <c r="H9" s="208" t="s">
        <v>8995</v>
      </c>
      <c r="M9" s="195"/>
    </row>
    <row r="10" spans="2:13" x14ac:dyDescent="0.25">
      <c r="C10" s="186" t="s">
        <v>5630</v>
      </c>
      <c r="D10" s="206">
        <f>SUMIFS('LA only_filtered by year'!B:B,'LA only_filtered by year'!A:A,'eps_permitted scenario'!C10,'LA only_filtered by year'!D:D,"Y")</f>
        <v>53.74446186118756</v>
      </c>
      <c r="F10" s="196">
        <f>E3</f>
        <v>13.714700000000001</v>
      </c>
      <c r="G10" s="196">
        <f>J73</f>
        <v>67.313599999999994</v>
      </c>
      <c r="H10" s="196">
        <f>G10-F10</f>
        <v>53.598899999999993</v>
      </c>
      <c r="I10" s="195">
        <f>H10/D10</f>
        <v>0.99729159328893224</v>
      </c>
    </row>
    <row r="11" spans="2:13" x14ac:dyDescent="0.25">
      <c r="C11" s="186" t="s">
        <v>5631</v>
      </c>
      <c r="D11" s="206">
        <f>SUMIFS('LA only_filtered by year'!B:B,'LA only_filtered by year'!A:A,'eps_permitted scenario'!C11,'LA only_filtered by year'!D:D,"Y")</f>
        <v>33.811429958535001</v>
      </c>
      <c r="F11" s="196">
        <f t="shared" ref="F11:F12" si="0">E4</f>
        <v>79.299199999999999</v>
      </c>
      <c r="G11" s="196">
        <f>J60</f>
        <v>113.58199999999999</v>
      </c>
      <c r="H11" s="196">
        <f t="shared" ref="H11:H12" si="1">G11-F11</f>
        <v>34.282799999999995</v>
      </c>
      <c r="I11" s="195">
        <f t="shared" ref="I11:I13" si="2">H11/D11</f>
        <v>1.0139411448153202</v>
      </c>
    </row>
    <row r="12" spans="2:13" x14ac:dyDescent="0.25">
      <c r="C12" s="186" t="s">
        <v>5629</v>
      </c>
      <c r="D12" s="206">
        <f>SUMIFS('LA only_filtered by year'!B:B,'LA only_filtered by year'!A:A,'eps_permitted scenario'!C12,'LA only_filtered by year'!D:D,"Y")</f>
        <v>2.0242481569350002</v>
      </c>
      <c r="F12" s="196">
        <f t="shared" si="0"/>
        <v>35.1008</v>
      </c>
      <c r="G12" s="196">
        <f>J59</f>
        <v>37.2044</v>
      </c>
      <c r="H12" s="196">
        <f t="shared" si="1"/>
        <v>2.1036000000000001</v>
      </c>
      <c r="I12" s="195">
        <f t="shared" si="2"/>
        <v>1.0392006497786073</v>
      </c>
    </row>
    <row r="13" spans="2:13" x14ac:dyDescent="0.25">
      <c r="D13" s="207">
        <f>SUM(D10:D12)</f>
        <v>89.580139976657563</v>
      </c>
      <c r="F13" s="204">
        <f>E6</f>
        <v>128.1147</v>
      </c>
      <c r="G13" s="204">
        <f>SUM(G10:G12)</f>
        <v>218.1</v>
      </c>
      <c r="H13" s="205">
        <f>G13-F13</f>
        <v>89.985299999999995</v>
      </c>
      <c r="I13" s="195">
        <f t="shared" si="2"/>
        <v>1.0045228777656299</v>
      </c>
    </row>
    <row r="17" spans="2:34" x14ac:dyDescent="0.25">
      <c r="D17">
        <f>D19-D18</f>
        <v>113.02136875000008</v>
      </c>
      <c r="E17">
        <f t="shared" ref="E17:J17" si="3">E19-E18</f>
        <v>115.27559797999999</v>
      </c>
      <c r="F17">
        <f t="shared" si="3"/>
        <v>121.59545315</v>
      </c>
      <c r="G17">
        <f t="shared" si="3"/>
        <v>123.85139469000006</v>
      </c>
      <c r="H17">
        <f t="shared" si="3"/>
        <v>126.78606235999999</v>
      </c>
      <c r="I17">
        <f t="shared" si="3"/>
        <v>129.17132727999996</v>
      </c>
      <c r="J17">
        <f t="shared" si="3"/>
        <v>131.15099873000003</v>
      </c>
    </row>
    <row r="18" spans="2:34" x14ac:dyDescent="0.25">
      <c r="D18">
        <v>50</v>
      </c>
      <c r="E18">
        <v>50</v>
      </c>
      <c r="F18">
        <v>50</v>
      </c>
      <c r="G18">
        <v>50</v>
      </c>
      <c r="H18">
        <v>50</v>
      </c>
      <c r="I18">
        <v>50</v>
      </c>
      <c r="J18">
        <v>50</v>
      </c>
    </row>
    <row r="19" spans="2:34" x14ac:dyDescent="0.25">
      <c r="D19" s="218">
        <f t="shared" ref="D19:I19" si="4">SUM(D22:D46)</f>
        <v>163.02136875000008</v>
      </c>
      <c r="E19" s="218">
        <f t="shared" si="4"/>
        <v>165.27559797999999</v>
      </c>
      <c r="F19" s="218">
        <f t="shared" si="4"/>
        <v>171.59545315</v>
      </c>
      <c r="G19" s="218">
        <f t="shared" si="4"/>
        <v>173.85139469000006</v>
      </c>
      <c r="H19" s="218">
        <f t="shared" si="4"/>
        <v>176.78606235999999</v>
      </c>
      <c r="I19" s="218">
        <f t="shared" si="4"/>
        <v>179.17132727999996</v>
      </c>
      <c r="J19" s="218">
        <f>SUM(J22:J46)</f>
        <v>181.15099873000003</v>
      </c>
      <c r="K19">
        <f>J48-J19</f>
        <v>92.445988429999886</v>
      </c>
    </row>
    <row r="20" spans="2:34" x14ac:dyDescent="0.25">
      <c r="B20" t="s">
        <v>8990</v>
      </c>
    </row>
    <row r="21" spans="2:34" x14ac:dyDescent="0.25">
      <c r="C21" t="s">
        <v>5663</v>
      </c>
      <c r="D21">
        <v>2020</v>
      </c>
      <c r="E21">
        <v>2021</v>
      </c>
      <c r="F21">
        <v>2022</v>
      </c>
      <c r="G21">
        <v>2023</v>
      </c>
      <c r="H21">
        <v>2024</v>
      </c>
      <c r="I21">
        <v>2025</v>
      </c>
      <c r="J21" s="7">
        <v>2026</v>
      </c>
      <c r="K21">
        <v>2027</v>
      </c>
      <c r="L21">
        <v>2028</v>
      </c>
      <c r="M21">
        <v>2029</v>
      </c>
      <c r="N21">
        <v>2030</v>
      </c>
      <c r="O21">
        <v>2031</v>
      </c>
      <c r="P21">
        <v>2032</v>
      </c>
      <c r="Q21">
        <v>2033</v>
      </c>
      <c r="R21">
        <v>2034</v>
      </c>
      <c r="S21">
        <v>2035</v>
      </c>
      <c r="T21">
        <v>2036</v>
      </c>
      <c r="U21">
        <v>2037</v>
      </c>
      <c r="V21">
        <v>2038</v>
      </c>
      <c r="W21">
        <v>2039</v>
      </c>
      <c r="X21">
        <v>2040</v>
      </c>
      <c r="Y21">
        <v>2041</v>
      </c>
      <c r="Z21">
        <v>2042</v>
      </c>
      <c r="AA21">
        <v>2043</v>
      </c>
      <c r="AB21">
        <v>2044</v>
      </c>
      <c r="AC21">
        <v>2045</v>
      </c>
      <c r="AD21">
        <v>2046</v>
      </c>
      <c r="AE21">
        <v>2047</v>
      </c>
      <c r="AF21">
        <v>2048</v>
      </c>
      <c r="AG21">
        <v>2049</v>
      </c>
      <c r="AH21">
        <v>2050</v>
      </c>
    </row>
    <row r="22" spans="2:34" x14ac:dyDescent="0.25">
      <c r="C22" t="s">
        <v>8965</v>
      </c>
      <c r="D22">
        <v>10.9597</v>
      </c>
      <c r="E22">
        <v>10.639699999999999</v>
      </c>
      <c r="F22">
        <v>12.4339</v>
      </c>
      <c r="G22">
        <v>12.512499999999999</v>
      </c>
      <c r="H22">
        <v>12.636100000000001</v>
      </c>
      <c r="I22">
        <v>12.7654</v>
      </c>
      <c r="J22" s="7">
        <v>12.8759</v>
      </c>
      <c r="K22">
        <v>12.9803</v>
      </c>
      <c r="L22">
        <v>13.0808</v>
      </c>
      <c r="M22">
        <v>13.184100000000001</v>
      </c>
      <c r="N22">
        <v>13.2903</v>
      </c>
      <c r="O22">
        <v>13.370799999999999</v>
      </c>
      <c r="P22">
        <v>13.4777</v>
      </c>
      <c r="Q22">
        <v>13.556900000000001</v>
      </c>
      <c r="R22">
        <v>13.6492</v>
      </c>
      <c r="S22">
        <v>13.7453</v>
      </c>
      <c r="T22">
        <v>13.8337</v>
      </c>
      <c r="U22">
        <v>13.9297</v>
      </c>
      <c r="V22">
        <v>14.027100000000001</v>
      </c>
      <c r="W22">
        <v>14.1248</v>
      </c>
      <c r="X22">
        <v>14.2189</v>
      </c>
      <c r="Y22">
        <v>14.3041</v>
      </c>
      <c r="Z22">
        <v>14.390499999999999</v>
      </c>
      <c r="AA22">
        <v>14.4785</v>
      </c>
      <c r="AB22">
        <v>14.5679</v>
      </c>
      <c r="AC22">
        <v>14.659599999999999</v>
      </c>
      <c r="AD22">
        <v>14.7499</v>
      </c>
      <c r="AE22">
        <v>14.840400000000001</v>
      </c>
      <c r="AF22">
        <v>14.9343</v>
      </c>
      <c r="AG22">
        <v>15.0313</v>
      </c>
      <c r="AH22">
        <v>15.1312</v>
      </c>
    </row>
    <row r="23" spans="2:34" x14ac:dyDescent="0.25">
      <c r="C23" t="s">
        <v>8966</v>
      </c>
      <c r="D23">
        <v>1.4618700000000001E-3</v>
      </c>
      <c r="E23">
        <v>1.4202500000000001E-3</v>
      </c>
      <c r="F23">
        <v>1.4871999999999999E-3</v>
      </c>
      <c r="G23">
        <v>1.52823E-3</v>
      </c>
      <c r="H23">
        <v>1.5435E-3</v>
      </c>
      <c r="I23">
        <v>1.56949E-3</v>
      </c>
      <c r="J23" s="7">
        <v>1.58359E-3</v>
      </c>
      <c r="K23">
        <v>1.58573E-3</v>
      </c>
      <c r="L23">
        <v>1.5942899999999999E-3</v>
      </c>
      <c r="M23">
        <v>1.60323E-3</v>
      </c>
      <c r="N23">
        <v>1.61893E-3</v>
      </c>
      <c r="O23">
        <v>1.6314999999999999E-3</v>
      </c>
      <c r="P23">
        <v>1.6386899999999999E-3</v>
      </c>
      <c r="Q23">
        <v>1.65383E-3</v>
      </c>
      <c r="R23">
        <v>1.66523E-3</v>
      </c>
      <c r="S23">
        <v>1.6658899999999999E-3</v>
      </c>
      <c r="T23">
        <v>1.66556E-3</v>
      </c>
      <c r="U23">
        <v>1.6694500000000001E-3</v>
      </c>
      <c r="V23">
        <v>1.6726499999999999E-3</v>
      </c>
      <c r="W23">
        <v>1.6797100000000001E-3</v>
      </c>
      <c r="X23">
        <v>1.6867900000000001E-3</v>
      </c>
      <c r="Y23">
        <v>1.69268E-3</v>
      </c>
      <c r="Z23">
        <v>1.70725E-3</v>
      </c>
      <c r="AA23">
        <v>1.7276100000000001E-3</v>
      </c>
      <c r="AB23">
        <v>1.73956E-3</v>
      </c>
      <c r="AC23">
        <v>1.7409400000000001E-3</v>
      </c>
      <c r="AD23">
        <v>1.75187E-3</v>
      </c>
      <c r="AE23">
        <v>1.75847E-3</v>
      </c>
      <c r="AF23">
        <v>1.7663100000000001E-3</v>
      </c>
      <c r="AG23">
        <v>1.77136E-3</v>
      </c>
      <c r="AH23">
        <v>1.77567E-3</v>
      </c>
    </row>
    <row r="24" spans="2:34" x14ac:dyDescent="0.25">
      <c r="C24" t="s">
        <v>8967</v>
      </c>
      <c r="D24">
        <v>18.434000000000001</v>
      </c>
      <c r="E24">
        <v>18.408899999999999</v>
      </c>
      <c r="F24">
        <v>18.697399999999998</v>
      </c>
      <c r="G24">
        <v>18.952100000000002</v>
      </c>
      <c r="H24">
        <v>19.116700000000002</v>
      </c>
      <c r="I24">
        <v>19.344999999999999</v>
      </c>
      <c r="J24" s="7">
        <v>19.450600000000001</v>
      </c>
      <c r="K24">
        <v>19.515000000000001</v>
      </c>
      <c r="L24">
        <v>19.590900000000001</v>
      </c>
      <c r="M24">
        <v>19.6675</v>
      </c>
      <c r="N24">
        <v>19.773599999999998</v>
      </c>
      <c r="O24">
        <v>19.797999999999998</v>
      </c>
      <c r="P24">
        <v>19.809000000000001</v>
      </c>
      <c r="Q24">
        <v>19.854500000000002</v>
      </c>
      <c r="R24">
        <v>19.8779</v>
      </c>
      <c r="S24">
        <v>19.853899999999999</v>
      </c>
      <c r="T24">
        <v>19.899100000000001</v>
      </c>
      <c r="U24">
        <v>19.963000000000001</v>
      </c>
      <c r="V24">
        <v>20.024699999999999</v>
      </c>
      <c r="W24">
        <v>20.104299999999999</v>
      </c>
      <c r="X24">
        <v>20.190200000000001</v>
      </c>
      <c r="Y24">
        <v>20.2149</v>
      </c>
      <c r="Z24">
        <v>20.269100000000002</v>
      </c>
      <c r="AA24">
        <v>20.348199999999999</v>
      </c>
      <c r="AB24">
        <v>20.384</v>
      </c>
      <c r="AC24">
        <v>20.381399999999999</v>
      </c>
      <c r="AD24">
        <v>20.3978</v>
      </c>
      <c r="AE24">
        <v>20.386500000000002</v>
      </c>
      <c r="AF24">
        <v>20.385200000000001</v>
      </c>
      <c r="AG24">
        <v>20.3643</v>
      </c>
      <c r="AH24">
        <v>20.3477</v>
      </c>
    </row>
    <row r="25" spans="2:34" x14ac:dyDescent="0.25">
      <c r="C25" t="s">
        <v>8968</v>
      </c>
      <c r="D25" s="197">
        <v>-4.15977E-16</v>
      </c>
      <c r="E25" s="197">
        <v>-4.15977E-16</v>
      </c>
      <c r="F25" s="197">
        <v>-4.15977E-16</v>
      </c>
      <c r="G25" s="197">
        <v>-4.15977E-16</v>
      </c>
      <c r="H25" s="197">
        <v>-4.15977E-16</v>
      </c>
      <c r="I25" s="197">
        <v>-4.15977E-16</v>
      </c>
      <c r="J25" s="201">
        <v>-4.15977E-16</v>
      </c>
      <c r="K25" s="197">
        <v>-4.15977E-16</v>
      </c>
      <c r="L25" s="197">
        <v>-4.15977E-16</v>
      </c>
      <c r="M25" s="197">
        <v>-4.15977E-16</v>
      </c>
      <c r="N25" s="197">
        <v>-4.15977E-16</v>
      </c>
      <c r="O25" s="197">
        <v>-4.15977E-16</v>
      </c>
      <c r="P25" s="197">
        <v>-4.15977E-16</v>
      </c>
      <c r="Q25" s="197">
        <v>-4.15977E-16</v>
      </c>
      <c r="R25" s="197">
        <v>-4.15977E-16</v>
      </c>
      <c r="S25" s="197">
        <v>-4.15977E-16</v>
      </c>
      <c r="T25" s="197">
        <v>-4.15977E-16</v>
      </c>
      <c r="U25" s="197">
        <v>-4.15977E-16</v>
      </c>
      <c r="V25" s="197">
        <v>-4.15977E-16</v>
      </c>
      <c r="W25" s="197">
        <v>-4.15977E-16</v>
      </c>
      <c r="X25" s="197">
        <v>-4.15977E-16</v>
      </c>
      <c r="Y25" s="197">
        <v>-4.15977E-16</v>
      </c>
      <c r="Z25" s="197">
        <v>-4.15977E-16</v>
      </c>
      <c r="AA25" s="197">
        <v>-4.15977E-16</v>
      </c>
      <c r="AB25" s="197">
        <v>-4.15977E-16</v>
      </c>
      <c r="AC25" s="197">
        <v>-4.15977E-16</v>
      </c>
      <c r="AD25" s="197">
        <v>-4.15977E-16</v>
      </c>
      <c r="AE25" s="197">
        <v>-4.15977E-16</v>
      </c>
      <c r="AF25" s="197">
        <v>-4.15977E-16</v>
      </c>
      <c r="AG25" s="197">
        <v>-4.15977E-16</v>
      </c>
      <c r="AH25" s="197">
        <v>-4.15977E-16</v>
      </c>
    </row>
    <row r="26" spans="2:34" x14ac:dyDescent="0.25">
      <c r="C26" t="s">
        <v>8969</v>
      </c>
      <c r="D26">
        <v>0.62452399999999997</v>
      </c>
      <c r="E26">
        <v>0.64255799999999996</v>
      </c>
      <c r="F26">
        <v>0.65977600000000003</v>
      </c>
      <c r="G26">
        <v>0.67708900000000005</v>
      </c>
      <c r="H26">
        <v>0.69060100000000002</v>
      </c>
      <c r="I26">
        <v>0.69840199999999997</v>
      </c>
      <c r="J26" s="7">
        <v>0.70375799999999999</v>
      </c>
      <c r="K26">
        <v>0.70827200000000001</v>
      </c>
      <c r="L26">
        <v>0.71293899999999999</v>
      </c>
      <c r="M26">
        <v>0.71719900000000003</v>
      </c>
      <c r="N26">
        <v>0.71596599999999999</v>
      </c>
      <c r="O26">
        <v>0.71818199999999999</v>
      </c>
      <c r="P26">
        <v>0.721001</v>
      </c>
      <c r="Q26">
        <v>0.72484800000000005</v>
      </c>
      <c r="R26">
        <v>0.730375</v>
      </c>
      <c r="S26">
        <v>0.73596899999999998</v>
      </c>
      <c r="T26">
        <v>0.74215200000000003</v>
      </c>
      <c r="U26">
        <v>0.74785000000000001</v>
      </c>
      <c r="V26">
        <v>0.75374399999999997</v>
      </c>
      <c r="W26">
        <v>0.76007400000000003</v>
      </c>
      <c r="X26">
        <v>0.76702999999999999</v>
      </c>
      <c r="Y26">
        <v>0.773586</v>
      </c>
      <c r="Z26">
        <v>0.78052600000000005</v>
      </c>
      <c r="AA26">
        <v>0.787663</v>
      </c>
      <c r="AB26">
        <v>0.79510499999999995</v>
      </c>
      <c r="AC26">
        <v>0.80255500000000002</v>
      </c>
      <c r="AD26">
        <v>0.81066899999999997</v>
      </c>
      <c r="AE26">
        <v>0.81887600000000005</v>
      </c>
      <c r="AF26">
        <v>0.82743100000000003</v>
      </c>
      <c r="AG26">
        <v>0.83638900000000005</v>
      </c>
      <c r="AH26">
        <v>0.845688</v>
      </c>
    </row>
    <row r="27" spans="2:34" x14ac:dyDescent="0.25">
      <c r="C27" t="s">
        <v>8970</v>
      </c>
      <c r="D27">
        <v>1.23575E-2</v>
      </c>
      <c r="E27">
        <v>1.13913E-2</v>
      </c>
      <c r="F27">
        <v>1.2091599999999999E-2</v>
      </c>
      <c r="G27">
        <v>1.29674E-2</v>
      </c>
      <c r="H27">
        <v>1.3798299999999999E-2</v>
      </c>
      <c r="I27">
        <v>1.4277400000000001E-2</v>
      </c>
      <c r="J27" s="7">
        <v>1.4630900000000001E-2</v>
      </c>
      <c r="K27">
        <v>1.4726599999999999E-2</v>
      </c>
      <c r="L27">
        <v>1.48532E-2</v>
      </c>
      <c r="M27">
        <v>1.4926E-2</v>
      </c>
      <c r="N27">
        <v>1.5044999999999999E-2</v>
      </c>
      <c r="O27">
        <v>1.52435E-2</v>
      </c>
      <c r="P27">
        <v>1.54272E-2</v>
      </c>
      <c r="Q27">
        <v>1.55421E-2</v>
      </c>
      <c r="R27">
        <v>1.57237E-2</v>
      </c>
      <c r="S27">
        <v>1.5953599999999998E-2</v>
      </c>
      <c r="T27">
        <v>1.6155900000000001E-2</v>
      </c>
      <c r="U27">
        <v>1.6340799999999999E-2</v>
      </c>
      <c r="V27">
        <v>1.6605700000000001E-2</v>
      </c>
      <c r="W27">
        <v>1.68349E-2</v>
      </c>
      <c r="X27">
        <v>1.7274999999999999E-2</v>
      </c>
      <c r="Y27">
        <v>1.7612200000000001E-2</v>
      </c>
      <c r="Z27">
        <v>1.79781E-2</v>
      </c>
      <c r="AA27">
        <v>1.8355799999999999E-2</v>
      </c>
      <c r="AB27">
        <v>1.8702799999999999E-2</v>
      </c>
      <c r="AC27">
        <v>1.9014E-2</v>
      </c>
      <c r="AD27">
        <v>1.93615E-2</v>
      </c>
      <c r="AE27">
        <v>1.9652599999999999E-2</v>
      </c>
      <c r="AF27">
        <v>1.9924899999999999E-2</v>
      </c>
      <c r="AG27">
        <v>2.0203700000000002E-2</v>
      </c>
      <c r="AH27">
        <v>2.04938E-2</v>
      </c>
    </row>
    <row r="28" spans="2:34" x14ac:dyDescent="0.25">
      <c r="C28" t="s">
        <v>8971</v>
      </c>
      <c r="D28">
        <v>0.32531300000000002</v>
      </c>
      <c r="E28">
        <v>0.32761200000000001</v>
      </c>
      <c r="F28">
        <v>0.34319100000000002</v>
      </c>
      <c r="G28">
        <v>0.34182400000000002</v>
      </c>
      <c r="H28">
        <v>0.343219</v>
      </c>
      <c r="I28">
        <v>0.3463</v>
      </c>
      <c r="J28" s="7">
        <v>0.34581099999999998</v>
      </c>
      <c r="K28">
        <v>0.34438800000000003</v>
      </c>
      <c r="L28">
        <v>0.341974</v>
      </c>
      <c r="M28">
        <v>0.34049699999999999</v>
      </c>
      <c r="N28">
        <v>0.338947</v>
      </c>
      <c r="O28">
        <v>0.34081800000000001</v>
      </c>
      <c r="P28">
        <v>0.34350399999999998</v>
      </c>
      <c r="Q28">
        <v>0.34242800000000001</v>
      </c>
      <c r="R28">
        <v>0.33912500000000001</v>
      </c>
      <c r="S28">
        <v>0.34005299999999999</v>
      </c>
      <c r="T28">
        <v>0.34080700000000003</v>
      </c>
      <c r="U28">
        <v>0.34034999999999999</v>
      </c>
      <c r="V28">
        <v>0.34268199999999999</v>
      </c>
      <c r="W28">
        <v>0.34468100000000002</v>
      </c>
      <c r="X28">
        <v>0.34652699999999997</v>
      </c>
      <c r="Y28">
        <v>0.35159899999999999</v>
      </c>
      <c r="Z28">
        <v>0.35616599999999998</v>
      </c>
      <c r="AA28">
        <v>0.36206300000000002</v>
      </c>
      <c r="AB28">
        <v>0.37003999999999998</v>
      </c>
      <c r="AC28">
        <v>0.37789400000000001</v>
      </c>
      <c r="AD28">
        <v>0.38472800000000001</v>
      </c>
      <c r="AE28">
        <v>0.39047199999999999</v>
      </c>
      <c r="AF28">
        <v>0.39633699999999999</v>
      </c>
      <c r="AG28">
        <v>0.402619</v>
      </c>
      <c r="AH28">
        <v>0.40997600000000001</v>
      </c>
    </row>
    <row r="29" spans="2:34" x14ac:dyDescent="0.25">
      <c r="C29" t="s">
        <v>8972</v>
      </c>
      <c r="D29">
        <v>3.6620499999999998</v>
      </c>
      <c r="E29">
        <v>3.7243499999999998</v>
      </c>
      <c r="F29">
        <v>3.7086199999999998</v>
      </c>
      <c r="G29">
        <v>3.64859</v>
      </c>
      <c r="H29">
        <v>3.6377100000000002</v>
      </c>
      <c r="I29">
        <v>3.6128800000000001</v>
      </c>
      <c r="J29" s="7">
        <v>3.5859000000000001</v>
      </c>
      <c r="K29">
        <v>3.55355</v>
      </c>
      <c r="L29">
        <v>3.5233699999999999</v>
      </c>
      <c r="M29">
        <v>3.492</v>
      </c>
      <c r="N29">
        <v>3.46543</v>
      </c>
      <c r="O29">
        <v>3.4443100000000002</v>
      </c>
      <c r="P29">
        <v>3.4204400000000001</v>
      </c>
      <c r="Q29">
        <v>3.3942600000000001</v>
      </c>
      <c r="R29">
        <v>3.3715600000000001</v>
      </c>
      <c r="S29">
        <v>3.3478500000000002</v>
      </c>
      <c r="T29">
        <v>3.3233299999999999</v>
      </c>
      <c r="U29">
        <v>3.3051599999999999</v>
      </c>
      <c r="V29">
        <v>3.29217</v>
      </c>
      <c r="W29">
        <v>3.27854</v>
      </c>
      <c r="X29">
        <v>3.2612000000000001</v>
      </c>
      <c r="Y29">
        <v>3.2494299999999998</v>
      </c>
      <c r="Z29">
        <v>3.2494000000000001</v>
      </c>
      <c r="AA29">
        <v>3.2530700000000001</v>
      </c>
      <c r="AB29">
        <v>3.2500900000000001</v>
      </c>
      <c r="AC29">
        <v>3.2475900000000002</v>
      </c>
      <c r="AD29">
        <v>3.2473000000000001</v>
      </c>
      <c r="AE29">
        <v>3.2566799999999998</v>
      </c>
      <c r="AF29">
        <v>3.2596799999999999</v>
      </c>
      <c r="AG29">
        <v>3.2690100000000002</v>
      </c>
      <c r="AH29">
        <v>3.2772100000000002</v>
      </c>
    </row>
    <row r="30" spans="2:34" x14ac:dyDescent="0.25">
      <c r="C30" s="200" t="s">
        <v>8973</v>
      </c>
      <c r="D30" s="202">
        <v>35.108600000000003</v>
      </c>
      <c r="E30" s="202">
        <v>36.213799999999999</v>
      </c>
      <c r="F30" s="202">
        <v>34.826799999999999</v>
      </c>
      <c r="G30" s="202">
        <v>35.008000000000003</v>
      </c>
      <c r="H30" s="202">
        <v>34.953200000000002</v>
      </c>
      <c r="I30" s="202">
        <v>34.884300000000003</v>
      </c>
      <c r="J30" s="203">
        <v>35.1008</v>
      </c>
      <c r="K30" s="202">
        <v>34.937199999999997</v>
      </c>
      <c r="L30" s="202">
        <v>35.036499999999997</v>
      </c>
      <c r="M30" s="202">
        <v>35.245399999999997</v>
      </c>
      <c r="N30" s="202">
        <v>35.105400000000003</v>
      </c>
      <c r="O30" s="202">
        <v>35.130499999999998</v>
      </c>
      <c r="P30" s="202">
        <v>35.150100000000002</v>
      </c>
      <c r="Q30" s="202">
        <v>35.211300000000001</v>
      </c>
      <c r="R30" s="202">
        <v>35.393999999999998</v>
      </c>
      <c r="S30" s="202">
        <v>35.439500000000002</v>
      </c>
      <c r="T30" s="202">
        <v>35.581299999999999</v>
      </c>
      <c r="U30" s="202">
        <v>35.686599999999999</v>
      </c>
      <c r="V30" s="202">
        <v>35.768799999999999</v>
      </c>
      <c r="W30" s="202">
        <v>36.018799999999999</v>
      </c>
      <c r="X30" s="202">
        <v>36.0015</v>
      </c>
      <c r="Y30" s="202">
        <v>36.0458</v>
      </c>
      <c r="Z30" s="202">
        <v>36.202199999999998</v>
      </c>
      <c r="AA30" s="202">
        <v>36.395499999999998</v>
      </c>
      <c r="AB30" s="202">
        <v>36.510599999999997</v>
      </c>
      <c r="AC30" s="202">
        <v>36.498899999999999</v>
      </c>
      <c r="AD30" s="202">
        <v>36.735799999999998</v>
      </c>
      <c r="AE30" s="202">
        <v>36.897300000000001</v>
      </c>
      <c r="AF30" s="202">
        <v>37.011499999999998</v>
      </c>
      <c r="AG30" s="202">
        <v>37.078200000000002</v>
      </c>
      <c r="AH30" s="202">
        <v>37.247100000000003</v>
      </c>
    </row>
    <row r="31" spans="2:34" x14ac:dyDescent="0.25">
      <c r="C31" s="200" t="s">
        <v>8974</v>
      </c>
      <c r="D31" s="202">
        <v>67.424400000000006</v>
      </c>
      <c r="E31" s="202">
        <v>69.302599999999998</v>
      </c>
      <c r="F31" s="202">
        <v>72.460099999999997</v>
      </c>
      <c r="G31" s="202">
        <v>74.008399999999995</v>
      </c>
      <c r="H31" s="202">
        <v>76.322699999999998</v>
      </c>
      <c r="I31" s="202">
        <v>78.048599999999993</v>
      </c>
      <c r="J31" s="203">
        <v>79.299199999999999</v>
      </c>
      <c r="K31" s="202">
        <v>79.992500000000007</v>
      </c>
      <c r="L31" s="202">
        <v>80.826800000000006</v>
      </c>
      <c r="M31" s="202">
        <v>81.634100000000004</v>
      </c>
      <c r="N31" s="202">
        <v>82.712400000000002</v>
      </c>
      <c r="O31" s="202">
        <v>83.746099999999998</v>
      </c>
      <c r="P31" s="202">
        <v>84.605800000000002</v>
      </c>
      <c r="Q31" s="202">
        <v>85.405199999999994</v>
      </c>
      <c r="R31" s="202">
        <v>86.341300000000004</v>
      </c>
      <c r="S31" s="202">
        <v>87.296800000000005</v>
      </c>
      <c r="T31" s="202">
        <v>87.974299999999999</v>
      </c>
      <c r="U31" s="202">
        <v>88.768799999999999</v>
      </c>
      <c r="V31" s="202">
        <v>89.587900000000005</v>
      </c>
      <c r="W31" s="202">
        <v>90.103099999999998</v>
      </c>
      <c r="X31" s="202">
        <v>90.690299999999993</v>
      </c>
      <c r="Y31" s="202">
        <v>91.300799999999995</v>
      </c>
      <c r="Z31" s="202">
        <v>92.222099999999998</v>
      </c>
      <c r="AA31" s="202">
        <v>93.063599999999994</v>
      </c>
      <c r="AB31" s="202">
        <v>93.652600000000007</v>
      </c>
      <c r="AC31" s="202">
        <v>94.329800000000006</v>
      </c>
      <c r="AD31" s="202">
        <v>95.014399999999995</v>
      </c>
      <c r="AE31" s="202">
        <v>95.699299999999994</v>
      </c>
      <c r="AF31" s="202">
        <v>96.372600000000006</v>
      </c>
      <c r="AG31" s="202">
        <v>97.399500000000003</v>
      </c>
      <c r="AH31" s="202">
        <v>98.379499999999993</v>
      </c>
    </row>
    <row r="32" spans="2:34" x14ac:dyDescent="0.25">
      <c r="C32" t="s">
        <v>8975</v>
      </c>
      <c r="D32">
        <v>5.7213399999999998E-2</v>
      </c>
      <c r="E32">
        <v>5.4033900000000003E-2</v>
      </c>
      <c r="F32">
        <v>5.7591799999999999E-2</v>
      </c>
      <c r="G32">
        <v>5.9982099999999997E-2</v>
      </c>
      <c r="H32">
        <v>6.1564599999999997E-2</v>
      </c>
      <c r="I32">
        <v>6.2285399999999998E-2</v>
      </c>
      <c r="J32" s="7">
        <v>6.2524800000000005E-2</v>
      </c>
      <c r="K32">
        <v>6.2589400000000003E-2</v>
      </c>
      <c r="L32">
        <v>6.2561199999999997E-2</v>
      </c>
      <c r="M32">
        <v>6.2448299999999998E-2</v>
      </c>
      <c r="N32">
        <v>6.24088E-2</v>
      </c>
      <c r="O32">
        <v>6.2764500000000001E-2</v>
      </c>
      <c r="P32">
        <v>6.3296599999999995E-2</v>
      </c>
      <c r="Q32">
        <v>6.3854400000000006E-2</v>
      </c>
      <c r="R32">
        <v>6.4589999999999995E-2</v>
      </c>
      <c r="S32">
        <v>6.5328600000000001E-2</v>
      </c>
      <c r="T32">
        <v>6.6012500000000002E-2</v>
      </c>
      <c r="U32">
        <v>6.67407E-2</v>
      </c>
      <c r="V32">
        <v>6.7607200000000006E-2</v>
      </c>
      <c r="W32">
        <v>6.8532499999999996E-2</v>
      </c>
      <c r="X32">
        <v>6.9585900000000006E-2</v>
      </c>
      <c r="Y32">
        <v>7.0618399999999998E-2</v>
      </c>
      <c r="Z32">
        <v>7.1914400000000003E-2</v>
      </c>
      <c r="AA32">
        <v>7.3154499999999997E-2</v>
      </c>
      <c r="AB32">
        <v>7.4314099999999994E-2</v>
      </c>
      <c r="AC32">
        <v>7.5340299999999999E-2</v>
      </c>
      <c r="AD32">
        <v>7.6342599999999997E-2</v>
      </c>
      <c r="AE32">
        <v>7.7304999999999999E-2</v>
      </c>
      <c r="AF32">
        <v>7.8237500000000001E-2</v>
      </c>
      <c r="AG32">
        <v>7.9258400000000007E-2</v>
      </c>
      <c r="AH32">
        <v>8.0287999999999998E-2</v>
      </c>
    </row>
    <row r="33" spans="3:34" x14ac:dyDescent="0.25">
      <c r="C33" t="s">
        <v>8976</v>
      </c>
      <c r="D33">
        <v>0.107434</v>
      </c>
      <c r="E33">
        <v>0.105516</v>
      </c>
      <c r="F33">
        <v>0.10538400000000001</v>
      </c>
      <c r="G33">
        <v>0.103572</v>
      </c>
      <c r="H33">
        <v>0.102871</v>
      </c>
      <c r="I33">
        <v>0.101841</v>
      </c>
      <c r="J33" s="7">
        <v>0.10037699999999999</v>
      </c>
      <c r="K33">
        <v>9.8740999999999995E-2</v>
      </c>
      <c r="L33">
        <v>9.7214400000000006E-2</v>
      </c>
      <c r="M33">
        <v>9.5757499999999995E-2</v>
      </c>
      <c r="N33">
        <v>9.4351199999999996E-2</v>
      </c>
      <c r="O33">
        <v>9.3291700000000005E-2</v>
      </c>
      <c r="P33">
        <v>9.2195100000000002E-2</v>
      </c>
      <c r="Q33">
        <v>9.1015700000000005E-2</v>
      </c>
      <c r="R33">
        <v>9.0224499999999999E-2</v>
      </c>
      <c r="S33">
        <v>9.0092900000000004E-2</v>
      </c>
      <c r="T33">
        <v>8.9589600000000005E-2</v>
      </c>
      <c r="U33">
        <v>8.8904700000000003E-2</v>
      </c>
      <c r="V33">
        <v>8.8580900000000004E-2</v>
      </c>
      <c r="W33">
        <v>8.83356E-2</v>
      </c>
      <c r="X33">
        <v>8.8260099999999994E-2</v>
      </c>
      <c r="Y33">
        <v>8.8883699999999996E-2</v>
      </c>
      <c r="Z33">
        <v>8.9339799999999997E-2</v>
      </c>
      <c r="AA33">
        <v>8.9933600000000002E-2</v>
      </c>
      <c r="AB33">
        <v>9.0815699999999999E-2</v>
      </c>
      <c r="AC33">
        <v>9.1803200000000001E-2</v>
      </c>
      <c r="AD33">
        <v>9.2646300000000001E-2</v>
      </c>
      <c r="AE33">
        <v>9.3260099999999999E-2</v>
      </c>
      <c r="AF33">
        <v>9.4074699999999997E-2</v>
      </c>
      <c r="AG33">
        <v>9.4988699999999995E-2</v>
      </c>
      <c r="AH33">
        <v>9.5995800000000006E-2</v>
      </c>
    </row>
    <row r="34" spans="3:34" x14ac:dyDescent="0.25">
      <c r="C34" t="s">
        <v>8977</v>
      </c>
      <c r="D34">
        <v>0.54150100000000001</v>
      </c>
      <c r="E34">
        <v>0.53406500000000001</v>
      </c>
      <c r="F34">
        <v>0.530254</v>
      </c>
      <c r="G34">
        <v>0.51885999999999999</v>
      </c>
      <c r="H34">
        <v>0.50495100000000004</v>
      </c>
      <c r="I34">
        <v>0.49368600000000001</v>
      </c>
      <c r="J34" s="7">
        <v>0.48246800000000001</v>
      </c>
      <c r="K34">
        <v>0.47257700000000002</v>
      </c>
      <c r="L34">
        <v>0.46573799999999999</v>
      </c>
      <c r="M34">
        <v>0.46004499999999998</v>
      </c>
      <c r="N34">
        <v>0.45618500000000001</v>
      </c>
      <c r="O34">
        <v>0.454706</v>
      </c>
      <c r="P34">
        <v>0.45374399999999998</v>
      </c>
      <c r="Q34">
        <v>0.450567</v>
      </c>
      <c r="R34">
        <v>0.44629000000000002</v>
      </c>
      <c r="S34">
        <v>0.44461899999999999</v>
      </c>
      <c r="T34">
        <v>0.439857</v>
      </c>
      <c r="U34">
        <v>0.432639</v>
      </c>
      <c r="V34">
        <v>0.42621199999999998</v>
      </c>
      <c r="W34">
        <v>0.418873</v>
      </c>
      <c r="X34">
        <v>0.41240900000000003</v>
      </c>
      <c r="Y34">
        <v>0.40675600000000001</v>
      </c>
      <c r="Z34">
        <v>0.39996100000000001</v>
      </c>
      <c r="AA34">
        <v>0.39393600000000001</v>
      </c>
      <c r="AB34">
        <v>0.388849</v>
      </c>
      <c r="AC34">
        <v>0.38392399999999999</v>
      </c>
      <c r="AD34">
        <v>0.37876399999999999</v>
      </c>
      <c r="AE34">
        <v>0.37339099999999997</v>
      </c>
      <c r="AF34">
        <v>0.36837199999999998</v>
      </c>
      <c r="AG34">
        <v>0.36372900000000002</v>
      </c>
      <c r="AH34">
        <v>0.35956700000000003</v>
      </c>
    </row>
    <row r="35" spans="3:34" x14ac:dyDescent="0.25">
      <c r="C35" t="s">
        <v>8978</v>
      </c>
      <c r="D35">
        <v>0.88405400000000001</v>
      </c>
      <c r="E35">
        <v>0.87686299999999995</v>
      </c>
      <c r="F35">
        <v>0.89492400000000005</v>
      </c>
      <c r="G35">
        <v>0.89687399999999995</v>
      </c>
      <c r="H35">
        <v>0.90792300000000004</v>
      </c>
      <c r="I35">
        <v>0.92199799999999998</v>
      </c>
      <c r="J35" s="7">
        <v>0.928087</v>
      </c>
      <c r="K35">
        <v>0.93534499999999998</v>
      </c>
      <c r="L35">
        <v>0.94230800000000003</v>
      </c>
      <c r="M35">
        <v>0.95069400000000004</v>
      </c>
      <c r="N35">
        <v>0.959928</v>
      </c>
      <c r="O35">
        <v>0.96109299999999998</v>
      </c>
      <c r="P35">
        <v>0.96140499999999995</v>
      </c>
      <c r="Q35">
        <v>0.96261699999999994</v>
      </c>
      <c r="R35">
        <v>0.96652099999999996</v>
      </c>
      <c r="S35">
        <v>0.97262800000000005</v>
      </c>
      <c r="T35">
        <v>0.97950599999999999</v>
      </c>
      <c r="U35">
        <v>0.98759699999999995</v>
      </c>
      <c r="V35">
        <v>0.99677400000000005</v>
      </c>
      <c r="W35">
        <v>1.0054799999999999</v>
      </c>
      <c r="X35">
        <v>1.0125999999999999</v>
      </c>
      <c r="Y35">
        <v>1.02136</v>
      </c>
      <c r="Z35">
        <v>1.0317000000000001</v>
      </c>
      <c r="AA35">
        <v>1.04186</v>
      </c>
      <c r="AB35">
        <v>1.0496300000000001</v>
      </c>
      <c r="AC35">
        <v>1.0582499999999999</v>
      </c>
      <c r="AD35">
        <v>1.06681</v>
      </c>
      <c r="AE35">
        <v>1.07521</v>
      </c>
      <c r="AF35">
        <v>1.0843</v>
      </c>
      <c r="AG35">
        <v>1.0932299999999999</v>
      </c>
      <c r="AH35">
        <v>1.1035600000000001</v>
      </c>
    </row>
    <row r="36" spans="3:34" x14ac:dyDescent="0.25">
      <c r="C36" t="s">
        <v>8979</v>
      </c>
      <c r="D36" s="197">
        <v>-4.15977E-16</v>
      </c>
      <c r="E36" s="197">
        <v>-4.15977E-16</v>
      </c>
      <c r="F36" s="197">
        <v>-4.15977E-16</v>
      </c>
      <c r="G36" s="197">
        <v>-4.15977E-16</v>
      </c>
      <c r="H36" s="197">
        <v>-4.15977E-16</v>
      </c>
      <c r="I36" s="197">
        <v>-4.15977E-16</v>
      </c>
      <c r="J36" s="201">
        <v>-4.15977E-16</v>
      </c>
      <c r="K36" s="197">
        <v>-4.15977E-16</v>
      </c>
      <c r="L36" s="197">
        <v>-4.15977E-16</v>
      </c>
      <c r="M36" s="197">
        <v>-4.15977E-16</v>
      </c>
      <c r="N36" s="197">
        <v>-4.15977E-16</v>
      </c>
      <c r="O36" s="197">
        <v>-4.15977E-16</v>
      </c>
      <c r="P36" s="197">
        <v>-4.15977E-16</v>
      </c>
      <c r="Q36" s="197">
        <v>-4.15977E-16</v>
      </c>
      <c r="R36" s="197">
        <v>-4.15977E-16</v>
      </c>
      <c r="S36" s="197">
        <v>-4.15977E-16</v>
      </c>
      <c r="T36" s="197">
        <v>-4.15977E-16</v>
      </c>
      <c r="U36" s="197">
        <v>-4.15977E-16</v>
      </c>
      <c r="V36" s="197">
        <v>-4.15977E-16</v>
      </c>
      <c r="W36" s="197">
        <v>-4.15977E-16</v>
      </c>
      <c r="X36" s="197">
        <v>-4.15977E-16</v>
      </c>
      <c r="Y36" s="197">
        <v>-4.15977E-16</v>
      </c>
      <c r="Z36" s="197">
        <v>-4.15977E-16</v>
      </c>
      <c r="AA36" s="197">
        <v>-4.15977E-16</v>
      </c>
      <c r="AB36" s="197">
        <v>-4.15977E-16</v>
      </c>
      <c r="AC36" s="197">
        <v>-4.15977E-16</v>
      </c>
      <c r="AD36" s="197">
        <v>-4.15977E-16</v>
      </c>
      <c r="AE36" s="197">
        <v>-4.15977E-16</v>
      </c>
      <c r="AF36" s="197">
        <v>-4.15977E-16</v>
      </c>
      <c r="AG36" s="197">
        <v>-4.15977E-16</v>
      </c>
      <c r="AH36" s="197">
        <v>-4.15977E-16</v>
      </c>
    </row>
    <row r="37" spans="3:34" x14ac:dyDescent="0.25">
      <c r="C37" t="s">
        <v>8980</v>
      </c>
      <c r="D37">
        <v>0.12643699999999999</v>
      </c>
      <c r="E37">
        <v>0.12289700000000001</v>
      </c>
      <c r="F37">
        <v>0.125995</v>
      </c>
      <c r="G37">
        <v>0.12753300000000001</v>
      </c>
      <c r="H37">
        <v>0.12997700000000001</v>
      </c>
      <c r="I37">
        <v>0.13145299999999999</v>
      </c>
      <c r="J37" s="7">
        <v>0.13215199999999999</v>
      </c>
      <c r="K37">
        <v>0.132104</v>
      </c>
      <c r="L37">
        <v>0.13159199999999999</v>
      </c>
      <c r="M37">
        <v>0.13115299999999999</v>
      </c>
      <c r="N37">
        <v>0.13059100000000001</v>
      </c>
      <c r="O37">
        <v>0.13154299999999999</v>
      </c>
      <c r="P37">
        <v>0.13234799999999999</v>
      </c>
      <c r="Q37">
        <v>0.13289899999999999</v>
      </c>
      <c r="R37">
        <v>0.13404199999999999</v>
      </c>
      <c r="S37">
        <v>0.13500499999999999</v>
      </c>
      <c r="T37">
        <v>0.135686</v>
      </c>
      <c r="U37">
        <v>0.13624900000000001</v>
      </c>
      <c r="V37">
        <v>0.13702500000000001</v>
      </c>
      <c r="W37">
        <v>0.137598</v>
      </c>
      <c r="X37">
        <v>0.13809199999999999</v>
      </c>
      <c r="Y37">
        <v>0.139125</v>
      </c>
      <c r="Z37">
        <v>0.14085700000000001</v>
      </c>
      <c r="AA37">
        <v>0.14294299999999999</v>
      </c>
      <c r="AB37">
        <v>0.144593</v>
      </c>
      <c r="AC37">
        <v>0.14578099999999999</v>
      </c>
      <c r="AD37">
        <v>0.14689199999999999</v>
      </c>
      <c r="AE37">
        <v>0.147785</v>
      </c>
      <c r="AF37">
        <v>0.149199</v>
      </c>
      <c r="AG37">
        <v>0.15085899999999999</v>
      </c>
      <c r="AH37">
        <v>0.15257399999999999</v>
      </c>
    </row>
    <row r="38" spans="3:34" x14ac:dyDescent="0.25">
      <c r="C38" t="s">
        <v>8981</v>
      </c>
      <c r="D38">
        <v>3.2088799999999999E-3</v>
      </c>
      <c r="E38">
        <v>3.0931800000000001E-3</v>
      </c>
      <c r="F38">
        <v>3.2166999999999999E-3</v>
      </c>
      <c r="G38">
        <v>3.3128400000000001E-3</v>
      </c>
      <c r="H38">
        <v>3.4092800000000002E-3</v>
      </c>
      <c r="I38">
        <v>3.4404700000000002E-3</v>
      </c>
      <c r="J38" s="7">
        <v>3.44831E-3</v>
      </c>
      <c r="K38">
        <v>3.4520800000000002E-3</v>
      </c>
      <c r="L38">
        <v>3.45101E-3</v>
      </c>
      <c r="M38">
        <v>3.44867E-3</v>
      </c>
      <c r="N38">
        <v>3.3654000000000002E-3</v>
      </c>
      <c r="O38">
        <v>3.3922000000000002E-3</v>
      </c>
      <c r="P38">
        <v>3.41772E-3</v>
      </c>
      <c r="Q38">
        <v>3.4504700000000002E-3</v>
      </c>
      <c r="R38">
        <v>3.4904300000000001E-3</v>
      </c>
      <c r="S38">
        <v>3.5328099999999999E-3</v>
      </c>
      <c r="T38">
        <v>3.57508E-3</v>
      </c>
      <c r="U38">
        <v>3.6194600000000001E-3</v>
      </c>
      <c r="V38">
        <v>3.66344E-3</v>
      </c>
      <c r="W38">
        <v>3.71157E-3</v>
      </c>
      <c r="X38">
        <v>3.76349E-3</v>
      </c>
      <c r="Y38">
        <v>3.81526E-3</v>
      </c>
      <c r="Z38">
        <v>3.8724300000000001E-3</v>
      </c>
      <c r="AA38">
        <v>3.9307300000000003E-3</v>
      </c>
      <c r="AB38">
        <v>3.9878400000000003E-3</v>
      </c>
      <c r="AC38">
        <v>4.0406299999999999E-3</v>
      </c>
      <c r="AD38">
        <v>4.0961000000000001E-3</v>
      </c>
      <c r="AE38">
        <v>4.1488799999999998E-3</v>
      </c>
      <c r="AF38">
        <v>4.20229E-3</v>
      </c>
      <c r="AG38">
        <v>4.2528599999999998E-3</v>
      </c>
      <c r="AH38">
        <v>4.3040999999999999E-3</v>
      </c>
    </row>
    <row r="39" spans="3:34" x14ac:dyDescent="0.25">
      <c r="C39" t="s">
        <v>8982</v>
      </c>
      <c r="D39">
        <v>1.3132E-2</v>
      </c>
      <c r="E39">
        <v>1.2472799999999999E-2</v>
      </c>
      <c r="F39">
        <v>1.2855399999999999E-2</v>
      </c>
      <c r="G39">
        <v>1.30689E-2</v>
      </c>
      <c r="H39">
        <v>1.3277199999999999E-2</v>
      </c>
      <c r="I39">
        <v>1.3402300000000001E-2</v>
      </c>
      <c r="J39" s="7">
        <v>1.3460099999999999E-2</v>
      </c>
      <c r="K39">
        <v>1.34444E-2</v>
      </c>
      <c r="L39">
        <v>1.34013E-2</v>
      </c>
      <c r="M39">
        <v>1.3351500000000001E-2</v>
      </c>
      <c r="N39">
        <v>1.33075E-2</v>
      </c>
      <c r="O39">
        <v>1.34114E-2</v>
      </c>
      <c r="P39">
        <v>1.34977E-2</v>
      </c>
      <c r="Q39">
        <v>1.35344E-2</v>
      </c>
      <c r="R39">
        <v>1.36279E-2</v>
      </c>
      <c r="S39">
        <v>1.3748399999999999E-2</v>
      </c>
      <c r="T39">
        <v>1.38634E-2</v>
      </c>
      <c r="U39">
        <v>1.3989700000000001E-2</v>
      </c>
      <c r="V39">
        <v>1.41545E-2</v>
      </c>
      <c r="W39">
        <v>1.43231E-2</v>
      </c>
      <c r="X39">
        <v>1.4497400000000001E-2</v>
      </c>
      <c r="Y39">
        <v>1.4677600000000001E-2</v>
      </c>
      <c r="Z39">
        <v>1.49126E-2</v>
      </c>
      <c r="AA39">
        <v>1.51699E-2</v>
      </c>
      <c r="AB39">
        <v>1.53902E-2</v>
      </c>
      <c r="AC39">
        <v>1.5559099999999999E-2</v>
      </c>
      <c r="AD39">
        <v>1.5739300000000001E-2</v>
      </c>
      <c r="AE39">
        <v>1.5884800000000001E-2</v>
      </c>
      <c r="AF39">
        <v>1.6060000000000001E-2</v>
      </c>
      <c r="AG39">
        <v>1.6256799999999998E-2</v>
      </c>
      <c r="AH39">
        <v>1.6501600000000002E-2</v>
      </c>
    </row>
    <row r="40" spans="3:34" x14ac:dyDescent="0.25">
      <c r="C40" t="s">
        <v>8983</v>
      </c>
      <c r="D40">
        <v>3.6189499999999999E-2</v>
      </c>
      <c r="E40">
        <v>3.2800900000000001E-2</v>
      </c>
      <c r="F40">
        <v>3.38153E-2</v>
      </c>
      <c r="G40">
        <v>3.4504300000000002E-2</v>
      </c>
      <c r="H40">
        <v>3.51671E-2</v>
      </c>
      <c r="I40">
        <v>3.5676399999999997E-2</v>
      </c>
      <c r="J40" s="7">
        <v>3.5830599999999997E-2</v>
      </c>
      <c r="K40">
        <v>3.5719800000000003E-2</v>
      </c>
      <c r="L40">
        <v>3.5448199999999999E-2</v>
      </c>
      <c r="M40">
        <v>3.5157800000000003E-2</v>
      </c>
      <c r="N40">
        <v>3.4952299999999999E-2</v>
      </c>
      <c r="O40">
        <v>3.5064199999999997E-2</v>
      </c>
      <c r="P40">
        <v>3.5102099999999997E-2</v>
      </c>
      <c r="Q40">
        <v>3.5060300000000003E-2</v>
      </c>
      <c r="R40">
        <v>3.5275000000000001E-2</v>
      </c>
      <c r="S40">
        <v>3.5491599999999998E-2</v>
      </c>
      <c r="T40">
        <v>3.5701700000000003E-2</v>
      </c>
      <c r="U40">
        <v>3.5875700000000003E-2</v>
      </c>
      <c r="V40">
        <v>3.6134300000000001E-2</v>
      </c>
      <c r="W40">
        <v>3.6373700000000002E-2</v>
      </c>
      <c r="X40">
        <v>3.66205E-2</v>
      </c>
      <c r="Y40">
        <v>3.6988899999999998E-2</v>
      </c>
      <c r="Z40">
        <v>3.7515800000000002E-2</v>
      </c>
      <c r="AA40">
        <v>3.81021E-2</v>
      </c>
      <c r="AB40">
        <v>3.8566599999999999E-2</v>
      </c>
      <c r="AC40">
        <v>3.8818999999999999E-2</v>
      </c>
      <c r="AD40">
        <v>3.9148599999999999E-2</v>
      </c>
      <c r="AE40">
        <v>3.9423E-2</v>
      </c>
      <c r="AF40">
        <v>3.9718499999999997E-2</v>
      </c>
      <c r="AG40">
        <v>4.0052699999999997E-2</v>
      </c>
      <c r="AH40">
        <v>4.0387699999999999E-2</v>
      </c>
    </row>
    <row r="41" spans="3:34" x14ac:dyDescent="0.25">
      <c r="C41" t="s">
        <v>8984</v>
      </c>
      <c r="D41">
        <v>3.0469999999999998E-3</v>
      </c>
      <c r="E41">
        <v>2.88813E-3</v>
      </c>
      <c r="F41">
        <v>2.9286099999999999E-3</v>
      </c>
      <c r="G41">
        <v>3.0320199999999999E-3</v>
      </c>
      <c r="H41">
        <v>3.11028E-3</v>
      </c>
      <c r="I41">
        <v>3.1404200000000001E-3</v>
      </c>
      <c r="J41" s="7">
        <v>3.1715300000000001E-3</v>
      </c>
      <c r="K41">
        <v>3.2016100000000001E-3</v>
      </c>
      <c r="L41">
        <v>3.2019399999999999E-3</v>
      </c>
      <c r="M41">
        <v>3.1651700000000001E-3</v>
      </c>
      <c r="N41">
        <v>3.1186600000000001E-3</v>
      </c>
      <c r="O41">
        <v>3.1282599999999999E-3</v>
      </c>
      <c r="P41">
        <v>3.1599100000000001E-3</v>
      </c>
      <c r="Q41">
        <v>3.1916800000000001E-3</v>
      </c>
      <c r="R41">
        <v>3.2433900000000001E-3</v>
      </c>
      <c r="S41">
        <v>3.29306E-3</v>
      </c>
      <c r="T41">
        <v>3.3416600000000002E-3</v>
      </c>
      <c r="U41">
        <v>3.3873100000000001E-3</v>
      </c>
      <c r="V41">
        <v>3.4344599999999999E-3</v>
      </c>
      <c r="W41">
        <v>3.4911E-3</v>
      </c>
      <c r="X41">
        <v>3.5472799999999999E-3</v>
      </c>
      <c r="Y41">
        <v>3.6031800000000001E-3</v>
      </c>
      <c r="Z41">
        <v>3.66592E-3</v>
      </c>
      <c r="AA41">
        <v>3.72631E-3</v>
      </c>
      <c r="AB41">
        <v>3.7894399999999998E-3</v>
      </c>
      <c r="AC41">
        <v>3.8367900000000001E-3</v>
      </c>
      <c r="AD41">
        <v>3.8779499999999998E-3</v>
      </c>
      <c r="AE41">
        <v>3.91589E-3</v>
      </c>
      <c r="AF41">
        <v>3.9493499999999999E-3</v>
      </c>
      <c r="AG41">
        <v>3.9858100000000002E-3</v>
      </c>
      <c r="AH41">
        <v>4.0160700000000001E-3</v>
      </c>
    </row>
    <row r="42" spans="3:34" x14ac:dyDescent="0.25">
      <c r="C42" t="s">
        <v>8985</v>
      </c>
      <c r="D42">
        <v>1.03223E-2</v>
      </c>
      <c r="E42">
        <v>9.7841200000000003E-3</v>
      </c>
      <c r="F42">
        <v>9.9212399999999996E-3</v>
      </c>
      <c r="G42">
        <v>1.0271600000000001E-2</v>
      </c>
      <c r="H42">
        <v>1.05367E-2</v>
      </c>
      <c r="I42">
        <v>1.06388E-2</v>
      </c>
      <c r="J42" s="7">
        <v>1.0744200000000001E-2</v>
      </c>
      <c r="K42">
        <v>1.0846099999999999E-2</v>
      </c>
      <c r="L42">
        <v>1.08472E-2</v>
      </c>
      <c r="M42">
        <v>1.0722600000000001E-2</v>
      </c>
      <c r="N42">
        <v>1.0565099999999999E-2</v>
      </c>
      <c r="O42">
        <v>1.05976E-2</v>
      </c>
      <c r="P42">
        <v>1.07048E-2</v>
      </c>
      <c r="Q42">
        <v>1.08124E-2</v>
      </c>
      <c r="R42">
        <v>1.09876E-2</v>
      </c>
      <c r="S42">
        <v>1.11559E-2</v>
      </c>
      <c r="T42">
        <v>1.1320500000000001E-2</v>
      </c>
      <c r="U42">
        <v>1.14752E-2</v>
      </c>
      <c r="V42">
        <v>1.16349E-2</v>
      </c>
      <c r="W42">
        <v>1.18268E-2</v>
      </c>
      <c r="X42">
        <v>1.2017099999999999E-2</v>
      </c>
      <c r="Y42">
        <v>1.22065E-2</v>
      </c>
      <c r="Z42">
        <v>1.2418999999999999E-2</v>
      </c>
      <c r="AA42">
        <v>1.26236E-2</v>
      </c>
      <c r="AB42">
        <v>1.28375E-2</v>
      </c>
      <c r="AC42">
        <v>1.29979E-2</v>
      </c>
      <c r="AD42">
        <v>1.3137299999999999E-2</v>
      </c>
      <c r="AE42">
        <v>1.3265900000000001E-2</v>
      </c>
      <c r="AF42">
        <v>1.3379200000000001E-2</v>
      </c>
      <c r="AG42">
        <v>1.3502699999999999E-2</v>
      </c>
      <c r="AH42">
        <v>1.36052E-2</v>
      </c>
    </row>
    <row r="43" spans="3:34" x14ac:dyDescent="0.25">
      <c r="C43" t="s">
        <v>8986</v>
      </c>
      <c r="D43">
        <v>3.5063299999999999E-2</v>
      </c>
      <c r="E43">
        <v>3.2302400000000002E-2</v>
      </c>
      <c r="F43">
        <v>3.4291299999999997E-2</v>
      </c>
      <c r="G43">
        <v>3.67853E-2</v>
      </c>
      <c r="H43">
        <v>3.9153399999999998E-2</v>
      </c>
      <c r="I43">
        <v>4.05166E-2</v>
      </c>
      <c r="J43" s="7">
        <v>4.1521700000000002E-2</v>
      </c>
      <c r="K43">
        <v>4.1791099999999998E-2</v>
      </c>
      <c r="L43">
        <v>4.2149399999999997E-2</v>
      </c>
      <c r="M43">
        <v>4.2354599999999999E-2</v>
      </c>
      <c r="N43">
        <v>4.2690699999999998E-2</v>
      </c>
      <c r="O43">
        <v>4.32535E-2</v>
      </c>
      <c r="P43">
        <v>4.3775000000000001E-2</v>
      </c>
      <c r="Q43">
        <v>4.4100199999999999E-2</v>
      </c>
      <c r="R43">
        <v>4.4615500000000002E-2</v>
      </c>
      <c r="S43">
        <v>4.5268200000000001E-2</v>
      </c>
      <c r="T43">
        <v>4.5842300000000002E-2</v>
      </c>
      <c r="U43">
        <v>4.6366900000000003E-2</v>
      </c>
      <c r="V43">
        <v>4.71192E-2</v>
      </c>
      <c r="W43">
        <v>4.7769399999999997E-2</v>
      </c>
      <c r="X43">
        <v>4.9021599999999999E-2</v>
      </c>
      <c r="Y43">
        <v>4.9979799999999998E-2</v>
      </c>
      <c r="Z43">
        <v>5.10187E-2</v>
      </c>
      <c r="AA43">
        <v>5.20913E-2</v>
      </c>
      <c r="AB43">
        <v>5.3076100000000001E-2</v>
      </c>
      <c r="AC43">
        <v>5.3959899999999998E-2</v>
      </c>
      <c r="AD43">
        <v>5.4947200000000002E-2</v>
      </c>
      <c r="AE43">
        <v>5.5773799999999998E-2</v>
      </c>
      <c r="AF43">
        <v>5.6546100000000002E-2</v>
      </c>
      <c r="AG43">
        <v>5.73368E-2</v>
      </c>
      <c r="AH43">
        <v>5.8160000000000003E-2</v>
      </c>
    </row>
    <row r="44" spans="3:34" x14ac:dyDescent="0.25">
      <c r="C44" s="200" t="s">
        <v>8987</v>
      </c>
      <c r="D44" s="202">
        <v>13.204000000000001</v>
      </c>
      <c r="E44" s="202">
        <v>13.319000000000001</v>
      </c>
      <c r="F44" s="202">
        <v>13.289300000000001</v>
      </c>
      <c r="G44" s="202">
        <v>13.335100000000001</v>
      </c>
      <c r="H44" s="202">
        <v>13.4764</v>
      </c>
      <c r="I44" s="202">
        <v>13.608599999999999</v>
      </c>
      <c r="J44" s="203">
        <v>13.714700000000001</v>
      </c>
      <c r="K44" s="202">
        <v>13.767899999999999</v>
      </c>
      <c r="L44" s="202">
        <v>13.833</v>
      </c>
      <c r="M44" s="202">
        <v>13.891299999999999</v>
      </c>
      <c r="N44" s="202">
        <v>13.946999999999999</v>
      </c>
      <c r="O44" s="202">
        <v>14.036</v>
      </c>
      <c r="P44" s="202">
        <v>14.159000000000001</v>
      </c>
      <c r="Q44" s="202">
        <v>14.2661</v>
      </c>
      <c r="R44" s="202">
        <v>14.3809</v>
      </c>
      <c r="S44" s="202">
        <v>14.506399999999999</v>
      </c>
      <c r="T44" s="202">
        <v>14.597899999999999</v>
      </c>
      <c r="U44" s="202">
        <v>14.6806</v>
      </c>
      <c r="V44" s="202">
        <v>14.7926</v>
      </c>
      <c r="W44" s="202">
        <v>14.9063</v>
      </c>
      <c r="X44" s="202">
        <v>15.0433</v>
      </c>
      <c r="Y44" s="202">
        <v>15.201700000000001</v>
      </c>
      <c r="Z44" s="202">
        <v>15.360799999999999</v>
      </c>
      <c r="AA44" s="202">
        <v>15.55</v>
      </c>
      <c r="AB44" s="202">
        <v>15.7547</v>
      </c>
      <c r="AC44" s="202">
        <v>15.9558</v>
      </c>
      <c r="AD44" s="202">
        <v>16.151199999999999</v>
      </c>
      <c r="AE44" s="202">
        <v>16.337299999999999</v>
      </c>
      <c r="AF44" s="202">
        <v>16.540600000000001</v>
      </c>
      <c r="AG44" s="202">
        <v>16.7607</v>
      </c>
      <c r="AH44" s="202">
        <v>16.991499999999998</v>
      </c>
    </row>
    <row r="45" spans="3:34" x14ac:dyDescent="0.25">
      <c r="C45" t="s">
        <v>8988</v>
      </c>
      <c r="D45">
        <v>4.1013700000000002</v>
      </c>
      <c r="E45">
        <v>4.1418100000000004</v>
      </c>
      <c r="F45">
        <v>4.1822499999999998</v>
      </c>
      <c r="G45">
        <v>4.2226900000000001</v>
      </c>
      <c r="H45">
        <v>4.2631300000000003</v>
      </c>
      <c r="I45">
        <v>4.3035699999999997</v>
      </c>
      <c r="J45">
        <v>4.34856</v>
      </c>
      <c r="K45">
        <v>4.3935399999999998</v>
      </c>
      <c r="L45">
        <v>4.4385300000000001</v>
      </c>
      <c r="M45">
        <v>4.4835099999999999</v>
      </c>
      <c r="N45">
        <v>4.5285000000000002</v>
      </c>
      <c r="O45">
        <v>4.5772300000000001</v>
      </c>
      <c r="P45">
        <v>4.6259600000000001</v>
      </c>
      <c r="Q45">
        <v>4.67469</v>
      </c>
      <c r="R45">
        <v>4.72342</v>
      </c>
      <c r="S45">
        <v>4.7721499999999999</v>
      </c>
      <c r="T45">
        <v>4.8234399999999997</v>
      </c>
      <c r="U45">
        <v>4.8747400000000001</v>
      </c>
      <c r="V45">
        <v>4.9260299999999999</v>
      </c>
      <c r="W45">
        <v>4.9773300000000003</v>
      </c>
      <c r="X45">
        <v>5.0286200000000001</v>
      </c>
      <c r="Y45">
        <v>5.08087</v>
      </c>
      <c r="Z45">
        <v>5.1331199999999999</v>
      </c>
      <c r="AA45">
        <v>5.1853699999999998</v>
      </c>
      <c r="AB45">
        <v>5.2376199999999997</v>
      </c>
      <c r="AC45">
        <v>5.28986</v>
      </c>
      <c r="AD45">
        <v>5.3424300000000002</v>
      </c>
      <c r="AE45">
        <v>5.3949999999999996</v>
      </c>
      <c r="AF45">
        <v>5.4475699999999998</v>
      </c>
      <c r="AG45">
        <v>5.50014</v>
      </c>
      <c r="AH45">
        <v>5.5527100000000003</v>
      </c>
    </row>
    <row r="46" spans="3:34" x14ac:dyDescent="0.25">
      <c r="C46" t="s">
        <v>8989</v>
      </c>
      <c r="D46">
        <v>7.3459899999999996</v>
      </c>
      <c r="E46">
        <v>6.7557400000000003</v>
      </c>
      <c r="F46">
        <v>9.1693599999999993</v>
      </c>
      <c r="G46">
        <v>9.3228100000000005</v>
      </c>
      <c r="H46">
        <v>9.5190199999999994</v>
      </c>
      <c r="I46">
        <v>9.7243499999999994</v>
      </c>
      <c r="J46">
        <v>9.8957700000000006</v>
      </c>
      <c r="K46">
        <v>10.027200000000001</v>
      </c>
      <c r="L46">
        <v>10.131399999999999</v>
      </c>
      <c r="M46">
        <v>10.2356</v>
      </c>
      <c r="N46">
        <v>10.3569</v>
      </c>
      <c r="O46">
        <v>10.5046</v>
      </c>
      <c r="P46">
        <v>10.6473</v>
      </c>
      <c r="Q46">
        <v>10.778600000000001</v>
      </c>
      <c r="R46">
        <v>10.9259</v>
      </c>
      <c r="S46">
        <v>11.078200000000001</v>
      </c>
      <c r="T46">
        <v>11.1982</v>
      </c>
      <c r="U46">
        <v>11.310499999999999</v>
      </c>
      <c r="V46">
        <v>11.453900000000001</v>
      </c>
      <c r="W46">
        <v>11.581300000000001</v>
      </c>
      <c r="X46">
        <v>11.734500000000001</v>
      </c>
      <c r="Y46">
        <v>11.9031</v>
      </c>
      <c r="Z46">
        <v>12.077400000000001</v>
      </c>
      <c r="AA46">
        <v>12.2803</v>
      </c>
      <c r="AB46">
        <v>12.499700000000001</v>
      </c>
      <c r="AC46">
        <v>12.716900000000001</v>
      </c>
      <c r="AD46">
        <v>12.928100000000001</v>
      </c>
      <c r="AE46">
        <v>13.134399999999999</v>
      </c>
      <c r="AF46">
        <v>13.3567</v>
      </c>
      <c r="AG46">
        <v>13.595000000000001</v>
      </c>
      <c r="AH46">
        <v>13.845499999999999</v>
      </c>
    </row>
    <row r="48" spans="3:34" x14ac:dyDescent="0.25">
      <c r="J48" s="218">
        <f>SUM(J51:J75)</f>
        <v>273.59698715999991</v>
      </c>
    </row>
    <row r="49" spans="1:34" x14ac:dyDescent="0.25">
      <c r="A49" s="7" t="s">
        <v>8991</v>
      </c>
    </row>
    <row r="50" spans="1:34" x14ac:dyDescent="0.25">
      <c r="C50" t="s">
        <v>5663</v>
      </c>
      <c r="D50">
        <v>2020</v>
      </c>
      <c r="E50">
        <v>2021</v>
      </c>
      <c r="F50">
        <v>2022</v>
      </c>
      <c r="G50">
        <v>2023</v>
      </c>
      <c r="H50">
        <v>2024</v>
      </c>
      <c r="I50">
        <v>2025</v>
      </c>
      <c r="J50" s="7">
        <v>2026</v>
      </c>
      <c r="K50">
        <v>2027</v>
      </c>
      <c r="L50">
        <v>2028</v>
      </c>
      <c r="M50">
        <v>2029</v>
      </c>
      <c r="N50">
        <v>2030</v>
      </c>
      <c r="O50">
        <v>2031</v>
      </c>
      <c r="P50">
        <v>2032</v>
      </c>
      <c r="Q50">
        <v>2033</v>
      </c>
      <c r="R50">
        <v>2034</v>
      </c>
      <c r="S50">
        <v>2035</v>
      </c>
      <c r="T50">
        <v>2036</v>
      </c>
      <c r="U50">
        <v>2037</v>
      </c>
      <c r="V50">
        <v>2038</v>
      </c>
      <c r="W50">
        <v>2039</v>
      </c>
      <c r="X50">
        <v>2040</v>
      </c>
      <c r="Y50">
        <v>2041</v>
      </c>
      <c r="Z50">
        <v>2042</v>
      </c>
      <c r="AA50">
        <v>2043</v>
      </c>
      <c r="AB50">
        <v>2044</v>
      </c>
      <c r="AC50">
        <v>2045</v>
      </c>
      <c r="AD50">
        <v>2046</v>
      </c>
      <c r="AE50">
        <v>2047</v>
      </c>
      <c r="AF50">
        <v>2048</v>
      </c>
      <c r="AG50">
        <v>2049</v>
      </c>
      <c r="AH50">
        <v>2050</v>
      </c>
    </row>
    <row r="51" spans="1:34" x14ac:dyDescent="0.25">
      <c r="C51" t="s">
        <v>8965</v>
      </c>
      <c r="D51">
        <v>10.9597</v>
      </c>
      <c r="E51">
        <v>10.639699999999999</v>
      </c>
      <c r="F51">
        <v>12.4338</v>
      </c>
      <c r="G51">
        <v>12.5192</v>
      </c>
      <c r="H51">
        <v>12.6524</v>
      </c>
      <c r="I51">
        <v>12.7934</v>
      </c>
      <c r="J51" s="7">
        <v>12.9175</v>
      </c>
      <c r="K51">
        <v>13.0365</v>
      </c>
      <c r="L51">
        <v>13.152799999999999</v>
      </c>
      <c r="M51">
        <v>13.2774</v>
      </c>
      <c r="N51">
        <v>13.3973</v>
      </c>
      <c r="O51">
        <v>13.4848</v>
      </c>
      <c r="P51">
        <v>13.594900000000001</v>
      </c>
      <c r="Q51">
        <v>13.675000000000001</v>
      </c>
      <c r="R51">
        <v>13.767300000000001</v>
      </c>
      <c r="S51">
        <v>13.864100000000001</v>
      </c>
      <c r="T51">
        <v>13.9529</v>
      </c>
      <c r="U51">
        <v>14.0487</v>
      </c>
      <c r="V51">
        <v>14.145899999999999</v>
      </c>
      <c r="W51">
        <v>14.2431</v>
      </c>
      <c r="X51">
        <v>14.3363</v>
      </c>
      <c r="Y51">
        <v>14.420199999999999</v>
      </c>
      <c r="Z51">
        <v>14.5055</v>
      </c>
      <c r="AA51">
        <v>14.5931</v>
      </c>
      <c r="AB51">
        <v>14.682399999999999</v>
      </c>
      <c r="AC51">
        <v>14.7738</v>
      </c>
      <c r="AD51">
        <v>14.8643</v>
      </c>
      <c r="AE51">
        <v>14.954800000000001</v>
      </c>
      <c r="AF51">
        <v>15.0482</v>
      </c>
      <c r="AG51">
        <v>15.145200000000001</v>
      </c>
      <c r="AH51">
        <v>15.2446</v>
      </c>
    </row>
    <row r="52" spans="1:34" x14ac:dyDescent="0.25">
      <c r="C52" t="s">
        <v>8966</v>
      </c>
      <c r="D52">
        <v>1.4618700000000001E-3</v>
      </c>
      <c r="E52">
        <v>1.4202500000000001E-3</v>
      </c>
      <c r="F52">
        <v>1.4871999999999999E-3</v>
      </c>
      <c r="G52">
        <v>1.52823E-3</v>
      </c>
      <c r="H52">
        <v>1.5435E-3</v>
      </c>
      <c r="I52">
        <v>1.56949E-3</v>
      </c>
      <c r="J52" s="7">
        <v>1.58359E-3</v>
      </c>
      <c r="K52">
        <v>1.58573E-3</v>
      </c>
      <c r="L52">
        <v>1.5942899999999999E-3</v>
      </c>
      <c r="M52">
        <v>1.60323E-3</v>
      </c>
      <c r="N52">
        <v>1.61893E-3</v>
      </c>
      <c r="O52">
        <v>1.6314999999999999E-3</v>
      </c>
      <c r="P52">
        <v>1.6386899999999999E-3</v>
      </c>
      <c r="Q52">
        <v>1.65383E-3</v>
      </c>
      <c r="R52">
        <v>1.66523E-3</v>
      </c>
      <c r="S52">
        <v>1.6658899999999999E-3</v>
      </c>
      <c r="T52">
        <v>1.66556E-3</v>
      </c>
      <c r="U52">
        <v>1.6694500000000001E-3</v>
      </c>
      <c r="V52">
        <v>1.6726499999999999E-3</v>
      </c>
      <c r="W52">
        <v>1.6797100000000001E-3</v>
      </c>
      <c r="X52">
        <v>1.6867900000000001E-3</v>
      </c>
      <c r="Y52">
        <v>1.69268E-3</v>
      </c>
      <c r="Z52">
        <v>1.70725E-3</v>
      </c>
      <c r="AA52">
        <v>1.7276100000000001E-3</v>
      </c>
      <c r="AB52">
        <v>1.73956E-3</v>
      </c>
      <c r="AC52">
        <v>1.7409400000000001E-3</v>
      </c>
      <c r="AD52">
        <v>1.75187E-3</v>
      </c>
      <c r="AE52">
        <v>1.75847E-3</v>
      </c>
      <c r="AF52">
        <v>1.7663100000000001E-3</v>
      </c>
      <c r="AG52">
        <v>1.77136E-3</v>
      </c>
      <c r="AH52">
        <v>1.77567E-3</v>
      </c>
    </row>
    <row r="53" spans="1:34" x14ac:dyDescent="0.25">
      <c r="C53" t="s">
        <v>8967</v>
      </c>
      <c r="D53">
        <v>18.434000000000001</v>
      </c>
      <c r="E53">
        <v>18.408899999999999</v>
      </c>
      <c r="F53">
        <v>19.099</v>
      </c>
      <c r="G53">
        <v>19.7896</v>
      </c>
      <c r="H53">
        <v>20.4254</v>
      </c>
      <c r="I53">
        <v>21.183499999999999</v>
      </c>
      <c r="J53" s="7">
        <v>21.8429</v>
      </c>
      <c r="K53">
        <v>22.472000000000001</v>
      </c>
      <c r="L53">
        <v>22.617799999999999</v>
      </c>
      <c r="M53">
        <v>22.714200000000002</v>
      </c>
      <c r="N53">
        <v>22.7882</v>
      </c>
      <c r="O53">
        <v>22.7682</v>
      </c>
      <c r="P53">
        <v>22.760200000000001</v>
      </c>
      <c r="Q53">
        <v>22.812100000000001</v>
      </c>
      <c r="R53">
        <v>22.845600000000001</v>
      </c>
      <c r="S53">
        <v>22.836400000000001</v>
      </c>
      <c r="T53">
        <v>22.909600000000001</v>
      </c>
      <c r="U53">
        <v>22.997900000000001</v>
      </c>
      <c r="V53">
        <v>23.086300000000001</v>
      </c>
      <c r="W53">
        <v>23.2043</v>
      </c>
      <c r="X53">
        <v>23.324400000000001</v>
      </c>
      <c r="Y53">
        <v>23.3767</v>
      </c>
      <c r="Z53">
        <v>23.465399999999999</v>
      </c>
      <c r="AA53">
        <v>23.5916</v>
      </c>
      <c r="AB53">
        <v>23.674499999999998</v>
      </c>
      <c r="AC53">
        <v>23.710599999999999</v>
      </c>
      <c r="AD53">
        <v>23.765599999999999</v>
      </c>
      <c r="AE53">
        <v>23.7897</v>
      </c>
      <c r="AF53">
        <v>23.819500000000001</v>
      </c>
      <c r="AG53">
        <v>23.826599999999999</v>
      </c>
      <c r="AH53">
        <v>21.6753</v>
      </c>
    </row>
    <row r="54" spans="1:34" x14ac:dyDescent="0.25">
      <c r="C54" t="s">
        <v>8968</v>
      </c>
      <c r="D54" s="197">
        <v>-4.15977E-16</v>
      </c>
      <c r="E54" s="197">
        <v>-4.15977E-16</v>
      </c>
      <c r="F54" s="197">
        <v>-4.15977E-16</v>
      </c>
      <c r="G54" s="197">
        <v>-4.15977E-16</v>
      </c>
      <c r="H54" s="197">
        <v>-4.15977E-16</v>
      </c>
      <c r="I54" s="197">
        <v>-4.15977E-16</v>
      </c>
      <c r="J54" s="201">
        <v>-4.15977E-16</v>
      </c>
      <c r="K54" s="197">
        <v>-4.15977E-16</v>
      </c>
      <c r="L54" s="197">
        <v>-4.15977E-16</v>
      </c>
      <c r="M54" s="197">
        <v>-4.15977E-16</v>
      </c>
      <c r="N54" s="197">
        <v>-4.15977E-16</v>
      </c>
      <c r="O54" s="197">
        <v>-4.15977E-16</v>
      </c>
      <c r="P54" s="197">
        <v>-4.15977E-16</v>
      </c>
      <c r="Q54" s="197">
        <v>-4.15977E-16</v>
      </c>
      <c r="R54" s="197">
        <v>-4.15977E-16</v>
      </c>
      <c r="S54" s="197">
        <v>-4.15977E-16</v>
      </c>
      <c r="T54" s="197">
        <v>-4.15977E-16</v>
      </c>
      <c r="U54" s="197">
        <v>-4.15977E-16</v>
      </c>
      <c r="V54" s="197">
        <v>-4.15977E-16</v>
      </c>
      <c r="W54" s="197">
        <v>-4.15977E-16</v>
      </c>
      <c r="X54" s="197">
        <v>-4.15977E-16</v>
      </c>
      <c r="Y54" s="197">
        <v>-4.15977E-16</v>
      </c>
      <c r="Z54" s="197">
        <v>-4.15977E-16</v>
      </c>
      <c r="AA54" s="197">
        <v>-4.15977E-16</v>
      </c>
      <c r="AB54" s="197">
        <v>-4.15977E-16</v>
      </c>
      <c r="AC54" s="197">
        <v>-4.15977E-16</v>
      </c>
      <c r="AD54" s="197">
        <v>-4.15977E-16</v>
      </c>
      <c r="AE54" s="197">
        <v>-4.15977E-16</v>
      </c>
      <c r="AF54" s="197">
        <v>-4.15977E-16</v>
      </c>
      <c r="AG54" s="197">
        <v>-4.15977E-16</v>
      </c>
      <c r="AH54" s="197">
        <v>-4.15977E-16</v>
      </c>
    </row>
    <row r="55" spans="1:34" x14ac:dyDescent="0.25">
      <c r="C55" t="s">
        <v>8969</v>
      </c>
      <c r="D55">
        <v>0.62452399999999997</v>
      </c>
      <c r="E55">
        <v>0.64255799999999996</v>
      </c>
      <c r="F55">
        <v>0.65977600000000003</v>
      </c>
      <c r="G55">
        <v>0.67732099999999995</v>
      </c>
      <c r="H55">
        <v>0.69115099999999996</v>
      </c>
      <c r="I55">
        <v>0.69933900000000004</v>
      </c>
      <c r="J55" s="7">
        <v>0.70515700000000003</v>
      </c>
      <c r="K55">
        <v>0.71018499999999996</v>
      </c>
      <c r="L55">
        <v>0.71536599999999995</v>
      </c>
      <c r="M55">
        <v>0.72037099999999998</v>
      </c>
      <c r="N55">
        <v>0.71961699999999995</v>
      </c>
      <c r="O55">
        <v>0.72213899999999998</v>
      </c>
      <c r="P55">
        <v>0.72513799999999995</v>
      </c>
      <c r="Q55">
        <v>0.72909199999999996</v>
      </c>
      <c r="R55">
        <v>0.73468500000000003</v>
      </c>
      <c r="S55">
        <v>0.74034500000000003</v>
      </c>
      <c r="T55">
        <v>0.74657399999999996</v>
      </c>
      <c r="U55">
        <v>0.75229000000000001</v>
      </c>
      <c r="V55">
        <v>0.75819400000000003</v>
      </c>
      <c r="W55">
        <v>0.76452900000000001</v>
      </c>
      <c r="X55">
        <v>0.77148399999999995</v>
      </c>
      <c r="Y55">
        <v>0.77803</v>
      </c>
      <c r="Z55">
        <v>0.78494900000000001</v>
      </c>
      <c r="AA55">
        <v>0.79208500000000004</v>
      </c>
      <c r="AB55">
        <v>0.799539</v>
      </c>
      <c r="AC55">
        <v>0.80699500000000002</v>
      </c>
      <c r="AD55">
        <v>0.81513500000000005</v>
      </c>
      <c r="AE55">
        <v>0.82335800000000003</v>
      </c>
      <c r="AF55">
        <v>0.83192699999999997</v>
      </c>
      <c r="AG55">
        <v>0.84091300000000002</v>
      </c>
      <c r="AH55">
        <v>0.85021599999999997</v>
      </c>
    </row>
    <row r="56" spans="1:34" x14ac:dyDescent="0.25">
      <c r="C56" t="s">
        <v>8970</v>
      </c>
      <c r="D56">
        <v>1.23575E-2</v>
      </c>
      <c r="E56">
        <v>1.13913E-2</v>
      </c>
      <c r="F56">
        <v>1.2091299999999999E-2</v>
      </c>
      <c r="G56">
        <v>1.29728E-2</v>
      </c>
      <c r="H56">
        <v>1.38125E-2</v>
      </c>
      <c r="I56">
        <v>1.43024E-2</v>
      </c>
      <c r="J56" s="7">
        <v>1.46692E-2</v>
      </c>
      <c r="K56">
        <v>1.4779199999999999E-2</v>
      </c>
      <c r="L56">
        <v>1.49236E-2</v>
      </c>
      <c r="M56">
        <v>1.5018200000000001E-2</v>
      </c>
      <c r="N56">
        <v>1.5151599999999999E-2</v>
      </c>
      <c r="O56">
        <v>1.536E-2</v>
      </c>
      <c r="P56">
        <v>1.55499E-2</v>
      </c>
      <c r="Q56">
        <v>1.5667799999999999E-2</v>
      </c>
      <c r="R56">
        <v>1.5851799999999999E-2</v>
      </c>
      <c r="S56">
        <v>1.6084500000000002E-2</v>
      </c>
      <c r="T56">
        <v>1.6288799999999999E-2</v>
      </c>
      <c r="U56">
        <v>1.6474800000000001E-2</v>
      </c>
      <c r="V56">
        <v>1.6741200000000001E-2</v>
      </c>
      <c r="W56">
        <v>1.6971199999999999E-2</v>
      </c>
      <c r="X56">
        <v>1.7413700000000001E-2</v>
      </c>
      <c r="Y56">
        <v>1.7752199999999999E-2</v>
      </c>
      <c r="Z56">
        <v>1.8119199999999999E-2</v>
      </c>
      <c r="AA56">
        <v>1.8499000000000002E-2</v>
      </c>
      <c r="AB56">
        <v>1.8847599999999999E-2</v>
      </c>
      <c r="AC56">
        <v>1.9160199999999999E-2</v>
      </c>
      <c r="AD56">
        <v>1.95099E-2</v>
      </c>
      <c r="AE56">
        <v>1.9802199999999999E-2</v>
      </c>
      <c r="AF56">
        <v>2.00755E-2</v>
      </c>
      <c r="AG56">
        <v>2.0355700000000001E-2</v>
      </c>
      <c r="AH56">
        <v>2.0646500000000002E-2</v>
      </c>
    </row>
    <row r="57" spans="1:34" x14ac:dyDescent="0.25">
      <c r="C57" t="s">
        <v>8971</v>
      </c>
      <c r="D57">
        <v>0.32531300000000002</v>
      </c>
      <c r="E57">
        <v>0.32761200000000001</v>
      </c>
      <c r="F57">
        <v>0.34314600000000001</v>
      </c>
      <c r="G57">
        <v>0.34194400000000003</v>
      </c>
      <c r="H57">
        <v>0.34359299999999998</v>
      </c>
      <c r="I57">
        <v>0.34698099999999998</v>
      </c>
      <c r="J57" s="7">
        <v>0.34684700000000002</v>
      </c>
      <c r="K57">
        <v>0.34581000000000001</v>
      </c>
      <c r="L57">
        <v>0.34417999999999999</v>
      </c>
      <c r="M57">
        <v>0.34337099999999998</v>
      </c>
      <c r="N57">
        <v>0.34217900000000001</v>
      </c>
      <c r="O57">
        <v>0.344246</v>
      </c>
      <c r="P57">
        <v>0.34705399999999997</v>
      </c>
      <c r="Q57">
        <v>0.34598800000000002</v>
      </c>
      <c r="R57">
        <v>0.34265899999999999</v>
      </c>
      <c r="S57">
        <v>0.34362799999999999</v>
      </c>
      <c r="T57">
        <v>0.34440999999999999</v>
      </c>
      <c r="U57">
        <v>0.34393899999999999</v>
      </c>
      <c r="V57">
        <v>0.34628100000000001</v>
      </c>
      <c r="W57">
        <v>0.34827599999999997</v>
      </c>
      <c r="X57">
        <v>0.35011199999999998</v>
      </c>
      <c r="Y57">
        <v>0.35520200000000002</v>
      </c>
      <c r="Z57">
        <v>0.35977100000000001</v>
      </c>
      <c r="AA57">
        <v>0.36571700000000001</v>
      </c>
      <c r="AB57">
        <v>0.37374600000000002</v>
      </c>
      <c r="AC57">
        <v>0.38165500000000002</v>
      </c>
      <c r="AD57">
        <v>0.38855299999999998</v>
      </c>
      <c r="AE57">
        <v>0.39432699999999998</v>
      </c>
      <c r="AF57">
        <v>0.40022400000000002</v>
      </c>
      <c r="AG57">
        <v>0.406555</v>
      </c>
      <c r="AH57">
        <v>0.41393999999999997</v>
      </c>
    </row>
    <row r="58" spans="1:34" x14ac:dyDescent="0.25">
      <c r="C58" t="s">
        <v>8972</v>
      </c>
      <c r="D58">
        <v>3.6620499999999998</v>
      </c>
      <c r="E58">
        <v>3.7243499999999998</v>
      </c>
      <c r="F58">
        <v>3.7083400000000002</v>
      </c>
      <c r="G58">
        <v>3.6511300000000002</v>
      </c>
      <c r="H58">
        <v>3.64412</v>
      </c>
      <c r="I58">
        <v>3.6238100000000002</v>
      </c>
      <c r="J58" s="7">
        <v>3.6020699999999999</v>
      </c>
      <c r="K58">
        <v>3.5753499999999998</v>
      </c>
      <c r="L58">
        <v>3.55267</v>
      </c>
      <c r="M58">
        <v>3.5299100000000001</v>
      </c>
      <c r="N58">
        <v>3.5082</v>
      </c>
      <c r="O58">
        <v>3.4896799999999999</v>
      </c>
      <c r="P58">
        <v>3.4669599999999998</v>
      </c>
      <c r="Q58">
        <v>3.4409700000000001</v>
      </c>
      <c r="R58">
        <v>3.4181400000000002</v>
      </c>
      <c r="S58">
        <v>3.39439</v>
      </c>
      <c r="T58">
        <v>3.36957</v>
      </c>
      <c r="U58">
        <v>3.35094</v>
      </c>
      <c r="V58">
        <v>3.33751</v>
      </c>
      <c r="W58">
        <v>3.3233199999999998</v>
      </c>
      <c r="X58">
        <v>3.3053300000000001</v>
      </c>
      <c r="Y58">
        <v>3.2928899999999999</v>
      </c>
      <c r="Z58">
        <v>3.2922699999999998</v>
      </c>
      <c r="AA58">
        <v>3.2956799999999999</v>
      </c>
      <c r="AB58">
        <v>3.2924000000000002</v>
      </c>
      <c r="AC58">
        <v>3.2895699999999999</v>
      </c>
      <c r="AD58">
        <v>3.28918</v>
      </c>
      <c r="AE58">
        <v>3.2984100000000001</v>
      </c>
      <c r="AF58">
        <v>3.3011400000000002</v>
      </c>
      <c r="AG58">
        <v>3.3104100000000001</v>
      </c>
      <c r="AH58">
        <v>3.3182900000000002</v>
      </c>
    </row>
    <row r="59" spans="1:34" x14ac:dyDescent="0.25">
      <c r="C59" s="202" t="s">
        <v>8973</v>
      </c>
      <c r="D59" s="202">
        <v>35.108600000000003</v>
      </c>
      <c r="E59" s="202">
        <v>36.602800000000002</v>
      </c>
      <c r="F59" s="202">
        <v>35.500300000000003</v>
      </c>
      <c r="G59" s="202">
        <v>36.046500000000002</v>
      </c>
      <c r="H59" s="202">
        <v>36.340899999999998</v>
      </c>
      <c r="I59" s="202">
        <v>36.616</v>
      </c>
      <c r="J59" s="203">
        <v>37.2044</v>
      </c>
      <c r="K59" s="202">
        <v>37.0184</v>
      </c>
      <c r="L59" s="202">
        <v>37.1267</v>
      </c>
      <c r="M59" s="202">
        <v>37.360100000000003</v>
      </c>
      <c r="N59" s="202">
        <v>37.141199999999998</v>
      </c>
      <c r="O59" s="202">
        <v>37.161299999999997</v>
      </c>
      <c r="P59" s="202">
        <v>37.164200000000001</v>
      </c>
      <c r="Q59" s="202">
        <v>37.231699999999996</v>
      </c>
      <c r="R59" s="202">
        <v>37.441800000000001</v>
      </c>
      <c r="S59" s="202">
        <v>37.5002</v>
      </c>
      <c r="T59" s="202">
        <v>37.678699999999999</v>
      </c>
      <c r="U59" s="202">
        <v>37.813499999999998</v>
      </c>
      <c r="V59" s="202">
        <v>37.916600000000003</v>
      </c>
      <c r="W59" s="202">
        <v>38.231299999999997</v>
      </c>
      <c r="X59" s="202">
        <v>38.208199999999998</v>
      </c>
      <c r="Y59" s="202">
        <v>38.262599999999999</v>
      </c>
      <c r="Z59" s="202">
        <v>38.447099999999999</v>
      </c>
      <c r="AA59" s="202">
        <v>38.6721</v>
      </c>
      <c r="AB59" s="202">
        <v>38.802799999999998</v>
      </c>
      <c r="AC59" s="202">
        <v>38.778500000000001</v>
      </c>
      <c r="AD59" s="202">
        <v>39.065100000000001</v>
      </c>
      <c r="AE59" s="202">
        <v>39.263199999999998</v>
      </c>
      <c r="AF59" s="202">
        <v>39.401299999999999</v>
      </c>
      <c r="AG59" s="202">
        <v>39.489800000000002</v>
      </c>
      <c r="AH59" s="202">
        <v>39.739100000000001</v>
      </c>
    </row>
    <row r="60" spans="1:34" x14ac:dyDescent="0.25">
      <c r="C60" s="202" t="s">
        <v>8974</v>
      </c>
      <c r="D60" s="202">
        <v>67.424400000000006</v>
      </c>
      <c r="E60" s="202">
        <v>74.112399999999994</v>
      </c>
      <c r="F60" s="202">
        <v>82.452100000000002</v>
      </c>
      <c r="G60" s="202">
        <v>89.680599999999998</v>
      </c>
      <c r="H60" s="202">
        <v>98.215199999999996</v>
      </c>
      <c r="I60" s="202">
        <v>106.15600000000001</v>
      </c>
      <c r="J60" s="203">
        <v>113.58199999999999</v>
      </c>
      <c r="K60" s="202">
        <v>114.262</v>
      </c>
      <c r="L60" s="202">
        <v>115.14700000000001</v>
      </c>
      <c r="M60" s="202">
        <v>114.947</v>
      </c>
      <c r="N60" s="202">
        <v>115.631</v>
      </c>
      <c r="O60" s="202">
        <v>116.574</v>
      </c>
      <c r="P60" s="202">
        <v>117.565</v>
      </c>
      <c r="Q60" s="202">
        <v>118.529</v>
      </c>
      <c r="R60" s="202">
        <v>119.77800000000001</v>
      </c>
      <c r="S60" s="202">
        <v>121.092</v>
      </c>
      <c r="T60" s="202">
        <v>121.999</v>
      </c>
      <c r="U60" s="202">
        <v>123.108</v>
      </c>
      <c r="V60" s="202">
        <v>124.28100000000001</v>
      </c>
      <c r="W60" s="202">
        <v>124.98699999999999</v>
      </c>
      <c r="X60" s="202">
        <v>125.94499999999999</v>
      </c>
      <c r="Y60" s="202">
        <v>126.83</v>
      </c>
      <c r="Z60" s="202">
        <v>128.21700000000001</v>
      </c>
      <c r="AA60" s="202">
        <v>129.48599999999999</v>
      </c>
      <c r="AB60" s="202">
        <v>130.36600000000001</v>
      </c>
      <c r="AC60" s="202">
        <v>131.35</v>
      </c>
      <c r="AD60" s="202">
        <v>132.33500000000001</v>
      </c>
      <c r="AE60" s="202">
        <v>133.32</v>
      </c>
      <c r="AF60" s="202">
        <v>134.292</v>
      </c>
      <c r="AG60" s="202">
        <v>135.816</v>
      </c>
      <c r="AH60" s="202">
        <v>137.30099999999999</v>
      </c>
    </row>
    <row r="61" spans="1:34" x14ac:dyDescent="0.25">
      <c r="C61" t="s">
        <v>8975</v>
      </c>
      <c r="D61">
        <v>5.7213399999999998E-2</v>
      </c>
      <c r="E61">
        <v>5.4033900000000003E-2</v>
      </c>
      <c r="F61">
        <v>5.7592499999999998E-2</v>
      </c>
      <c r="G61">
        <v>5.9993199999999997E-2</v>
      </c>
      <c r="H61">
        <v>6.1589999999999999E-2</v>
      </c>
      <c r="I61">
        <v>6.2327899999999999E-2</v>
      </c>
      <c r="J61" s="7">
        <v>6.2587299999999998E-2</v>
      </c>
      <c r="K61">
        <v>6.2673699999999999E-2</v>
      </c>
      <c r="L61">
        <v>6.2662599999999999E-2</v>
      </c>
      <c r="M61">
        <v>6.2579300000000004E-2</v>
      </c>
      <c r="N61">
        <v>6.2558799999999998E-2</v>
      </c>
      <c r="O61">
        <v>6.29271E-2</v>
      </c>
      <c r="P61">
        <v>6.3466999999999996E-2</v>
      </c>
      <c r="Q61">
        <v>6.4029799999999998E-2</v>
      </c>
      <c r="R61">
        <v>6.4768800000000001E-2</v>
      </c>
      <c r="S61">
        <v>6.5510799999999994E-2</v>
      </c>
      <c r="T61">
        <v>6.6197000000000006E-2</v>
      </c>
      <c r="U61">
        <v>6.6926600000000003E-2</v>
      </c>
      <c r="V61">
        <v>6.7794499999999994E-2</v>
      </c>
      <c r="W61">
        <v>6.8721099999999993E-2</v>
      </c>
      <c r="X61">
        <v>6.9775599999999993E-2</v>
      </c>
      <c r="Y61">
        <v>7.0808899999999994E-2</v>
      </c>
      <c r="Z61">
        <v>7.2106000000000003E-2</v>
      </c>
      <c r="AA61">
        <v>7.3347800000000005E-2</v>
      </c>
      <c r="AB61">
        <v>7.4509400000000003E-2</v>
      </c>
      <c r="AC61">
        <v>7.5537000000000007E-2</v>
      </c>
      <c r="AD61">
        <v>7.6540999999999998E-2</v>
      </c>
      <c r="AE61">
        <v>7.7504799999999999E-2</v>
      </c>
      <c r="AF61">
        <v>7.8438300000000002E-2</v>
      </c>
      <c r="AG61">
        <v>7.9460900000000001E-2</v>
      </c>
      <c r="AH61">
        <v>8.0491199999999999E-2</v>
      </c>
    </row>
    <row r="62" spans="1:34" x14ac:dyDescent="0.25">
      <c r="C62" t="s">
        <v>8976</v>
      </c>
      <c r="D62">
        <v>0.107434</v>
      </c>
      <c r="E62">
        <v>0.105516</v>
      </c>
      <c r="F62">
        <v>0.104947</v>
      </c>
      <c r="G62">
        <v>0.103104</v>
      </c>
      <c r="H62">
        <v>0.10245799999999999</v>
      </c>
      <c r="I62">
        <v>0.10151499999999999</v>
      </c>
      <c r="J62" s="7">
        <v>0.100226</v>
      </c>
      <c r="K62">
        <v>9.8809499999999995E-2</v>
      </c>
      <c r="L62">
        <v>0.100426</v>
      </c>
      <c r="M62">
        <v>0.100046</v>
      </c>
      <c r="N62">
        <v>9.9160899999999996E-2</v>
      </c>
      <c r="O62">
        <v>9.8339300000000004E-2</v>
      </c>
      <c r="P62">
        <v>9.74053E-2</v>
      </c>
      <c r="Q62">
        <v>9.6111199999999994E-2</v>
      </c>
      <c r="R62">
        <v>9.5271599999999998E-2</v>
      </c>
      <c r="S62">
        <v>9.5157699999999998E-2</v>
      </c>
      <c r="T62">
        <v>9.4630599999999995E-2</v>
      </c>
      <c r="U62">
        <v>9.3913999999999997E-2</v>
      </c>
      <c r="V62">
        <v>9.3556700000000007E-2</v>
      </c>
      <c r="W62">
        <v>9.3237600000000004E-2</v>
      </c>
      <c r="X62">
        <v>9.3113799999999997E-2</v>
      </c>
      <c r="Y62">
        <v>9.3718200000000002E-2</v>
      </c>
      <c r="Z62">
        <v>9.4123100000000001E-2</v>
      </c>
      <c r="AA62">
        <v>9.4801200000000002E-2</v>
      </c>
      <c r="AB62">
        <v>9.5614500000000005E-2</v>
      </c>
      <c r="AC62">
        <v>9.6602999999999994E-2</v>
      </c>
      <c r="AD62">
        <v>9.7554799999999997E-2</v>
      </c>
      <c r="AE62">
        <v>9.8094799999999996E-2</v>
      </c>
      <c r="AF62">
        <v>9.8921200000000001E-2</v>
      </c>
      <c r="AG62">
        <v>9.9857899999999999E-2</v>
      </c>
      <c r="AH62">
        <v>0.100859</v>
      </c>
    </row>
    <row r="63" spans="1:34" x14ac:dyDescent="0.25">
      <c r="C63" t="s">
        <v>8977</v>
      </c>
      <c r="D63">
        <v>0.54150100000000001</v>
      </c>
      <c r="E63">
        <v>0.53406500000000001</v>
      </c>
      <c r="F63">
        <v>0.52961400000000003</v>
      </c>
      <c r="G63">
        <v>0.51784799999999997</v>
      </c>
      <c r="H63">
        <v>0.50359799999999999</v>
      </c>
      <c r="I63">
        <v>0.49196299999999998</v>
      </c>
      <c r="J63" s="7">
        <v>0.48042800000000002</v>
      </c>
      <c r="K63">
        <v>0.47025299999999998</v>
      </c>
      <c r="L63">
        <v>0.46689700000000001</v>
      </c>
      <c r="M63">
        <v>0.46182499999999999</v>
      </c>
      <c r="N63">
        <v>0.45824599999999999</v>
      </c>
      <c r="O63">
        <v>0.45691399999999999</v>
      </c>
      <c r="P63">
        <v>0.45602799999999999</v>
      </c>
      <c r="Q63">
        <v>0.45281399999999999</v>
      </c>
      <c r="R63">
        <v>0.44854300000000003</v>
      </c>
      <c r="S63">
        <v>0.44686799999999999</v>
      </c>
      <c r="T63">
        <v>0.44207400000000002</v>
      </c>
      <c r="U63">
        <v>0.43484099999999998</v>
      </c>
      <c r="V63">
        <v>0.42837700000000001</v>
      </c>
      <c r="W63">
        <v>0.42096</v>
      </c>
      <c r="X63">
        <v>0.41444700000000001</v>
      </c>
      <c r="Y63">
        <v>0.40872900000000001</v>
      </c>
      <c r="Z63">
        <v>0.40186699999999997</v>
      </c>
      <c r="AA63">
        <v>0.39581899999999998</v>
      </c>
      <c r="AB63">
        <v>0.39065699999999998</v>
      </c>
      <c r="AC63">
        <v>0.38568799999999998</v>
      </c>
      <c r="AD63">
        <v>0.380523</v>
      </c>
      <c r="AE63">
        <v>0.37509500000000001</v>
      </c>
      <c r="AF63">
        <v>0.37004599999999999</v>
      </c>
      <c r="AG63">
        <v>0.365369</v>
      </c>
      <c r="AH63">
        <v>0.36115999999999998</v>
      </c>
    </row>
    <row r="64" spans="1:34" x14ac:dyDescent="0.25">
      <c r="C64" t="s">
        <v>8978</v>
      </c>
      <c r="D64">
        <v>0.88405400000000001</v>
      </c>
      <c r="E64">
        <v>0.87686299999999995</v>
      </c>
      <c r="F64">
        <v>0.89489099999999999</v>
      </c>
      <c r="G64">
        <v>0.89715299999999998</v>
      </c>
      <c r="H64">
        <v>0.908636</v>
      </c>
      <c r="I64">
        <v>0.92324799999999996</v>
      </c>
      <c r="J64" s="7">
        <v>0.92997700000000005</v>
      </c>
      <c r="K64">
        <v>0.93793199999999999</v>
      </c>
      <c r="L64">
        <v>0.946492</v>
      </c>
      <c r="M64">
        <v>0.95609500000000003</v>
      </c>
      <c r="N64">
        <v>0.966113</v>
      </c>
      <c r="O64">
        <v>0.96772000000000002</v>
      </c>
      <c r="P64">
        <v>0.96827799999999997</v>
      </c>
      <c r="Q64">
        <v>0.96960000000000002</v>
      </c>
      <c r="R64">
        <v>0.97358900000000004</v>
      </c>
      <c r="S64">
        <v>0.97978299999999996</v>
      </c>
      <c r="T64">
        <v>0.98671500000000001</v>
      </c>
      <c r="U64">
        <v>0.99484099999999998</v>
      </c>
      <c r="V64">
        <v>1.0040500000000001</v>
      </c>
      <c r="W64">
        <v>1.0127600000000001</v>
      </c>
      <c r="X64">
        <v>1.01986</v>
      </c>
      <c r="Y64">
        <v>1.0285899999999999</v>
      </c>
      <c r="Z64">
        <v>1.03891</v>
      </c>
      <c r="AA64">
        <v>1.0490999999999999</v>
      </c>
      <c r="AB64">
        <v>1.05687</v>
      </c>
      <c r="AC64">
        <v>1.06549</v>
      </c>
      <c r="AD64">
        <v>1.07409</v>
      </c>
      <c r="AE64">
        <v>1.08249</v>
      </c>
      <c r="AF64">
        <v>1.09158</v>
      </c>
      <c r="AG64">
        <v>1.10053</v>
      </c>
      <c r="AH64">
        <v>1.11084</v>
      </c>
    </row>
    <row r="65" spans="3:34" x14ac:dyDescent="0.25">
      <c r="C65" t="s">
        <v>8979</v>
      </c>
      <c r="D65" s="197">
        <v>-4.15977E-16</v>
      </c>
      <c r="E65" s="197">
        <v>-4.15977E-16</v>
      </c>
      <c r="F65" s="197">
        <v>-4.15977E-16</v>
      </c>
      <c r="G65" s="197">
        <v>-4.15977E-16</v>
      </c>
      <c r="H65" s="197">
        <v>-4.15977E-16</v>
      </c>
      <c r="I65" s="197">
        <v>-4.15977E-16</v>
      </c>
      <c r="J65" s="201">
        <v>-4.15977E-16</v>
      </c>
      <c r="K65" s="197">
        <v>-4.15977E-16</v>
      </c>
      <c r="L65" s="197">
        <v>-4.15977E-16</v>
      </c>
      <c r="M65" s="197">
        <v>-4.15977E-16</v>
      </c>
      <c r="N65" s="197">
        <v>-4.15977E-16</v>
      </c>
      <c r="O65" s="197">
        <v>-4.15977E-16</v>
      </c>
      <c r="P65" s="197">
        <v>-4.15977E-16</v>
      </c>
      <c r="Q65" s="197">
        <v>-4.15977E-16</v>
      </c>
      <c r="R65" s="197">
        <v>-4.15977E-16</v>
      </c>
      <c r="S65" s="197">
        <v>-4.15977E-16</v>
      </c>
      <c r="T65" s="197">
        <v>-4.15977E-16</v>
      </c>
      <c r="U65" s="197">
        <v>-4.15977E-16</v>
      </c>
      <c r="V65" s="197">
        <v>-4.15977E-16</v>
      </c>
      <c r="W65" s="197">
        <v>-4.15977E-16</v>
      </c>
      <c r="X65" s="197">
        <v>-4.15977E-16</v>
      </c>
      <c r="Y65" s="197">
        <v>-4.15977E-16</v>
      </c>
      <c r="Z65" s="197">
        <v>-4.15977E-16</v>
      </c>
      <c r="AA65" s="197">
        <v>-4.15977E-16</v>
      </c>
      <c r="AB65" s="197">
        <v>-4.15977E-16</v>
      </c>
      <c r="AC65" s="197">
        <v>-4.15977E-16</v>
      </c>
      <c r="AD65" s="197">
        <v>-4.15977E-16</v>
      </c>
      <c r="AE65" s="197">
        <v>-4.15977E-16</v>
      </c>
      <c r="AF65" s="197">
        <v>-4.15977E-16</v>
      </c>
      <c r="AG65" s="197">
        <v>-4.15977E-16</v>
      </c>
      <c r="AH65" s="197">
        <v>-4.15977E-16</v>
      </c>
    </row>
    <row r="66" spans="3:34" x14ac:dyDescent="0.25">
      <c r="C66" t="s">
        <v>8980</v>
      </c>
      <c r="D66">
        <v>0.12643699999999999</v>
      </c>
      <c r="E66">
        <v>0.12289700000000001</v>
      </c>
      <c r="F66">
        <v>0.125891</v>
      </c>
      <c r="G66">
        <v>0.127357</v>
      </c>
      <c r="H66">
        <v>0.12972400000000001</v>
      </c>
      <c r="I66">
        <v>0.13111500000000001</v>
      </c>
      <c r="J66" s="7">
        <v>0.13173299999999999</v>
      </c>
      <c r="K66">
        <v>0.13161</v>
      </c>
      <c r="L66">
        <v>0.131749</v>
      </c>
      <c r="M66">
        <v>0.13141600000000001</v>
      </c>
      <c r="N66">
        <v>0.13089999999999999</v>
      </c>
      <c r="O66">
        <v>0.131878</v>
      </c>
      <c r="P66">
        <v>0.13269400000000001</v>
      </c>
      <c r="Q66">
        <v>0.133244</v>
      </c>
      <c r="R66">
        <v>0.13439499999999999</v>
      </c>
      <c r="S66">
        <v>0.13536000000000001</v>
      </c>
      <c r="T66">
        <v>0.136041</v>
      </c>
      <c r="U66">
        <v>0.13661100000000001</v>
      </c>
      <c r="V66">
        <v>0.13738800000000001</v>
      </c>
      <c r="W66">
        <v>0.13795499999999999</v>
      </c>
      <c r="X66">
        <v>0.13844799999999999</v>
      </c>
      <c r="Y66">
        <v>0.13947599999999999</v>
      </c>
      <c r="Z66">
        <v>0.141206</v>
      </c>
      <c r="AA66">
        <v>0.14329600000000001</v>
      </c>
      <c r="AB66">
        <v>0.14494099999999999</v>
      </c>
      <c r="AC66">
        <v>0.14612800000000001</v>
      </c>
      <c r="AD66">
        <v>0.14724400000000001</v>
      </c>
      <c r="AE66">
        <v>0.14813499999999999</v>
      </c>
      <c r="AF66">
        <v>0.14955099999999999</v>
      </c>
      <c r="AG66">
        <v>0.15121200000000001</v>
      </c>
      <c r="AH66">
        <v>0.152923</v>
      </c>
    </row>
    <row r="67" spans="3:34" x14ac:dyDescent="0.25">
      <c r="C67" t="s">
        <v>8981</v>
      </c>
      <c r="D67">
        <v>3.2088799999999999E-3</v>
      </c>
      <c r="E67">
        <v>3.0931800000000001E-3</v>
      </c>
      <c r="F67">
        <v>3.2016800000000002E-3</v>
      </c>
      <c r="G67">
        <v>3.28927E-3</v>
      </c>
      <c r="H67">
        <v>3.3773200000000001E-3</v>
      </c>
      <c r="I67">
        <v>3.3997900000000002E-3</v>
      </c>
      <c r="J67" s="7">
        <v>3.4004899999999999E-3</v>
      </c>
      <c r="K67">
        <v>3.3980999999999998E-3</v>
      </c>
      <c r="L67">
        <v>3.4987099999999999E-3</v>
      </c>
      <c r="M67">
        <v>3.5184399999999998E-3</v>
      </c>
      <c r="N67">
        <v>3.4447700000000002E-3</v>
      </c>
      <c r="O67">
        <v>3.4784299999999998E-3</v>
      </c>
      <c r="P67">
        <v>3.5086599999999998E-3</v>
      </c>
      <c r="Q67">
        <v>3.5415500000000001E-3</v>
      </c>
      <c r="R67">
        <v>3.5836100000000001E-3</v>
      </c>
      <c r="S67">
        <v>3.6274300000000001E-3</v>
      </c>
      <c r="T67">
        <v>3.6707200000000001E-3</v>
      </c>
      <c r="U67">
        <v>3.71697E-3</v>
      </c>
      <c r="V67">
        <v>3.7619699999999999E-3</v>
      </c>
      <c r="W67">
        <v>3.80985E-3</v>
      </c>
      <c r="X67">
        <v>3.8623300000000002E-3</v>
      </c>
      <c r="Y67">
        <v>3.9140199999999998E-3</v>
      </c>
      <c r="Z67">
        <v>3.9709799999999998E-3</v>
      </c>
      <c r="AA67">
        <v>4.0316400000000004E-3</v>
      </c>
      <c r="AB67">
        <v>4.0875099999999999E-3</v>
      </c>
      <c r="AC67">
        <v>4.1404700000000003E-3</v>
      </c>
      <c r="AD67">
        <v>4.1986599999999999E-3</v>
      </c>
      <c r="AE67">
        <v>4.25064E-3</v>
      </c>
      <c r="AF67">
        <v>4.3048399999999999E-3</v>
      </c>
      <c r="AG67">
        <v>4.3560200000000004E-3</v>
      </c>
      <c r="AH67">
        <v>4.4069699999999996E-3</v>
      </c>
    </row>
    <row r="68" spans="3:34" x14ac:dyDescent="0.25">
      <c r="C68" t="s">
        <v>8982</v>
      </c>
      <c r="D68">
        <v>1.3132E-2</v>
      </c>
      <c r="E68">
        <v>1.2472799999999999E-2</v>
      </c>
      <c r="F68">
        <v>1.28261E-2</v>
      </c>
      <c r="G68">
        <v>1.30207E-2</v>
      </c>
      <c r="H68">
        <v>1.32097E-2</v>
      </c>
      <c r="I68">
        <v>1.33133E-2</v>
      </c>
      <c r="J68" s="7">
        <v>1.33516E-2</v>
      </c>
      <c r="K68">
        <v>1.3318200000000001E-2</v>
      </c>
      <c r="L68">
        <v>1.34599E-2</v>
      </c>
      <c r="M68">
        <v>1.34421E-2</v>
      </c>
      <c r="N68">
        <v>1.34133E-2</v>
      </c>
      <c r="O68">
        <v>1.35259E-2</v>
      </c>
      <c r="P68">
        <v>1.36177E-2</v>
      </c>
      <c r="Q68">
        <v>1.36521E-2</v>
      </c>
      <c r="R68">
        <v>1.3747199999999999E-2</v>
      </c>
      <c r="S68">
        <v>1.38683E-2</v>
      </c>
      <c r="T68">
        <v>1.3983300000000001E-2</v>
      </c>
      <c r="U68">
        <v>1.4111500000000001E-2</v>
      </c>
      <c r="V68">
        <v>1.42769E-2</v>
      </c>
      <c r="W68">
        <v>1.44438E-2</v>
      </c>
      <c r="X68">
        <v>1.4618000000000001E-2</v>
      </c>
      <c r="Y68">
        <v>1.47969E-2</v>
      </c>
      <c r="Z68">
        <v>1.50308E-2</v>
      </c>
      <c r="AA68">
        <v>1.52911E-2</v>
      </c>
      <c r="AB68">
        <v>1.55081E-2</v>
      </c>
      <c r="AC68">
        <v>1.5675999999999999E-2</v>
      </c>
      <c r="AD68">
        <v>1.5859499999999999E-2</v>
      </c>
      <c r="AE68">
        <v>1.6002300000000001E-2</v>
      </c>
      <c r="AF68">
        <v>1.6177799999999999E-2</v>
      </c>
      <c r="AG68">
        <v>1.6374699999999999E-2</v>
      </c>
      <c r="AH68">
        <v>1.6618500000000001E-2</v>
      </c>
    </row>
    <row r="69" spans="3:34" x14ac:dyDescent="0.25">
      <c r="C69" t="s">
        <v>8983</v>
      </c>
      <c r="D69">
        <v>3.6189499999999999E-2</v>
      </c>
      <c r="E69">
        <v>3.2800900000000001E-2</v>
      </c>
      <c r="F69">
        <v>3.3768600000000003E-2</v>
      </c>
      <c r="G69">
        <v>3.4431299999999998E-2</v>
      </c>
      <c r="H69">
        <v>3.5068200000000001E-2</v>
      </c>
      <c r="I69">
        <v>3.5548799999999998E-2</v>
      </c>
      <c r="J69" s="7">
        <v>3.5679200000000001E-2</v>
      </c>
      <c r="K69">
        <v>3.55486E-2</v>
      </c>
      <c r="L69">
        <v>3.5582500000000003E-2</v>
      </c>
      <c r="M69">
        <v>3.5353999999999997E-2</v>
      </c>
      <c r="N69">
        <v>3.5180099999999999E-2</v>
      </c>
      <c r="O69">
        <v>3.5310800000000003E-2</v>
      </c>
      <c r="P69">
        <v>3.5356800000000001E-2</v>
      </c>
      <c r="Q69">
        <v>3.5315800000000001E-2</v>
      </c>
      <c r="R69">
        <v>3.5535200000000003E-2</v>
      </c>
      <c r="S69">
        <v>3.5754300000000003E-2</v>
      </c>
      <c r="T69">
        <v>3.5965400000000002E-2</v>
      </c>
      <c r="U69">
        <v>3.6142500000000001E-2</v>
      </c>
      <c r="V69">
        <v>3.6402299999999999E-2</v>
      </c>
      <c r="W69">
        <v>3.6639499999999998E-2</v>
      </c>
      <c r="X69">
        <v>3.6886000000000002E-2</v>
      </c>
      <c r="Y69">
        <v>3.7252500000000001E-2</v>
      </c>
      <c r="Z69">
        <v>3.7778899999999997E-2</v>
      </c>
      <c r="AA69">
        <v>3.8367800000000001E-2</v>
      </c>
      <c r="AB69">
        <v>3.88311E-2</v>
      </c>
      <c r="AC69">
        <v>3.9082600000000002E-2</v>
      </c>
      <c r="AD69">
        <v>3.9414900000000003E-2</v>
      </c>
      <c r="AE69">
        <v>3.9688599999999997E-2</v>
      </c>
      <c r="AF69">
        <v>3.9984800000000001E-2</v>
      </c>
      <c r="AG69">
        <v>4.0319500000000001E-2</v>
      </c>
      <c r="AH69">
        <v>4.0652399999999998E-2</v>
      </c>
    </row>
    <row r="70" spans="3:34" x14ac:dyDescent="0.25">
      <c r="C70" t="s">
        <v>8984</v>
      </c>
      <c r="D70">
        <v>3.0469999999999998E-3</v>
      </c>
      <c r="E70">
        <v>2.88813E-3</v>
      </c>
      <c r="F70">
        <v>2.9271499999999999E-3</v>
      </c>
      <c r="G70">
        <v>3.03039E-3</v>
      </c>
      <c r="H70">
        <v>3.1088000000000001E-3</v>
      </c>
      <c r="I70">
        <v>3.13919E-3</v>
      </c>
      <c r="J70" s="7">
        <v>3.1708800000000001E-3</v>
      </c>
      <c r="K70">
        <v>3.2017600000000001E-3</v>
      </c>
      <c r="L70">
        <v>3.21361E-3</v>
      </c>
      <c r="M70">
        <v>3.1809400000000002E-3</v>
      </c>
      <c r="N70">
        <v>3.1363599999999999E-3</v>
      </c>
      <c r="O70">
        <v>3.1472700000000002E-3</v>
      </c>
      <c r="P70">
        <v>3.1800000000000001E-3</v>
      </c>
      <c r="Q70">
        <v>3.2119499999999999E-3</v>
      </c>
      <c r="R70">
        <v>3.2641599999999999E-3</v>
      </c>
      <c r="S70">
        <v>3.3142699999999998E-3</v>
      </c>
      <c r="T70">
        <v>3.3631899999999998E-3</v>
      </c>
      <c r="U70">
        <v>3.4091500000000001E-3</v>
      </c>
      <c r="V70">
        <v>3.4565400000000001E-3</v>
      </c>
      <c r="W70">
        <v>3.5132800000000001E-3</v>
      </c>
      <c r="X70">
        <v>3.5696199999999999E-3</v>
      </c>
      <c r="Y70">
        <v>3.62561E-3</v>
      </c>
      <c r="Z70">
        <v>3.6883699999999998E-3</v>
      </c>
      <c r="AA70">
        <v>3.7492900000000002E-3</v>
      </c>
      <c r="AB70">
        <v>3.81234E-3</v>
      </c>
      <c r="AC70">
        <v>3.85974E-3</v>
      </c>
      <c r="AD70">
        <v>3.9013799999999999E-3</v>
      </c>
      <c r="AE70">
        <v>3.9391299999999999E-3</v>
      </c>
      <c r="AF70">
        <v>3.9726300000000004E-3</v>
      </c>
      <c r="AG70">
        <v>4.0091900000000001E-3</v>
      </c>
      <c r="AH70">
        <v>4.0393499999999997E-3</v>
      </c>
    </row>
    <row r="71" spans="3:34" x14ac:dyDescent="0.25">
      <c r="C71" t="s">
        <v>8985</v>
      </c>
      <c r="D71">
        <v>1.03223E-2</v>
      </c>
      <c r="E71">
        <v>9.7841200000000003E-3</v>
      </c>
      <c r="F71">
        <v>9.9185799999999998E-3</v>
      </c>
      <c r="G71">
        <v>1.0272399999999999E-2</v>
      </c>
      <c r="H71">
        <v>1.05431E-2</v>
      </c>
      <c r="I71">
        <v>1.0652200000000001E-2</v>
      </c>
      <c r="J71" s="7">
        <v>1.0766400000000001E-2</v>
      </c>
      <c r="K71">
        <v>1.08786E-2</v>
      </c>
      <c r="L71">
        <v>1.09103E-2</v>
      </c>
      <c r="M71">
        <v>1.0805499999999999E-2</v>
      </c>
      <c r="N71">
        <v>1.06588E-2</v>
      </c>
      <c r="O71">
        <v>1.06994E-2</v>
      </c>
      <c r="P71">
        <v>1.08179E-2</v>
      </c>
      <c r="Q71">
        <v>1.0923E-2</v>
      </c>
      <c r="R71">
        <v>1.11006E-2</v>
      </c>
      <c r="S71">
        <v>1.1271099999999999E-2</v>
      </c>
      <c r="T71">
        <v>1.1437599999999999E-2</v>
      </c>
      <c r="U71">
        <v>1.15935E-2</v>
      </c>
      <c r="V71">
        <v>1.1754499999999999E-2</v>
      </c>
      <c r="W71">
        <v>1.1946500000000001E-2</v>
      </c>
      <c r="X71">
        <v>1.21374E-2</v>
      </c>
      <c r="Y71">
        <v>1.2328E-2</v>
      </c>
      <c r="Z71">
        <v>1.25402E-2</v>
      </c>
      <c r="AA71">
        <v>1.2752400000000001E-2</v>
      </c>
      <c r="AB71">
        <v>1.29619E-2</v>
      </c>
      <c r="AC71">
        <v>1.31217E-2</v>
      </c>
      <c r="AD71">
        <v>1.32681E-2</v>
      </c>
      <c r="AE71">
        <v>1.3391E-2</v>
      </c>
      <c r="AF71">
        <v>1.35044E-2</v>
      </c>
      <c r="AG71">
        <v>1.3628599999999999E-2</v>
      </c>
      <c r="AH71">
        <v>1.3731200000000001E-2</v>
      </c>
    </row>
    <row r="72" spans="3:34" x14ac:dyDescent="0.25">
      <c r="C72" t="s">
        <v>8986</v>
      </c>
      <c r="D72">
        <v>3.5063299999999999E-2</v>
      </c>
      <c r="E72">
        <v>3.2302400000000002E-2</v>
      </c>
      <c r="F72">
        <v>3.4290399999999999E-2</v>
      </c>
      <c r="G72">
        <v>3.6793300000000001E-2</v>
      </c>
      <c r="H72">
        <v>3.91752E-2</v>
      </c>
      <c r="I72">
        <v>4.05552E-2</v>
      </c>
      <c r="J72" s="7">
        <v>4.1580499999999999E-2</v>
      </c>
      <c r="K72">
        <v>4.1871499999999999E-2</v>
      </c>
      <c r="L72">
        <v>4.2260100000000002E-2</v>
      </c>
      <c r="M72">
        <v>4.2499299999999997E-2</v>
      </c>
      <c r="N72">
        <v>4.28546E-2</v>
      </c>
      <c r="O72">
        <v>4.3430400000000001E-2</v>
      </c>
      <c r="P72">
        <v>4.39605E-2</v>
      </c>
      <c r="Q72">
        <v>4.4289799999999997E-2</v>
      </c>
      <c r="R72">
        <v>4.4808599999999997E-2</v>
      </c>
      <c r="S72">
        <v>4.5465699999999998E-2</v>
      </c>
      <c r="T72">
        <v>4.6042699999999999E-2</v>
      </c>
      <c r="U72">
        <v>4.6568999999999999E-2</v>
      </c>
      <c r="V72">
        <v>4.7323700000000003E-2</v>
      </c>
      <c r="W72">
        <v>4.7975299999999999E-2</v>
      </c>
      <c r="X72">
        <v>4.9230999999999997E-2</v>
      </c>
      <c r="Y72">
        <v>5.0191100000000002E-2</v>
      </c>
      <c r="Z72">
        <v>5.1231800000000001E-2</v>
      </c>
      <c r="AA72">
        <v>5.2307800000000002E-2</v>
      </c>
      <c r="AB72">
        <v>5.3295000000000002E-2</v>
      </c>
      <c r="AC72">
        <v>5.4181E-2</v>
      </c>
      <c r="AD72">
        <v>5.5172100000000002E-2</v>
      </c>
      <c r="AE72">
        <v>5.6000300000000003E-2</v>
      </c>
      <c r="AF72">
        <v>5.67743E-2</v>
      </c>
      <c r="AG72">
        <v>5.7567300000000002E-2</v>
      </c>
      <c r="AH72">
        <v>5.8391600000000002E-2</v>
      </c>
    </row>
    <row r="73" spans="3:34" x14ac:dyDescent="0.25">
      <c r="C73" s="202" t="s">
        <v>8987</v>
      </c>
      <c r="D73" s="202">
        <v>13.204000000000001</v>
      </c>
      <c r="E73" s="202">
        <v>20.660799999999998</v>
      </c>
      <c r="F73" s="202">
        <v>28.618200000000002</v>
      </c>
      <c r="G73" s="202">
        <v>37.133600000000001</v>
      </c>
      <c r="H73" s="202">
        <v>46.5398</v>
      </c>
      <c r="I73" s="202">
        <v>56.662100000000002</v>
      </c>
      <c r="J73" s="203">
        <v>67.313599999999994</v>
      </c>
      <c r="K73" s="202">
        <v>69.462299999999999</v>
      </c>
      <c r="L73" s="202">
        <v>69.982699999999994</v>
      </c>
      <c r="M73" s="202">
        <v>70.292199999999994</v>
      </c>
      <c r="N73" s="202">
        <v>70.465699999999998</v>
      </c>
      <c r="O73" s="202">
        <v>70.874899999999997</v>
      </c>
      <c r="P73" s="202">
        <v>71.540800000000004</v>
      </c>
      <c r="Q73" s="202">
        <v>72.137</v>
      </c>
      <c r="R73" s="202">
        <v>72.779399999999995</v>
      </c>
      <c r="S73" s="202">
        <v>73.519599999999997</v>
      </c>
      <c r="T73" s="202">
        <v>74.063299999999998</v>
      </c>
      <c r="U73" s="202">
        <v>74.524000000000001</v>
      </c>
      <c r="V73" s="202">
        <v>75.167699999999996</v>
      </c>
      <c r="W73" s="202">
        <v>75.849900000000005</v>
      </c>
      <c r="X73" s="202">
        <v>76.659599999999998</v>
      </c>
      <c r="Y73" s="202">
        <v>77.586600000000004</v>
      </c>
      <c r="Z73" s="202">
        <v>78.516499999999994</v>
      </c>
      <c r="AA73" s="202">
        <v>79.665999999999997</v>
      </c>
      <c r="AB73" s="202">
        <v>80.940100000000001</v>
      </c>
      <c r="AC73" s="202">
        <v>82.181700000000006</v>
      </c>
      <c r="AD73" s="202">
        <v>83.380399999999995</v>
      </c>
      <c r="AE73" s="202">
        <v>84.529600000000002</v>
      </c>
      <c r="AF73" s="202">
        <v>85.761700000000005</v>
      </c>
      <c r="AG73" s="202">
        <v>87.099400000000003</v>
      </c>
      <c r="AH73" s="202">
        <v>79.771000000000001</v>
      </c>
    </row>
    <row r="74" spans="3:34" x14ac:dyDescent="0.25">
      <c r="C74" t="s">
        <v>8988</v>
      </c>
      <c r="D74">
        <v>4.1013700000000002</v>
      </c>
      <c r="E74">
        <v>4.1418100000000004</v>
      </c>
      <c r="F74">
        <v>4.1816300000000002</v>
      </c>
      <c r="G74">
        <v>4.2245299999999997</v>
      </c>
      <c r="H74">
        <v>4.26844</v>
      </c>
      <c r="I74">
        <v>4.3131399999999998</v>
      </c>
      <c r="J74" s="7">
        <v>4.3633800000000003</v>
      </c>
      <c r="K74">
        <v>4.4141399999999997</v>
      </c>
      <c r="L74">
        <v>4.4742100000000002</v>
      </c>
      <c r="M74">
        <v>4.5297799999999997</v>
      </c>
      <c r="N74">
        <v>4.5816299999999996</v>
      </c>
      <c r="O74">
        <v>4.6347800000000001</v>
      </c>
      <c r="P74">
        <v>4.6861800000000002</v>
      </c>
      <c r="Q74">
        <v>4.7364600000000001</v>
      </c>
      <c r="R74">
        <v>4.7863100000000003</v>
      </c>
      <c r="S74">
        <v>4.8360700000000003</v>
      </c>
      <c r="T74">
        <v>4.8880699999999999</v>
      </c>
      <c r="U74">
        <v>4.9398600000000004</v>
      </c>
      <c r="V74">
        <v>4.9914699999999996</v>
      </c>
      <c r="W74">
        <v>5.0428800000000003</v>
      </c>
      <c r="X74">
        <v>5.09422</v>
      </c>
      <c r="Y74">
        <v>5.1463700000000001</v>
      </c>
      <c r="Z74">
        <v>5.1984700000000004</v>
      </c>
      <c r="AA74">
        <v>5.2509100000000002</v>
      </c>
      <c r="AB74">
        <v>5.3032899999999996</v>
      </c>
      <c r="AC74">
        <v>5.3556999999999997</v>
      </c>
      <c r="AD74">
        <v>5.4086699999999999</v>
      </c>
      <c r="AE74">
        <v>5.4614200000000004</v>
      </c>
      <c r="AF74">
        <v>5.5141999999999998</v>
      </c>
      <c r="AG74">
        <v>5.5670099999999998</v>
      </c>
      <c r="AH74">
        <v>5.6194600000000001</v>
      </c>
    </row>
    <row r="75" spans="3:34" x14ac:dyDescent="0.25">
      <c r="C75" t="s">
        <v>8989</v>
      </c>
      <c r="D75">
        <v>7.3459899999999996</v>
      </c>
      <c r="E75">
        <v>6.7557400000000003</v>
      </c>
      <c r="F75">
        <v>9.1680399999999995</v>
      </c>
      <c r="G75">
        <v>9.3205100000000005</v>
      </c>
      <c r="H75">
        <v>9.5156799999999997</v>
      </c>
      <c r="I75">
        <v>9.7197700000000005</v>
      </c>
      <c r="J75" s="7">
        <v>9.8899799999999995</v>
      </c>
      <c r="K75">
        <v>10.020200000000001</v>
      </c>
      <c r="L75">
        <v>10.1343</v>
      </c>
      <c r="M75">
        <v>10.24</v>
      </c>
      <c r="N75">
        <v>10.361800000000001</v>
      </c>
      <c r="O75">
        <v>10.5097</v>
      </c>
      <c r="P75">
        <v>10.6524</v>
      </c>
      <c r="Q75">
        <v>10.7837</v>
      </c>
      <c r="R75">
        <v>10.930999999999999</v>
      </c>
      <c r="S75">
        <v>11.083399999999999</v>
      </c>
      <c r="T75">
        <v>11.2034</v>
      </c>
      <c r="U75">
        <v>11.315799999999999</v>
      </c>
      <c r="V75">
        <v>11.459300000000001</v>
      </c>
      <c r="W75">
        <v>11.586600000000001</v>
      </c>
      <c r="X75">
        <v>11.7399</v>
      </c>
      <c r="Y75">
        <v>11.9084</v>
      </c>
      <c r="Z75">
        <v>12.082700000000001</v>
      </c>
      <c r="AA75">
        <v>12.285600000000001</v>
      </c>
      <c r="AB75">
        <v>12.504899999999999</v>
      </c>
      <c r="AC75">
        <v>12.722200000000001</v>
      </c>
      <c r="AD75">
        <v>12.9335</v>
      </c>
      <c r="AE75">
        <v>13.139799999999999</v>
      </c>
      <c r="AF75">
        <v>13.3622</v>
      </c>
      <c r="AG75">
        <v>13.6006</v>
      </c>
      <c r="AH75">
        <v>13.851100000000001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D1C3-37D0-40B6-BE27-F388A5E9959A}">
  <dimension ref="A1:C32"/>
  <sheetViews>
    <sheetView workbookViewId="0"/>
  </sheetViews>
  <sheetFormatPr defaultRowHeight="15" x14ac:dyDescent="0.25"/>
  <sheetData>
    <row r="1" spans="1:3" x14ac:dyDescent="0.25">
      <c r="B1" t="s">
        <v>8996</v>
      </c>
      <c r="C1" t="s">
        <v>8990</v>
      </c>
    </row>
    <row r="2" spans="1:3" x14ac:dyDescent="0.25">
      <c r="A2">
        <v>2020</v>
      </c>
      <c r="B2">
        <v>189.09100000000001</v>
      </c>
      <c r="C2">
        <v>189.09100000000001</v>
      </c>
    </row>
    <row r="3" spans="1:3" x14ac:dyDescent="0.25">
      <c r="A3">
        <v>2021</v>
      </c>
      <c r="B3">
        <v>208.08099999999999</v>
      </c>
      <c r="C3">
        <v>195.554</v>
      </c>
    </row>
    <row r="4" spans="1:3" x14ac:dyDescent="0.25">
      <c r="A4">
        <v>2022</v>
      </c>
      <c r="B4">
        <v>232.74799999999999</v>
      </c>
      <c r="C4">
        <v>206.37200000000001</v>
      </c>
    </row>
    <row r="5" spans="1:3" x14ac:dyDescent="0.25">
      <c r="A5">
        <v>2023</v>
      </c>
      <c r="B5">
        <v>249.126</v>
      </c>
      <c r="C5">
        <v>207.667</v>
      </c>
    </row>
    <row r="6" spans="1:3" x14ac:dyDescent="0.25">
      <c r="A6">
        <v>2024</v>
      </c>
      <c r="B6">
        <v>268.74099999999999</v>
      </c>
      <c r="C6">
        <v>210.90199999999999</v>
      </c>
    </row>
    <row r="7" spans="1:3" x14ac:dyDescent="0.25">
      <c r="A7">
        <v>2025</v>
      </c>
      <c r="B7">
        <v>289.86599999999999</v>
      </c>
      <c r="C7">
        <v>214.77500000000001</v>
      </c>
    </row>
    <row r="8" spans="1:3" x14ac:dyDescent="0.25">
      <c r="A8">
        <v>2026</v>
      </c>
      <c r="B8">
        <v>310.233</v>
      </c>
      <c r="C8">
        <v>217.27099999999999</v>
      </c>
    </row>
    <row r="9" spans="1:3" x14ac:dyDescent="0.25">
      <c r="A9">
        <v>2027</v>
      </c>
      <c r="B9">
        <v>313.54199999999997</v>
      </c>
      <c r="C9">
        <v>217.703</v>
      </c>
    </row>
    <row r="10" spans="1:3" x14ac:dyDescent="0.25">
      <c r="A10">
        <v>2028</v>
      </c>
      <c r="B10">
        <v>315.565</v>
      </c>
      <c r="C10">
        <v>218.774</v>
      </c>
    </row>
    <row r="11" spans="1:3" x14ac:dyDescent="0.25">
      <c r="A11">
        <v>2029</v>
      </c>
      <c r="B11">
        <v>316.33600000000001</v>
      </c>
      <c r="C11">
        <v>220.30500000000001</v>
      </c>
    </row>
    <row r="12" spans="1:3" x14ac:dyDescent="0.25">
      <c r="A12">
        <v>2030</v>
      </c>
      <c r="B12">
        <v>317.63799999999998</v>
      </c>
      <c r="C12">
        <v>221.76900000000001</v>
      </c>
    </row>
    <row r="13" spans="1:3" x14ac:dyDescent="0.25">
      <c r="A13">
        <v>2031</v>
      </c>
      <c r="B13">
        <v>318.46100000000001</v>
      </c>
      <c r="C13">
        <v>222.27</v>
      </c>
    </row>
    <row r="14" spans="1:3" x14ac:dyDescent="0.25">
      <c r="A14">
        <v>2032</v>
      </c>
      <c r="B14">
        <v>320.286</v>
      </c>
      <c r="C14">
        <v>223.37899999999999</v>
      </c>
    </row>
    <row r="15" spans="1:3" x14ac:dyDescent="0.25">
      <c r="A15">
        <v>2033</v>
      </c>
      <c r="B15">
        <v>321.197</v>
      </c>
      <c r="C15">
        <v>223.602</v>
      </c>
    </row>
    <row r="16" spans="1:3" x14ac:dyDescent="0.25">
      <c r="A16">
        <v>2034</v>
      </c>
      <c r="B16">
        <v>323.41500000000002</v>
      </c>
      <c r="C16">
        <v>224.93700000000001</v>
      </c>
    </row>
    <row r="17" spans="1:3" x14ac:dyDescent="0.25">
      <c r="A17">
        <v>2035</v>
      </c>
      <c r="B17">
        <v>325.45999999999998</v>
      </c>
      <c r="C17">
        <v>225.97</v>
      </c>
    </row>
    <row r="18" spans="1:3" x14ac:dyDescent="0.25">
      <c r="A18">
        <v>2036</v>
      </c>
      <c r="B18">
        <v>327.101</v>
      </c>
      <c r="C18">
        <v>226.87799999999999</v>
      </c>
    </row>
    <row r="19" spans="1:3" x14ac:dyDescent="0.25">
      <c r="A19">
        <v>2037</v>
      </c>
      <c r="B19">
        <v>328.59399999999999</v>
      </c>
      <c r="C19">
        <v>227.631</v>
      </c>
    </row>
    <row r="20" spans="1:3" x14ac:dyDescent="0.25">
      <c r="A20">
        <v>2038</v>
      </c>
      <c r="B20">
        <v>330.25900000000001</v>
      </c>
      <c r="C20">
        <v>228.369</v>
      </c>
    </row>
    <row r="21" spans="1:3" x14ac:dyDescent="0.25">
      <c r="A21">
        <v>2039</v>
      </c>
      <c r="B21">
        <v>331.84300000000002</v>
      </c>
      <c r="C21">
        <v>229.101</v>
      </c>
    </row>
    <row r="22" spans="1:3" x14ac:dyDescent="0.25">
      <c r="A22">
        <v>2040</v>
      </c>
      <c r="B22">
        <v>333.52499999999998</v>
      </c>
      <c r="C22">
        <v>229.721</v>
      </c>
    </row>
    <row r="23" spans="1:3" x14ac:dyDescent="0.25">
      <c r="A23">
        <v>2041</v>
      </c>
      <c r="B23">
        <v>334.96899999999999</v>
      </c>
      <c r="C23">
        <v>230.095</v>
      </c>
    </row>
    <row r="24" spans="1:3" x14ac:dyDescent="0.25">
      <c r="A24">
        <v>2042</v>
      </c>
      <c r="B24">
        <v>337.82900000000001</v>
      </c>
      <c r="C24">
        <v>231.66</v>
      </c>
    </row>
    <row r="25" spans="1:3" x14ac:dyDescent="0.25">
      <c r="A25">
        <v>2043</v>
      </c>
      <c r="B25">
        <v>340.75900000000001</v>
      </c>
      <c r="C25">
        <v>233.114</v>
      </c>
    </row>
    <row r="26" spans="1:3" x14ac:dyDescent="0.25">
      <c r="A26">
        <v>2044</v>
      </c>
      <c r="B26">
        <v>343.21699999999998</v>
      </c>
      <c r="C26">
        <v>234.14400000000001</v>
      </c>
    </row>
    <row r="27" spans="1:3" x14ac:dyDescent="0.25">
      <c r="A27">
        <v>2045</v>
      </c>
      <c r="B27">
        <v>345.86599999999999</v>
      </c>
      <c r="C27">
        <v>235.42400000000001</v>
      </c>
    </row>
    <row r="28" spans="1:3" x14ac:dyDescent="0.25">
      <c r="A28">
        <v>2046</v>
      </c>
      <c r="B28">
        <v>348.63</v>
      </c>
      <c r="C28">
        <v>236.78399999999999</v>
      </c>
    </row>
    <row r="29" spans="1:3" x14ac:dyDescent="0.25">
      <c r="A29">
        <v>2047</v>
      </c>
      <c r="B29">
        <v>351.286</v>
      </c>
      <c r="C29">
        <v>238.12100000000001</v>
      </c>
    </row>
    <row r="30" spans="1:3" x14ac:dyDescent="0.25">
      <c r="A30">
        <v>2048</v>
      </c>
      <c r="B30">
        <v>354.16399999999999</v>
      </c>
      <c r="C30">
        <v>239.61600000000001</v>
      </c>
    </row>
    <row r="31" spans="1:3" x14ac:dyDescent="0.25">
      <c r="A31">
        <v>2049</v>
      </c>
      <c r="B31">
        <v>357.36500000000001</v>
      </c>
      <c r="C31">
        <v>241.14599999999999</v>
      </c>
    </row>
    <row r="32" spans="1:3" x14ac:dyDescent="0.25">
      <c r="A32">
        <v>2050</v>
      </c>
      <c r="B32">
        <v>360.52699999999999</v>
      </c>
      <c r="C32">
        <v>242.80799999999999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6AEA-0B44-4418-B289-DC11FE71F141}">
  <dimension ref="A2:AF3302"/>
  <sheetViews>
    <sheetView workbookViewId="0"/>
  </sheetViews>
  <sheetFormatPr defaultRowHeight="15" x14ac:dyDescent="0.25"/>
  <cols>
    <col min="1" max="1" width="90.140625" customWidth="1"/>
  </cols>
  <sheetData>
    <row r="2" spans="1:32" x14ac:dyDescent="0.25">
      <c r="A2" t="s">
        <v>5663</v>
      </c>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
        <v>5664</v>
      </c>
      <c r="B3" s="197">
        <v>0</v>
      </c>
      <c r="C3" s="197">
        <v>0</v>
      </c>
      <c r="D3" s="197">
        <v>0</v>
      </c>
      <c r="E3" s="197">
        <v>0</v>
      </c>
      <c r="F3" s="197">
        <v>0</v>
      </c>
      <c r="G3" s="197">
        <v>0</v>
      </c>
      <c r="H3" s="197">
        <v>0</v>
      </c>
      <c r="I3" s="197">
        <v>0</v>
      </c>
      <c r="J3" s="197">
        <v>0</v>
      </c>
      <c r="K3" s="197">
        <v>0</v>
      </c>
      <c r="L3" s="197">
        <v>0</v>
      </c>
      <c r="M3" s="197">
        <v>0</v>
      </c>
      <c r="N3" s="197">
        <v>0</v>
      </c>
      <c r="O3" s="197">
        <v>0</v>
      </c>
      <c r="P3" s="197">
        <v>0</v>
      </c>
      <c r="Q3" s="197">
        <v>0</v>
      </c>
      <c r="R3" s="197">
        <v>0</v>
      </c>
      <c r="S3" s="197">
        <v>0</v>
      </c>
      <c r="T3" s="197">
        <v>0</v>
      </c>
      <c r="U3" s="197">
        <v>0</v>
      </c>
      <c r="V3" s="197">
        <v>0</v>
      </c>
      <c r="W3" s="197">
        <v>0</v>
      </c>
      <c r="X3" s="197">
        <v>0</v>
      </c>
      <c r="Y3" s="197">
        <v>0</v>
      </c>
      <c r="Z3" s="197">
        <v>0</v>
      </c>
      <c r="AA3" s="197">
        <v>0</v>
      </c>
      <c r="AB3" s="197">
        <v>0</v>
      </c>
      <c r="AC3" s="197">
        <v>0</v>
      </c>
      <c r="AD3" s="197">
        <v>0</v>
      </c>
      <c r="AE3" s="197">
        <v>0</v>
      </c>
      <c r="AF3" s="197">
        <v>0</v>
      </c>
    </row>
    <row r="4" spans="1:32" x14ac:dyDescent="0.25">
      <c r="A4" t="s">
        <v>5665</v>
      </c>
      <c r="B4" s="197">
        <v>0</v>
      </c>
      <c r="C4" s="197">
        <v>0</v>
      </c>
      <c r="D4" s="197">
        <v>0</v>
      </c>
      <c r="E4" s="197">
        <v>0</v>
      </c>
      <c r="F4" s="197">
        <v>0</v>
      </c>
      <c r="G4" s="197">
        <v>0</v>
      </c>
      <c r="H4" s="197">
        <v>0</v>
      </c>
      <c r="I4" s="197">
        <v>0</v>
      </c>
      <c r="J4" s="197">
        <v>0</v>
      </c>
      <c r="K4" s="197">
        <v>0</v>
      </c>
      <c r="L4" s="197">
        <v>0</v>
      </c>
      <c r="M4" s="197">
        <v>0</v>
      </c>
      <c r="N4" s="197">
        <v>0</v>
      </c>
      <c r="O4" s="197">
        <v>0</v>
      </c>
      <c r="P4" s="197">
        <v>0</v>
      </c>
      <c r="Q4" s="197">
        <v>0</v>
      </c>
      <c r="R4" s="197">
        <v>0</v>
      </c>
      <c r="S4" s="197">
        <v>0</v>
      </c>
      <c r="T4" s="197">
        <v>0</v>
      </c>
      <c r="U4" s="197">
        <v>0</v>
      </c>
      <c r="V4" s="197">
        <v>0</v>
      </c>
      <c r="W4" s="197">
        <v>0</v>
      </c>
      <c r="X4" s="197">
        <v>0</v>
      </c>
      <c r="Y4" s="197">
        <v>0</v>
      </c>
      <c r="Z4" s="197">
        <v>0</v>
      </c>
      <c r="AA4" s="197">
        <v>0</v>
      </c>
      <c r="AB4" s="197">
        <v>0</v>
      </c>
      <c r="AC4" s="197">
        <v>0</v>
      </c>
      <c r="AD4" s="197">
        <v>0</v>
      </c>
      <c r="AE4" s="197">
        <v>0</v>
      </c>
      <c r="AF4" s="197">
        <v>0</v>
      </c>
    </row>
    <row r="5" spans="1:32" x14ac:dyDescent="0.25">
      <c r="A5" t="s">
        <v>5666</v>
      </c>
      <c r="B5" s="197">
        <v>0</v>
      </c>
      <c r="C5" s="197">
        <v>0</v>
      </c>
      <c r="D5" s="197">
        <v>0</v>
      </c>
      <c r="E5" s="197">
        <v>0</v>
      </c>
      <c r="F5" s="197">
        <v>0</v>
      </c>
      <c r="G5" s="197">
        <v>0</v>
      </c>
      <c r="H5" s="197">
        <v>0</v>
      </c>
      <c r="I5" s="197">
        <v>0</v>
      </c>
      <c r="J5" s="197">
        <v>0</v>
      </c>
      <c r="K5" s="197">
        <v>0</v>
      </c>
      <c r="L5" s="197">
        <v>0</v>
      </c>
      <c r="M5" s="197">
        <v>0</v>
      </c>
      <c r="N5" s="197">
        <v>0</v>
      </c>
      <c r="O5" s="197">
        <v>0</v>
      </c>
      <c r="P5" s="197">
        <v>0</v>
      </c>
      <c r="Q5" s="197">
        <v>0</v>
      </c>
      <c r="R5" s="197">
        <v>0</v>
      </c>
      <c r="S5" s="197">
        <v>0</v>
      </c>
      <c r="T5" s="197">
        <v>0</v>
      </c>
      <c r="U5" s="197">
        <v>0</v>
      </c>
      <c r="V5" s="197">
        <v>0</v>
      </c>
      <c r="W5" s="197">
        <v>0</v>
      </c>
      <c r="X5" s="197">
        <v>0</v>
      </c>
      <c r="Y5" s="197">
        <v>0</v>
      </c>
      <c r="Z5" s="197">
        <v>0</v>
      </c>
      <c r="AA5" s="197">
        <v>0</v>
      </c>
      <c r="AB5" s="197">
        <v>0</v>
      </c>
      <c r="AC5" s="197">
        <v>0</v>
      </c>
      <c r="AD5" s="197">
        <v>0</v>
      </c>
      <c r="AE5" s="197">
        <v>0</v>
      </c>
      <c r="AF5" s="197">
        <v>0</v>
      </c>
    </row>
    <row r="6" spans="1:32" x14ac:dyDescent="0.25">
      <c r="A6" t="s">
        <v>5667</v>
      </c>
      <c r="B6" s="197">
        <v>0</v>
      </c>
      <c r="C6" s="197">
        <v>0</v>
      </c>
      <c r="D6" s="197">
        <v>0</v>
      </c>
      <c r="E6" s="197">
        <v>0</v>
      </c>
      <c r="F6" s="197">
        <v>0</v>
      </c>
      <c r="G6" s="197">
        <v>0</v>
      </c>
      <c r="H6" s="197">
        <v>0</v>
      </c>
      <c r="I6" s="197">
        <v>0</v>
      </c>
      <c r="J6" s="197">
        <v>0</v>
      </c>
      <c r="K6" s="197">
        <v>0</v>
      </c>
      <c r="L6" s="197">
        <v>0</v>
      </c>
      <c r="M6" s="197">
        <v>0</v>
      </c>
      <c r="N6" s="197">
        <v>0</v>
      </c>
      <c r="O6" s="197">
        <v>0</v>
      </c>
      <c r="P6" s="197">
        <v>0</v>
      </c>
      <c r="Q6" s="197">
        <v>0</v>
      </c>
      <c r="R6" s="197">
        <v>0</v>
      </c>
      <c r="S6" s="197">
        <v>0</v>
      </c>
      <c r="T6" s="197">
        <v>0</v>
      </c>
      <c r="U6" s="197">
        <v>0</v>
      </c>
      <c r="V6" s="197">
        <v>0</v>
      </c>
      <c r="W6" s="197">
        <v>0</v>
      </c>
      <c r="X6" s="197">
        <v>0</v>
      </c>
      <c r="Y6" s="197">
        <v>0</v>
      </c>
      <c r="Z6" s="197">
        <v>0</v>
      </c>
      <c r="AA6" s="197">
        <v>0</v>
      </c>
      <c r="AB6" s="197">
        <v>0</v>
      </c>
      <c r="AC6" s="197">
        <v>0</v>
      </c>
      <c r="AD6" s="197">
        <v>0</v>
      </c>
      <c r="AE6" s="197">
        <v>0</v>
      </c>
      <c r="AF6" s="197">
        <v>0</v>
      </c>
    </row>
    <row r="7" spans="1:32" x14ac:dyDescent="0.25">
      <c r="A7" t="s">
        <v>5668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25">
      <c r="A8" t="s">
        <v>5669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25">
      <c r="A9" t="s">
        <v>5670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t="s">
        <v>5671</v>
      </c>
      <c r="B10" s="197">
        <v>0</v>
      </c>
      <c r="C10" s="197">
        <v>0</v>
      </c>
      <c r="D10" s="197">
        <v>0</v>
      </c>
      <c r="E10" s="197">
        <v>0</v>
      </c>
      <c r="F10" s="197">
        <v>0</v>
      </c>
      <c r="G10" s="197">
        <v>0</v>
      </c>
      <c r="H10" s="197">
        <v>0</v>
      </c>
      <c r="I10" s="197">
        <v>0</v>
      </c>
      <c r="J10" s="197">
        <v>0</v>
      </c>
      <c r="K10" s="197">
        <v>0</v>
      </c>
      <c r="L10" s="197">
        <v>0</v>
      </c>
      <c r="M10" s="197">
        <v>0</v>
      </c>
      <c r="N10" s="197">
        <v>0</v>
      </c>
      <c r="O10" s="197">
        <v>0</v>
      </c>
      <c r="P10" s="197">
        <v>0</v>
      </c>
      <c r="Q10" s="197">
        <v>0</v>
      </c>
      <c r="R10" s="197">
        <v>0</v>
      </c>
      <c r="S10" s="197">
        <v>0</v>
      </c>
      <c r="T10" s="197">
        <v>0</v>
      </c>
      <c r="U10" s="197">
        <v>0</v>
      </c>
      <c r="V10" s="197">
        <v>0</v>
      </c>
      <c r="W10" s="197">
        <v>0</v>
      </c>
      <c r="X10" s="197">
        <v>0</v>
      </c>
      <c r="Y10" s="197">
        <v>0</v>
      </c>
      <c r="Z10" s="197">
        <v>0</v>
      </c>
      <c r="AA10" s="197">
        <v>0</v>
      </c>
      <c r="AB10" s="197">
        <v>0</v>
      </c>
      <c r="AC10" s="197">
        <v>0</v>
      </c>
      <c r="AD10" s="197">
        <v>0</v>
      </c>
      <c r="AE10" s="197">
        <v>0</v>
      </c>
      <c r="AF10" s="197">
        <v>0</v>
      </c>
    </row>
    <row r="11" spans="1:32" x14ac:dyDescent="0.25">
      <c r="A11" t="s">
        <v>5672</v>
      </c>
      <c r="B11" s="197">
        <v>0</v>
      </c>
      <c r="C11" s="197">
        <v>0</v>
      </c>
      <c r="D11" s="197">
        <v>0</v>
      </c>
      <c r="E11" s="197">
        <v>0</v>
      </c>
      <c r="F11" s="197">
        <v>0</v>
      </c>
      <c r="G11" s="197">
        <v>0</v>
      </c>
      <c r="H11" s="197">
        <v>0</v>
      </c>
      <c r="I11" s="197">
        <v>0</v>
      </c>
      <c r="J11" s="197">
        <v>0</v>
      </c>
      <c r="K11" s="197">
        <v>0</v>
      </c>
      <c r="L11" s="197">
        <v>0</v>
      </c>
      <c r="M11" s="197">
        <v>0</v>
      </c>
      <c r="N11" s="197">
        <v>0</v>
      </c>
      <c r="O11" s="197">
        <v>0</v>
      </c>
      <c r="P11" s="197">
        <v>0</v>
      </c>
      <c r="Q11" s="197">
        <v>0</v>
      </c>
      <c r="R11" s="197">
        <v>0</v>
      </c>
      <c r="S11" s="197">
        <v>0</v>
      </c>
      <c r="T11" s="197">
        <v>0</v>
      </c>
      <c r="U11" s="197">
        <v>0</v>
      </c>
      <c r="V11" s="197">
        <v>0</v>
      </c>
      <c r="W11" s="197">
        <v>0</v>
      </c>
      <c r="X11" s="197">
        <v>0</v>
      </c>
      <c r="Y11" s="197">
        <v>0</v>
      </c>
      <c r="Z11" s="197">
        <v>0</v>
      </c>
      <c r="AA11" s="197">
        <v>0</v>
      </c>
      <c r="AB11" s="197">
        <v>0</v>
      </c>
      <c r="AC11" s="197">
        <v>0</v>
      </c>
      <c r="AD11" s="197">
        <v>0</v>
      </c>
      <c r="AE11" s="197">
        <v>0</v>
      </c>
      <c r="AF11" s="197">
        <v>0</v>
      </c>
    </row>
    <row r="12" spans="1:32" x14ac:dyDescent="0.25">
      <c r="A12" t="s">
        <v>5673</v>
      </c>
      <c r="B12" s="197">
        <v>0</v>
      </c>
      <c r="C12" s="197">
        <v>0</v>
      </c>
      <c r="D12" s="197">
        <v>0</v>
      </c>
      <c r="E12" s="197">
        <v>0</v>
      </c>
      <c r="F12" s="197">
        <v>0</v>
      </c>
      <c r="G12" s="197">
        <v>0</v>
      </c>
      <c r="H12" s="197">
        <v>0</v>
      </c>
      <c r="I12" s="197">
        <v>0</v>
      </c>
      <c r="J12" s="197">
        <v>0</v>
      </c>
      <c r="K12" s="197">
        <v>0</v>
      </c>
      <c r="L12" s="197">
        <v>0</v>
      </c>
      <c r="M12" s="197">
        <v>0</v>
      </c>
      <c r="N12" s="197">
        <v>0</v>
      </c>
      <c r="O12" s="197">
        <v>0</v>
      </c>
      <c r="P12" s="197">
        <v>0</v>
      </c>
      <c r="Q12" s="197">
        <v>0</v>
      </c>
      <c r="R12" s="197">
        <v>0</v>
      </c>
      <c r="S12" s="197">
        <v>0</v>
      </c>
      <c r="T12" s="197">
        <v>0</v>
      </c>
      <c r="U12" s="197">
        <v>0</v>
      </c>
      <c r="V12" s="197">
        <v>0</v>
      </c>
      <c r="W12" s="197">
        <v>0</v>
      </c>
      <c r="X12" s="197">
        <v>0</v>
      </c>
      <c r="Y12" s="197">
        <v>0</v>
      </c>
      <c r="Z12" s="197">
        <v>0</v>
      </c>
      <c r="AA12" s="197">
        <v>0</v>
      </c>
      <c r="AB12" s="197">
        <v>0</v>
      </c>
      <c r="AC12" s="197">
        <v>0</v>
      </c>
      <c r="AD12" s="197">
        <v>0</v>
      </c>
      <c r="AE12" s="197">
        <v>0</v>
      </c>
      <c r="AF12" s="197">
        <v>0</v>
      </c>
    </row>
    <row r="13" spans="1:32" x14ac:dyDescent="0.25">
      <c r="A13" t="s">
        <v>5674</v>
      </c>
      <c r="B13" s="197">
        <v>0</v>
      </c>
      <c r="C13" s="197">
        <v>0</v>
      </c>
      <c r="D13" s="197">
        <v>0</v>
      </c>
      <c r="E13" s="197">
        <v>0</v>
      </c>
      <c r="F13" s="197">
        <v>0</v>
      </c>
      <c r="G13" s="197">
        <v>0</v>
      </c>
      <c r="H13" s="197">
        <v>0</v>
      </c>
      <c r="I13" s="197">
        <v>0</v>
      </c>
      <c r="J13" s="197">
        <v>0</v>
      </c>
      <c r="K13" s="197">
        <v>0</v>
      </c>
      <c r="L13" s="197">
        <v>0</v>
      </c>
      <c r="M13" s="197">
        <v>0</v>
      </c>
      <c r="N13" s="197">
        <v>0</v>
      </c>
      <c r="O13" s="197">
        <v>0</v>
      </c>
      <c r="P13" s="197">
        <v>0</v>
      </c>
      <c r="Q13" s="197">
        <v>0</v>
      </c>
      <c r="R13" s="197">
        <v>0</v>
      </c>
      <c r="S13" s="197">
        <v>0</v>
      </c>
      <c r="T13" s="197">
        <v>0</v>
      </c>
      <c r="U13" s="197">
        <v>0</v>
      </c>
      <c r="V13" s="197">
        <v>0</v>
      </c>
      <c r="W13" s="197">
        <v>0</v>
      </c>
      <c r="X13" s="197">
        <v>0</v>
      </c>
      <c r="Y13" s="197">
        <v>0</v>
      </c>
      <c r="Z13" s="197">
        <v>0</v>
      </c>
      <c r="AA13" s="197">
        <v>0</v>
      </c>
      <c r="AB13" s="197">
        <v>0</v>
      </c>
      <c r="AC13" s="197">
        <v>0</v>
      </c>
      <c r="AD13" s="197">
        <v>0</v>
      </c>
      <c r="AE13" s="197">
        <v>0</v>
      </c>
      <c r="AF13" s="197">
        <v>0</v>
      </c>
    </row>
    <row r="14" spans="1:32" x14ac:dyDescent="0.25">
      <c r="A14" t="s">
        <v>5675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t="s">
        <v>5676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t="s">
        <v>5677</v>
      </c>
      <c r="B16" s="197">
        <v>0</v>
      </c>
      <c r="C16" s="197">
        <v>0</v>
      </c>
      <c r="D16" s="197">
        <v>0</v>
      </c>
      <c r="E16" s="197">
        <v>0</v>
      </c>
      <c r="F16" s="197">
        <v>0</v>
      </c>
      <c r="G16" s="197">
        <v>0</v>
      </c>
      <c r="H16" s="197">
        <v>0</v>
      </c>
      <c r="I16" s="197">
        <v>0</v>
      </c>
      <c r="J16" s="197">
        <v>0</v>
      </c>
      <c r="K16" s="197">
        <v>0</v>
      </c>
      <c r="L16" s="197">
        <v>0</v>
      </c>
      <c r="M16" s="197">
        <v>0</v>
      </c>
      <c r="N16" s="197">
        <v>0</v>
      </c>
      <c r="O16" s="197">
        <v>0</v>
      </c>
      <c r="P16" s="197">
        <v>0</v>
      </c>
      <c r="Q16" s="197">
        <v>0</v>
      </c>
      <c r="R16" s="197">
        <v>0</v>
      </c>
      <c r="S16" s="197">
        <v>0</v>
      </c>
      <c r="T16" s="197">
        <v>0</v>
      </c>
      <c r="U16" s="197">
        <v>0</v>
      </c>
      <c r="V16" s="197">
        <v>0</v>
      </c>
      <c r="W16" s="197">
        <v>0</v>
      </c>
      <c r="X16" s="197">
        <v>0</v>
      </c>
      <c r="Y16" s="197">
        <v>0</v>
      </c>
      <c r="Z16" s="197">
        <v>0</v>
      </c>
      <c r="AA16" s="197">
        <v>0</v>
      </c>
      <c r="AB16" s="197">
        <v>0</v>
      </c>
      <c r="AC16" s="197">
        <v>0</v>
      </c>
      <c r="AD16" s="197">
        <v>0</v>
      </c>
      <c r="AE16" s="197">
        <v>0</v>
      </c>
      <c r="AF16" s="197">
        <v>0</v>
      </c>
    </row>
    <row r="17" spans="1:32" x14ac:dyDescent="0.25">
      <c r="A17" t="s">
        <v>5678</v>
      </c>
      <c r="B17" s="197">
        <v>0</v>
      </c>
      <c r="C17" s="197">
        <v>0</v>
      </c>
      <c r="D17" s="197">
        <v>0</v>
      </c>
      <c r="E17" s="197">
        <v>0</v>
      </c>
      <c r="F17" s="197">
        <v>0</v>
      </c>
      <c r="G17" s="197">
        <v>0</v>
      </c>
      <c r="H17" s="197">
        <v>0</v>
      </c>
      <c r="I17" s="197">
        <v>0</v>
      </c>
      <c r="J17" s="197">
        <v>0</v>
      </c>
      <c r="K17" s="197">
        <v>0</v>
      </c>
      <c r="L17" s="197">
        <v>0</v>
      </c>
      <c r="M17" s="197">
        <v>0</v>
      </c>
      <c r="N17" s="197">
        <v>0</v>
      </c>
      <c r="O17" s="197">
        <v>0</v>
      </c>
      <c r="P17" s="197">
        <v>0</v>
      </c>
      <c r="Q17" s="197">
        <v>0</v>
      </c>
      <c r="R17" s="197">
        <v>0</v>
      </c>
      <c r="S17" s="197">
        <v>0</v>
      </c>
      <c r="T17" s="197">
        <v>0</v>
      </c>
      <c r="U17" s="197">
        <v>0</v>
      </c>
      <c r="V17" s="197">
        <v>0</v>
      </c>
      <c r="W17" s="197">
        <v>0</v>
      </c>
      <c r="X17" s="197">
        <v>0</v>
      </c>
      <c r="Y17" s="197">
        <v>0</v>
      </c>
      <c r="Z17" s="197">
        <v>0</v>
      </c>
      <c r="AA17" s="197">
        <v>0</v>
      </c>
      <c r="AB17" s="197">
        <v>0</v>
      </c>
      <c r="AC17" s="197">
        <v>0</v>
      </c>
      <c r="AD17" s="197">
        <v>0</v>
      </c>
      <c r="AE17" s="197">
        <v>0</v>
      </c>
      <c r="AF17" s="197">
        <v>0</v>
      </c>
    </row>
    <row r="18" spans="1:32" x14ac:dyDescent="0.25">
      <c r="A18" t="s">
        <v>5679</v>
      </c>
      <c r="B18" s="197">
        <v>0</v>
      </c>
      <c r="C18" s="197">
        <v>0</v>
      </c>
      <c r="D18" s="197">
        <v>0</v>
      </c>
      <c r="E18" s="197">
        <v>0</v>
      </c>
      <c r="F18" s="197">
        <v>0</v>
      </c>
      <c r="G18" s="197">
        <v>0</v>
      </c>
      <c r="H18" s="197">
        <v>0</v>
      </c>
      <c r="I18" s="197">
        <v>0</v>
      </c>
      <c r="J18" s="197">
        <v>0</v>
      </c>
      <c r="K18" s="197">
        <v>0</v>
      </c>
      <c r="L18" s="197">
        <v>0</v>
      </c>
      <c r="M18" s="197">
        <v>0</v>
      </c>
      <c r="N18" s="197">
        <v>0</v>
      </c>
      <c r="O18" s="197">
        <v>0</v>
      </c>
      <c r="P18" s="197">
        <v>0</v>
      </c>
      <c r="Q18" s="197">
        <v>0</v>
      </c>
      <c r="R18" s="197">
        <v>0</v>
      </c>
      <c r="S18" s="197">
        <v>0</v>
      </c>
      <c r="T18" s="197">
        <v>0</v>
      </c>
      <c r="U18" s="197">
        <v>0</v>
      </c>
      <c r="V18" s="197">
        <v>0</v>
      </c>
      <c r="W18" s="197">
        <v>0</v>
      </c>
      <c r="X18" s="197">
        <v>0</v>
      </c>
      <c r="Y18" s="197">
        <v>0</v>
      </c>
      <c r="Z18" s="197">
        <v>0</v>
      </c>
      <c r="AA18" s="197">
        <v>0</v>
      </c>
      <c r="AB18" s="197">
        <v>0</v>
      </c>
      <c r="AC18" s="197">
        <v>0</v>
      </c>
      <c r="AD18" s="197">
        <v>0</v>
      </c>
      <c r="AE18" s="197">
        <v>0</v>
      </c>
      <c r="AF18" s="197">
        <v>0</v>
      </c>
    </row>
    <row r="19" spans="1:32" x14ac:dyDescent="0.25">
      <c r="A19" t="s">
        <v>5680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25">
      <c r="A20" t="s">
        <v>5681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5682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5683</v>
      </c>
      <c r="B22" s="197">
        <v>0</v>
      </c>
      <c r="C22" s="197">
        <v>0</v>
      </c>
      <c r="D22" s="197">
        <v>0</v>
      </c>
      <c r="E22" s="197">
        <v>0</v>
      </c>
      <c r="F22" s="197">
        <v>0</v>
      </c>
      <c r="G22" s="197">
        <v>0</v>
      </c>
      <c r="H22" s="197">
        <v>0</v>
      </c>
      <c r="I22" s="197">
        <v>0</v>
      </c>
      <c r="J22" s="197">
        <v>0</v>
      </c>
      <c r="K22" s="197">
        <v>0</v>
      </c>
      <c r="L22" s="197">
        <v>0</v>
      </c>
      <c r="M22" s="197">
        <v>0</v>
      </c>
      <c r="N22" s="197">
        <v>0</v>
      </c>
      <c r="O22" s="197">
        <v>0</v>
      </c>
      <c r="P22" s="197">
        <v>0</v>
      </c>
      <c r="Q22" s="197">
        <v>0</v>
      </c>
      <c r="R22" s="197">
        <v>0</v>
      </c>
      <c r="S22" s="197">
        <v>0</v>
      </c>
      <c r="T22" s="197">
        <v>0</v>
      </c>
      <c r="U22" s="197">
        <v>0</v>
      </c>
      <c r="V22" s="197">
        <v>0</v>
      </c>
      <c r="W22" s="197">
        <v>0</v>
      </c>
      <c r="X22" s="197">
        <v>0</v>
      </c>
      <c r="Y22" s="197">
        <v>0</v>
      </c>
      <c r="Z22" s="197">
        <v>0</v>
      </c>
      <c r="AA22" s="197">
        <v>0</v>
      </c>
      <c r="AB22" s="197">
        <v>0</v>
      </c>
      <c r="AC22" s="197">
        <v>0</v>
      </c>
      <c r="AD22" s="197">
        <v>0</v>
      </c>
      <c r="AE22" s="197">
        <v>0</v>
      </c>
      <c r="AF22" s="197">
        <v>0</v>
      </c>
    </row>
    <row r="23" spans="1:32" x14ac:dyDescent="0.25">
      <c r="A23" t="s">
        <v>5684</v>
      </c>
      <c r="B23" s="197">
        <v>0</v>
      </c>
      <c r="C23" s="197">
        <v>0</v>
      </c>
      <c r="D23" s="197">
        <v>0</v>
      </c>
      <c r="E23" s="197">
        <v>0</v>
      </c>
      <c r="F23" s="197">
        <v>0</v>
      </c>
      <c r="G23" s="197">
        <v>0</v>
      </c>
      <c r="H23" s="197">
        <v>0</v>
      </c>
      <c r="I23" s="197">
        <v>0</v>
      </c>
      <c r="J23" s="197">
        <v>0</v>
      </c>
      <c r="K23" s="197">
        <v>0</v>
      </c>
      <c r="L23" s="197">
        <v>0</v>
      </c>
      <c r="M23" s="197">
        <v>0</v>
      </c>
      <c r="N23" s="197">
        <v>0</v>
      </c>
      <c r="O23" s="197">
        <v>0</v>
      </c>
      <c r="P23" s="197">
        <v>0</v>
      </c>
      <c r="Q23" s="197">
        <v>0</v>
      </c>
      <c r="R23" s="197">
        <v>0</v>
      </c>
      <c r="S23" s="197">
        <v>0</v>
      </c>
      <c r="T23" s="197">
        <v>0</v>
      </c>
      <c r="U23" s="197">
        <v>0</v>
      </c>
      <c r="V23" s="197">
        <v>0</v>
      </c>
      <c r="W23" s="197">
        <v>0</v>
      </c>
      <c r="X23" s="197">
        <v>0</v>
      </c>
      <c r="Y23" s="197">
        <v>0</v>
      </c>
      <c r="Z23" s="197">
        <v>0</v>
      </c>
      <c r="AA23" s="197">
        <v>0</v>
      </c>
      <c r="AB23" s="197">
        <v>0</v>
      </c>
      <c r="AC23" s="197">
        <v>0</v>
      </c>
      <c r="AD23" s="197">
        <v>0</v>
      </c>
      <c r="AE23" s="197">
        <v>0</v>
      </c>
      <c r="AF23" s="197">
        <v>0</v>
      </c>
    </row>
    <row r="24" spans="1:32" x14ac:dyDescent="0.25">
      <c r="A24" t="s">
        <v>5685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25">
      <c r="A25" t="s">
        <v>5686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row r="26" spans="1:32" x14ac:dyDescent="0.25">
      <c r="A26" t="s">
        <v>5687</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row>
    <row r="27" spans="1:32" x14ac:dyDescent="0.25">
      <c r="A27" t="s">
        <v>5688</v>
      </c>
      <c r="B27" s="197">
        <v>0</v>
      </c>
      <c r="C27" s="197">
        <v>0</v>
      </c>
      <c r="D27" s="197">
        <v>0</v>
      </c>
      <c r="E27" s="197">
        <v>0</v>
      </c>
      <c r="F27" s="197">
        <v>0</v>
      </c>
      <c r="G27" s="197">
        <v>0</v>
      </c>
      <c r="H27" s="197">
        <v>0</v>
      </c>
      <c r="I27" s="197">
        <v>0</v>
      </c>
      <c r="J27" s="197">
        <v>0</v>
      </c>
      <c r="K27" s="197">
        <v>0</v>
      </c>
      <c r="L27" s="197">
        <v>0</v>
      </c>
      <c r="M27" s="197">
        <v>0</v>
      </c>
      <c r="N27" s="197">
        <v>0</v>
      </c>
      <c r="O27" s="197">
        <v>0</v>
      </c>
      <c r="P27" s="197">
        <v>0</v>
      </c>
      <c r="Q27" s="197">
        <v>0</v>
      </c>
      <c r="R27" s="197">
        <v>0</v>
      </c>
      <c r="S27" s="197">
        <v>0</v>
      </c>
      <c r="T27" s="197">
        <v>0</v>
      </c>
      <c r="U27" s="197">
        <v>0</v>
      </c>
      <c r="V27" s="197">
        <v>0</v>
      </c>
      <c r="W27" s="197">
        <v>0</v>
      </c>
      <c r="X27" s="197">
        <v>0</v>
      </c>
      <c r="Y27" s="197">
        <v>0</v>
      </c>
      <c r="Z27" s="197">
        <v>0</v>
      </c>
      <c r="AA27" s="197">
        <v>0</v>
      </c>
      <c r="AB27" s="197">
        <v>0</v>
      </c>
      <c r="AC27" s="197">
        <v>0</v>
      </c>
      <c r="AD27" s="197">
        <v>0</v>
      </c>
      <c r="AE27" s="197">
        <v>0</v>
      </c>
      <c r="AF27" s="197">
        <v>0</v>
      </c>
    </row>
    <row r="28" spans="1:32" x14ac:dyDescent="0.25">
      <c r="A28" t="s">
        <v>5689</v>
      </c>
      <c r="B28" s="197">
        <v>0</v>
      </c>
      <c r="C28" s="197">
        <v>0</v>
      </c>
      <c r="D28" s="197">
        <v>0</v>
      </c>
      <c r="E28" s="197">
        <v>0</v>
      </c>
      <c r="F28" s="197">
        <v>0</v>
      </c>
      <c r="G28" s="197">
        <v>0</v>
      </c>
      <c r="H28" s="197">
        <v>0</v>
      </c>
      <c r="I28" s="197">
        <v>0</v>
      </c>
      <c r="J28" s="197">
        <v>0</v>
      </c>
      <c r="K28" s="197">
        <v>0</v>
      </c>
      <c r="L28" s="197">
        <v>0</v>
      </c>
      <c r="M28" s="197">
        <v>0</v>
      </c>
      <c r="N28" s="197">
        <v>0</v>
      </c>
      <c r="O28" s="197">
        <v>0</v>
      </c>
      <c r="P28" s="197">
        <v>0</v>
      </c>
      <c r="Q28" s="197">
        <v>0</v>
      </c>
      <c r="R28" s="197">
        <v>0</v>
      </c>
      <c r="S28" s="197">
        <v>0</v>
      </c>
      <c r="T28" s="197">
        <v>0</v>
      </c>
      <c r="U28" s="197">
        <v>0</v>
      </c>
      <c r="V28" s="197">
        <v>0</v>
      </c>
      <c r="W28" s="197">
        <v>0</v>
      </c>
      <c r="X28" s="197">
        <v>0</v>
      </c>
      <c r="Y28" s="197">
        <v>0</v>
      </c>
      <c r="Z28" s="197">
        <v>0</v>
      </c>
      <c r="AA28" s="197">
        <v>0</v>
      </c>
      <c r="AB28" s="197">
        <v>0</v>
      </c>
      <c r="AC28" s="197">
        <v>0</v>
      </c>
      <c r="AD28" s="197">
        <v>0</v>
      </c>
      <c r="AE28" s="197">
        <v>0</v>
      </c>
      <c r="AF28" s="197">
        <v>0</v>
      </c>
    </row>
    <row r="29" spans="1:32" x14ac:dyDescent="0.25">
      <c r="A29" t="s">
        <v>5690</v>
      </c>
      <c r="B29" s="197">
        <v>0</v>
      </c>
      <c r="C29" s="197">
        <v>0</v>
      </c>
      <c r="D29" s="197">
        <v>0</v>
      </c>
      <c r="E29" s="197">
        <v>0</v>
      </c>
      <c r="F29" s="197">
        <v>0</v>
      </c>
      <c r="G29" s="197">
        <v>0</v>
      </c>
      <c r="H29" s="197">
        <v>0</v>
      </c>
      <c r="I29" s="197">
        <v>0</v>
      </c>
      <c r="J29" s="197">
        <v>0</v>
      </c>
      <c r="K29" s="197">
        <v>0</v>
      </c>
      <c r="L29" s="197">
        <v>0</v>
      </c>
      <c r="M29" s="197">
        <v>0</v>
      </c>
      <c r="N29" s="197">
        <v>0</v>
      </c>
      <c r="O29" s="197">
        <v>0</v>
      </c>
      <c r="P29" s="197">
        <v>0</v>
      </c>
      <c r="Q29" s="197">
        <v>0</v>
      </c>
      <c r="R29" s="197">
        <v>0</v>
      </c>
      <c r="S29" s="197">
        <v>0</v>
      </c>
      <c r="T29" s="197">
        <v>0</v>
      </c>
      <c r="U29" s="197">
        <v>0</v>
      </c>
      <c r="V29" s="197">
        <v>0</v>
      </c>
      <c r="W29" s="197">
        <v>0</v>
      </c>
      <c r="X29" s="197">
        <v>0</v>
      </c>
      <c r="Y29" s="197">
        <v>0</v>
      </c>
      <c r="Z29" s="197">
        <v>0</v>
      </c>
      <c r="AA29" s="197">
        <v>0</v>
      </c>
      <c r="AB29" s="197">
        <v>0</v>
      </c>
      <c r="AC29" s="197">
        <v>0</v>
      </c>
      <c r="AD29" s="197">
        <v>0</v>
      </c>
      <c r="AE29" s="197">
        <v>0</v>
      </c>
      <c r="AF29" s="197">
        <v>0</v>
      </c>
    </row>
    <row r="30" spans="1:32" x14ac:dyDescent="0.25">
      <c r="A30" t="s">
        <v>5691</v>
      </c>
      <c r="B30" s="197">
        <v>0</v>
      </c>
      <c r="C30" s="197">
        <v>0</v>
      </c>
      <c r="D30" s="197">
        <v>0</v>
      </c>
      <c r="E30" s="197">
        <v>0</v>
      </c>
      <c r="F30" s="197">
        <v>0</v>
      </c>
      <c r="G30" s="197">
        <v>0</v>
      </c>
      <c r="H30" s="197">
        <v>0</v>
      </c>
      <c r="I30" s="197">
        <v>0</v>
      </c>
      <c r="J30" s="197">
        <v>0</v>
      </c>
      <c r="K30" s="197">
        <v>0</v>
      </c>
      <c r="L30" s="197">
        <v>0</v>
      </c>
      <c r="M30" s="197">
        <v>0</v>
      </c>
      <c r="N30" s="197">
        <v>0</v>
      </c>
      <c r="O30" s="197">
        <v>0</v>
      </c>
      <c r="P30" s="197">
        <v>0</v>
      </c>
      <c r="Q30" s="197">
        <v>0</v>
      </c>
      <c r="R30" s="197">
        <v>0</v>
      </c>
      <c r="S30" s="197">
        <v>0</v>
      </c>
      <c r="T30" s="197">
        <v>0</v>
      </c>
      <c r="U30" s="197">
        <v>0</v>
      </c>
      <c r="V30" s="197">
        <v>0</v>
      </c>
      <c r="W30" s="197">
        <v>0</v>
      </c>
      <c r="X30" s="197">
        <v>0</v>
      </c>
      <c r="Y30" s="197">
        <v>0</v>
      </c>
      <c r="Z30" s="197">
        <v>0</v>
      </c>
      <c r="AA30" s="197">
        <v>0</v>
      </c>
      <c r="AB30" s="197">
        <v>0</v>
      </c>
      <c r="AC30" s="197">
        <v>0</v>
      </c>
      <c r="AD30" s="197">
        <v>0</v>
      </c>
      <c r="AE30" s="197">
        <v>0</v>
      </c>
      <c r="AF30" s="197">
        <v>0</v>
      </c>
    </row>
    <row r="31" spans="1:32" x14ac:dyDescent="0.25">
      <c r="A31" t="s">
        <v>5692</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x14ac:dyDescent="0.25">
      <c r="A32" t="s">
        <v>5693</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x14ac:dyDescent="0.25">
      <c r="A33" t="s">
        <v>5694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x14ac:dyDescent="0.25">
      <c r="A34" t="s">
        <v>5695</v>
      </c>
      <c r="B34" s="197">
        <v>0</v>
      </c>
      <c r="C34" s="197">
        <v>0</v>
      </c>
      <c r="D34" s="197">
        <v>0</v>
      </c>
      <c r="E34" s="197">
        <v>0</v>
      </c>
      <c r="F34" s="197">
        <v>0</v>
      </c>
      <c r="G34" s="197">
        <v>0</v>
      </c>
      <c r="H34" s="197">
        <v>0</v>
      </c>
      <c r="I34" s="197">
        <v>0</v>
      </c>
      <c r="J34" s="197">
        <v>0</v>
      </c>
      <c r="K34" s="197">
        <v>0</v>
      </c>
      <c r="L34" s="197">
        <v>0</v>
      </c>
      <c r="M34" s="197">
        <v>0</v>
      </c>
      <c r="N34" s="197">
        <v>0</v>
      </c>
      <c r="O34" s="197">
        <v>0</v>
      </c>
      <c r="P34" s="197">
        <v>0</v>
      </c>
      <c r="Q34" s="197">
        <v>0</v>
      </c>
      <c r="R34" s="197">
        <v>0</v>
      </c>
      <c r="S34" s="197">
        <v>0</v>
      </c>
      <c r="T34" s="197">
        <v>0</v>
      </c>
      <c r="U34" s="197">
        <v>0</v>
      </c>
      <c r="V34" s="197">
        <v>0</v>
      </c>
      <c r="W34" s="197">
        <v>0</v>
      </c>
      <c r="X34" s="197">
        <v>0</v>
      </c>
      <c r="Y34" s="197">
        <v>0</v>
      </c>
      <c r="Z34" s="197">
        <v>0</v>
      </c>
      <c r="AA34" s="197">
        <v>0</v>
      </c>
      <c r="AB34" s="197">
        <v>0</v>
      </c>
      <c r="AC34" s="197">
        <v>0</v>
      </c>
      <c r="AD34" s="197">
        <v>0</v>
      </c>
      <c r="AE34" s="197">
        <v>0</v>
      </c>
      <c r="AF34" s="197">
        <v>0</v>
      </c>
    </row>
    <row r="35" spans="1:32" x14ac:dyDescent="0.25">
      <c r="A35" t="s">
        <v>5696</v>
      </c>
      <c r="B35" s="197">
        <v>0</v>
      </c>
      <c r="C35" s="197">
        <v>0</v>
      </c>
      <c r="D35" s="197">
        <v>0</v>
      </c>
      <c r="E35" s="197">
        <v>0</v>
      </c>
      <c r="F35" s="197">
        <v>0</v>
      </c>
      <c r="G35" s="197">
        <v>0</v>
      </c>
      <c r="H35" s="197">
        <v>0</v>
      </c>
      <c r="I35" s="197">
        <v>0</v>
      </c>
      <c r="J35" s="197">
        <v>0</v>
      </c>
      <c r="K35" s="197">
        <v>0</v>
      </c>
      <c r="L35" s="197">
        <v>0</v>
      </c>
      <c r="M35" s="197">
        <v>0</v>
      </c>
      <c r="N35" s="197">
        <v>0</v>
      </c>
      <c r="O35" s="197">
        <v>0</v>
      </c>
      <c r="P35" s="197">
        <v>0</v>
      </c>
      <c r="Q35" s="197">
        <v>0</v>
      </c>
      <c r="R35" s="197">
        <v>0</v>
      </c>
      <c r="S35" s="197">
        <v>0</v>
      </c>
      <c r="T35" s="197">
        <v>0</v>
      </c>
      <c r="U35" s="197">
        <v>0</v>
      </c>
      <c r="V35" s="197">
        <v>0</v>
      </c>
      <c r="W35" s="197">
        <v>0</v>
      </c>
      <c r="X35" s="197">
        <v>0</v>
      </c>
      <c r="Y35" s="197">
        <v>0</v>
      </c>
      <c r="Z35" s="197">
        <v>0</v>
      </c>
      <c r="AA35" s="197">
        <v>0</v>
      </c>
      <c r="AB35" s="197">
        <v>0</v>
      </c>
      <c r="AC35" s="197">
        <v>0</v>
      </c>
      <c r="AD35" s="197">
        <v>0</v>
      </c>
      <c r="AE35" s="197">
        <v>0</v>
      </c>
      <c r="AF35" s="197">
        <v>0</v>
      </c>
    </row>
    <row r="36" spans="1:32" x14ac:dyDescent="0.25">
      <c r="A36" t="s">
        <v>5697</v>
      </c>
      <c r="B36" s="197">
        <v>0</v>
      </c>
      <c r="C36" s="197">
        <v>0</v>
      </c>
      <c r="D36" s="197">
        <v>0</v>
      </c>
      <c r="E36" s="197">
        <v>0</v>
      </c>
      <c r="F36" s="197">
        <v>0</v>
      </c>
      <c r="G36" s="197">
        <v>0</v>
      </c>
      <c r="H36" s="197">
        <v>0</v>
      </c>
      <c r="I36" s="197">
        <v>0</v>
      </c>
      <c r="J36" s="197">
        <v>0</v>
      </c>
      <c r="K36" s="197">
        <v>0</v>
      </c>
      <c r="L36" s="197">
        <v>0</v>
      </c>
      <c r="M36" s="197">
        <v>0</v>
      </c>
      <c r="N36" s="197">
        <v>0</v>
      </c>
      <c r="O36" s="197">
        <v>0</v>
      </c>
      <c r="P36" s="197">
        <v>0</v>
      </c>
      <c r="Q36" s="197">
        <v>0</v>
      </c>
      <c r="R36" s="197">
        <v>0</v>
      </c>
      <c r="S36" s="197">
        <v>0</v>
      </c>
      <c r="T36" s="197">
        <v>0</v>
      </c>
      <c r="U36" s="197">
        <v>0</v>
      </c>
      <c r="V36" s="197">
        <v>0</v>
      </c>
      <c r="W36" s="197">
        <v>0</v>
      </c>
      <c r="X36" s="197">
        <v>0</v>
      </c>
      <c r="Y36" s="197">
        <v>0</v>
      </c>
      <c r="Z36" s="197">
        <v>0</v>
      </c>
      <c r="AA36" s="197">
        <v>0</v>
      </c>
      <c r="AB36" s="197">
        <v>0</v>
      </c>
      <c r="AC36" s="197">
        <v>0</v>
      </c>
      <c r="AD36" s="197">
        <v>0</v>
      </c>
      <c r="AE36" s="197">
        <v>0</v>
      </c>
      <c r="AF36" s="197">
        <v>0</v>
      </c>
    </row>
    <row r="37" spans="1:32" x14ac:dyDescent="0.25">
      <c r="A37" t="s">
        <v>5698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row>
    <row r="38" spans="1:32" x14ac:dyDescent="0.25">
      <c r="A38" t="s">
        <v>5699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row>
    <row r="39" spans="1:32" x14ac:dyDescent="0.25">
      <c r="A39" t="s">
        <v>5700</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row>
    <row r="40" spans="1:32" x14ac:dyDescent="0.25">
      <c r="A40" t="s">
        <v>5701</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row>
    <row r="41" spans="1:32" x14ac:dyDescent="0.25">
      <c r="A41" t="s">
        <v>5702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x14ac:dyDescent="0.25">
      <c r="A42" t="s">
        <v>5703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row>
    <row r="43" spans="1:32" x14ac:dyDescent="0.25">
      <c r="A43" t="s">
        <v>5704</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row>
    <row r="44" spans="1:32" x14ac:dyDescent="0.25">
      <c r="A44" t="s">
        <v>5705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row>
    <row r="45" spans="1:32" x14ac:dyDescent="0.25">
      <c r="A45" t="s">
        <v>5706</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row>
    <row r="46" spans="1:32" x14ac:dyDescent="0.25">
      <c r="A46" t="s">
        <v>5707</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row>
    <row r="47" spans="1:32" x14ac:dyDescent="0.25">
      <c r="A47" t="s">
        <v>5708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row>
    <row r="48" spans="1:32" x14ac:dyDescent="0.25">
      <c r="A48" t="s">
        <v>5709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row>
    <row r="49" spans="1:32" x14ac:dyDescent="0.25">
      <c r="A49" t="s">
        <v>5710</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row>
    <row r="50" spans="1:32" x14ac:dyDescent="0.25">
      <c r="A50" t="s">
        <v>5711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row>
    <row r="51" spans="1:32" x14ac:dyDescent="0.25">
      <c r="A51" t="s">
        <v>5712</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row>
    <row r="52" spans="1:32" x14ac:dyDescent="0.25">
      <c r="A52" t="s">
        <v>5713</v>
      </c>
      <c r="B52" s="197">
        <v>0</v>
      </c>
      <c r="C52" s="197">
        <v>0</v>
      </c>
      <c r="D52" s="197">
        <v>0</v>
      </c>
      <c r="E52" s="197">
        <v>0</v>
      </c>
      <c r="F52" s="197">
        <v>0</v>
      </c>
      <c r="G52" s="197">
        <v>0</v>
      </c>
      <c r="H52" s="197">
        <v>0</v>
      </c>
      <c r="I52" s="197">
        <v>0</v>
      </c>
      <c r="J52" s="197">
        <v>0</v>
      </c>
      <c r="K52" s="197">
        <v>0</v>
      </c>
      <c r="L52" s="197">
        <v>0</v>
      </c>
      <c r="M52" s="197">
        <v>0</v>
      </c>
      <c r="N52" s="197">
        <v>0</v>
      </c>
      <c r="O52" s="197">
        <v>0</v>
      </c>
      <c r="P52" s="197">
        <v>0</v>
      </c>
      <c r="Q52" s="197">
        <v>0</v>
      </c>
      <c r="R52" s="197">
        <v>0</v>
      </c>
      <c r="S52" s="197">
        <v>0</v>
      </c>
      <c r="T52" s="197">
        <v>0</v>
      </c>
      <c r="U52" s="197">
        <v>0</v>
      </c>
      <c r="V52" s="197">
        <v>0</v>
      </c>
      <c r="W52" s="197">
        <v>0</v>
      </c>
      <c r="X52" s="197">
        <v>0</v>
      </c>
      <c r="Y52" s="197">
        <v>0</v>
      </c>
      <c r="Z52" s="197">
        <v>0</v>
      </c>
      <c r="AA52" s="197">
        <v>0</v>
      </c>
      <c r="AB52" s="197">
        <v>0</v>
      </c>
      <c r="AC52" s="197">
        <v>0</v>
      </c>
      <c r="AD52" s="197">
        <v>0</v>
      </c>
      <c r="AE52" s="197">
        <v>0</v>
      </c>
      <c r="AF52" s="197">
        <v>0</v>
      </c>
    </row>
    <row r="53" spans="1:32" x14ac:dyDescent="0.25">
      <c r="A53" t="s">
        <v>5714</v>
      </c>
      <c r="B53" s="197">
        <v>0</v>
      </c>
      <c r="C53" s="197">
        <v>0</v>
      </c>
      <c r="D53" s="197">
        <v>0</v>
      </c>
      <c r="E53" s="197">
        <v>0</v>
      </c>
      <c r="F53" s="197">
        <v>0</v>
      </c>
      <c r="G53" s="197">
        <v>0</v>
      </c>
      <c r="H53" s="197">
        <v>0</v>
      </c>
      <c r="I53" s="197">
        <v>0</v>
      </c>
      <c r="J53" s="197">
        <v>0</v>
      </c>
      <c r="K53" s="197">
        <v>0</v>
      </c>
      <c r="L53" s="197">
        <v>0</v>
      </c>
      <c r="M53" s="197">
        <v>0</v>
      </c>
      <c r="N53" s="197">
        <v>0</v>
      </c>
      <c r="O53" s="197">
        <v>0</v>
      </c>
      <c r="P53" s="197">
        <v>0</v>
      </c>
      <c r="Q53" s="197">
        <v>0</v>
      </c>
      <c r="R53" s="197">
        <v>0</v>
      </c>
      <c r="S53" s="197">
        <v>0</v>
      </c>
      <c r="T53" s="197">
        <v>0</v>
      </c>
      <c r="U53" s="197">
        <v>0</v>
      </c>
      <c r="V53" s="197">
        <v>0</v>
      </c>
      <c r="W53" s="197">
        <v>0</v>
      </c>
      <c r="X53" s="197">
        <v>0</v>
      </c>
      <c r="Y53" s="197">
        <v>0</v>
      </c>
      <c r="Z53" s="197">
        <v>0</v>
      </c>
      <c r="AA53" s="197">
        <v>0</v>
      </c>
      <c r="AB53" s="197">
        <v>0</v>
      </c>
      <c r="AC53" s="197">
        <v>0</v>
      </c>
      <c r="AD53" s="197">
        <v>0</v>
      </c>
      <c r="AE53" s="197">
        <v>0</v>
      </c>
      <c r="AF53" s="197">
        <v>0</v>
      </c>
    </row>
    <row r="54" spans="1:32" x14ac:dyDescent="0.25">
      <c r="A54" t="s">
        <v>5715</v>
      </c>
      <c r="B54" s="197">
        <v>0</v>
      </c>
      <c r="C54" s="197">
        <v>0</v>
      </c>
      <c r="D54" s="197">
        <v>0</v>
      </c>
      <c r="E54" s="197">
        <v>0</v>
      </c>
      <c r="F54" s="197">
        <v>0</v>
      </c>
      <c r="G54" s="197">
        <v>0</v>
      </c>
      <c r="H54" s="197">
        <v>0</v>
      </c>
      <c r="I54" s="197">
        <v>0</v>
      </c>
      <c r="J54" s="197">
        <v>0</v>
      </c>
      <c r="K54" s="197">
        <v>0</v>
      </c>
      <c r="L54" s="197">
        <v>0</v>
      </c>
      <c r="M54" s="197">
        <v>0</v>
      </c>
      <c r="N54" s="197">
        <v>0</v>
      </c>
      <c r="O54" s="197">
        <v>0</v>
      </c>
      <c r="P54" s="197">
        <v>0</v>
      </c>
      <c r="Q54" s="197">
        <v>0</v>
      </c>
      <c r="R54" s="197">
        <v>0</v>
      </c>
      <c r="S54" s="197">
        <v>0</v>
      </c>
      <c r="T54" s="197">
        <v>0</v>
      </c>
      <c r="U54" s="197">
        <v>0</v>
      </c>
      <c r="V54" s="197">
        <v>0</v>
      </c>
      <c r="W54" s="197">
        <v>0</v>
      </c>
      <c r="X54" s="197">
        <v>0</v>
      </c>
      <c r="Y54" s="197">
        <v>0</v>
      </c>
      <c r="Z54" s="197">
        <v>0</v>
      </c>
      <c r="AA54" s="197">
        <v>0</v>
      </c>
      <c r="AB54" s="197">
        <v>0</v>
      </c>
      <c r="AC54" s="197">
        <v>0</v>
      </c>
      <c r="AD54" s="197">
        <v>0</v>
      </c>
      <c r="AE54" s="197">
        <v>0</v>
      </c>
      <c r="AF54" s="197">
        <v>0</v>
      </c>
    </row>
    <row r="55" spans="1:32" x14ac:dyDescent="0.25">
      <c r="A55" t="s">
        <v>5716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x14ac:dyDescent="0.25">
      <c r="A56" t="s">
        <v>5717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row>
    <row r="57" spans="1:32" x14ac:dyDescent="0.25">
      <c r="A57" t="s">
        <v>5718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row>
    <row r="58" spans="1:32" x14ac:dyDescent="0.25">
      <c r="A58" t="s">
        <v>5719</v>
      </c>
      <c r="B58" s="197">
        <v>0</v>
      </c>
      <c r="C58" s="197">
        <v>0</v>
      </c>
      <c r="D58" s="197">
        <v>0</v>
      </c>
      <c r="E58" s="197">
        <v>0</v>
      </c>
      <c r="F58" s="197">
        <v>0</v>
      </c>
      <c r="G58" s="197">
        <v>0</v>
      </c>
      <c r="H58" s="197">
        <v>0</v>
      </c>
      <c r="I58" s="197">
        <v>0</v>
      </c>
      <c r="J58" s="197">
        <v>0</v>
      </c>
      <c r="K58" s="197">
        <v>0</v>
      </c>
      <c r="L58" s="197">
        <v>0</v>
      </c>
      <c r="M58" s="197">
        <v>0</v>
      </c>
      <c r="N58" s="197">
        <v>0</v>
      </c>
      <c r="O58" s="197">
        <v>0</v>
      </c>
      <c r="P58" s="197">
        <v>0</v>
      </c>
      <c r="Q58" s="197">
        <v>0</v>
      </c>
      <c r="R58" s="197">
        <v>0</v>
      </c>
      <c r="S58" s="197">
        <v>0</v>
      </c>
      <c r="T58" s="197">
        <v>0</v>
      </c>
      <c r="U58" s="197">
        <v>0</v>
      </c>
      <c r="V58" s="197">
        <v>0</v>
      </c>
      <c r="W58" s="197">
        <v>0</v>
      </c>
      <c r="X58" s="197">
        <v>0</v>
      </c>
      <c r="Y58" s="197">
        <v>0</v>
      </c>
      <c r="Z58" s="197">
        <v>0</v>
      </c>
      <c r="AA58" s="197">
        <v>0</v>
      </c>
      <c r="AB58" s="197">
        <v>0</v>
      </c>
      <c r="AC58" s="197">
        <v>0</v>
      </c>
      <c r="AD58" s="197">
        <v>0</v>
      </c>
      <c r="AE58" s="197">
        <v>0</v>
      </c>
      <c r="AF58" s="197">
        <v>0</v>
      </c>
    </row>
    <row r="59" spans="1:32" x14ac:dyDescent="0.25">
      <c r="A59" t="s">
        <v>5720</v>
      </c>
      <c r="B59" s="197">
        <v>0</v>
      </c>
      <c r="C59" s="197">
        <v>0</v>
      </c>
      <c r="D59" s="197">
        <v>0</v>
      </c>
      <c r="E59" s="197">
        <v>0</v>
      </c>
      <c r="F59" s="197">
        <v>0</v>
      </c>
      <c r="G59" s="197">
        <v>0</v>
      </c>
      <c r="H59" s="197">
        <v>0</v>
      </c>
      <c r="I59" s="197">
        <v>0</v>
      </c>
      <c r="J59" s="197">
        <v>0</v>
      </c>
      <c r="K59" s="197">
        <v>0</v>
      </c>
      <c r="L59" s="197">
        <v>0</v>
      </c>
      <c r="M59" s="197">
        <v>0</v>
      </c>
      <c r="N59" s="197">
        <v>0</v>
      </c>
      <c r="O59" s="197">
        <v>0</v>
      </c>
      <c r="P59" s="197">
        <v>0</v>
      </c>
      <c r="Q59" s="197">
        <v>0</v>
      </c>
      <c r="R59" s="197">
        <v>0</v>
      </c>
      <c r="S59" s="197">
        <v>0</v>
      </c>
      <c r="T59" s="197">
        <v>0</v>
      </c>
      <c r="U59" s="197">
        <v>0</v>
      </c>
      <c r="V59" s="197">
        <v>0</v>
      </c>
      <c r="W59" s="197">
        <v>0</v>
      </c>
      <c r="X59" s="197">
        <v>0</v>
      </c>
      <c r="Y59" s="197">
        <v>0</v>
      </c>
      <c r="Z59" s="197">
        <v>0</v>
      </c>
      <c r="AA59" s="197">
        <v>0</v>
      </c>
      <c r="AB59" s="197">
        <v>0</v>
      </c>
      <c r="AC59" s="197">
        <v>0</v>
      </c>
      <c r="AD59" s="197">
        <v>0</v>
      </c>
      <c r="AE59" s="197">
        <v>0</v>
      </c>
      <c r="AF59" s="197">
        <v>0</v>
      </c>
    </row>
    <row r="60" spans="1:32" x14ac:dyDescent="0.25">
      <c r="A60" t="s">
        <v>5721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row>
    <row r="61" spans="1:32" x14ac:dyDescent="0.25">
      <c r="A61" t="s">
        <v>5722</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row>
    <row r="62" spans="1:32" x14ac:dyDescent="0.25">
      <c r="A62" t="s">
        <v>5723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row>
    <row r="63" spans="1:32" x14ac:dyDescent="0.25">
      <c r="A63" t="s">
        <v>5724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row>
    <row r="64" spans="1:32" x14ac:dyDescent="0.25">
      <c r="A64" t="s">
        <v>5725</v>
      </c>
      <c r="B64" s="197">
        <v>0</v>
      </c>
      <c r="C64" s="197">
        <v>0</v>
      </c>
      <c r="D64" s="197">
        <v>0</v>
      </c>
      <c r="E64" s="197">
        <v>0</v>
      </c>
      <c r="F64" s="197">
        <v>0</v>
      </c>
      <c r="G64" s="197">
        <v>0</v>
      </c>
      <c r="H64" s="197">
        <v>0</v>
      </c>
      <c r="I64" s="197">
        <v>0</v>
      </c>
      <c r="J64" s="197">
        <v>0</v>
      </c>
      <c r="K64" s="197">
        <v>0</v>
      </c>
      <c r="L64" s="197">
        <v>0</v>
      </c>
      <c r="M64" s="197">
        <v>0</v>
      </c>
      <c r="N64" s="197">
        <v>0</v>
      </c>
      <c r="O64" s="197">
        <v>0</v>
      </c>
      <c r="P64" s="197">
        <v>0</v>
      </c>
      <c r="Q64" s="197">
        <v>0</v>
      </c>
      <c r="R64" s="197">
        <v>0</v>
      </c>
      <c r="S64" s="197">
        <v>0</v>
      </c>
      <c r="T64" s="197">
        <v>0</v>
      </c>
      <c r="U64" s="197">
        <v>0</v>
      </c>
      <c r="V64" s="197">
        <v>0</v>
      </c>
      <c r="W64" s="197">
        <v>0</v>
      </c>
      <c r="X64" s="197">
        <v>0</v>
      </c>
      <c r="Y64" s="197">
        <v>0</v>
      </c>
      <c r="Z64" s="197">
        <v>0</v>
      </c>
      <c r="AA64" s="197">
        <v>0</v>
      </c>
      <c r="AB64" s="197">
        <v>0</v>
      </c>
      <c r="AC64" s="197">
        <v>0</v>
      </c>
      <c r="AD64" s="197">
        <v>0</v>
      </c>
      <c r="AE64" s="197">
        <v>0</v>
      </c>
      <c r="AF64" s="197">
        <v>0</v>
      </c>
    </row>
    <row r="65" spans="1:32" x14ac:dyDescent="0.25">
      <c r="A65" t="s">
        <v>5726</v>
      </c>
      <c r="B65" s="197">
        <v>0</v>
      </c>
      <c r="C65" s="197">
        <v>0</v>
      </c>
      <c r="D65" s="197">
        <v>0</v>
      </c>
      <c r="E65" s="197">
        <v>0</v>
      </c>
      <c r="F65" s="197">
        <v>0</v>
      </c>
      <c r="G65" s="197">
        <v>0</v>
      </c>
      <c r="H65" s="197">
        <v>0</v>
      </c>
      <c r="I65" s="197">
        <v>0</v>
      </c>
      <c r="J65" s="197">
        <v>0</v>
      </c>
      <c r="K65" s="197">
        <v>0</v>
      </c>
      <c r="L65" s="197">
        <v>0</v>
      </c>
      <c r="M65" s="197">
        <v>0</v>
      </c>
      <c r="N65" s="197">
        <v>0</v>
      </c>
      <c r="O65" s="197">
        <v>0</v>
      </c>
      <c r="P65" s="197">
        <v>0</v>
      </c>
      <c r="Q65" s="197">
        <v>0</v>
      </c>
      <c r="R65" s="197">
        <v>0</v>
      </c>
      <c r="S65" s="197">
        <v>0</v>
      </c>
      <c r="T65" s="197">
        <v>0</v>
      </c>
      <c r="U65" s="197">
        <v>0</v>
      </c>
      <c r="V65" s="197">
        <v>0</v>
      </c>
      <c r="W65" s="197">
        <v>0</v>
      </c>
      <c r="X65" s="197">
        <v>0</v>
      </c>
      <c r="Y65" s="197">
        <v>0</v>
      </c>
      <c r="Z65" s="197">
        <v>0</v>
      </c>
      <c r="AA65" s="197">
        <v>0</v>
      </c>
      <c r="AB65" s="197">
        <v>0</v>
      </c>
      <c r="AC65" s="197">
        <v>0</v>
      </c>
      <c r="AD65" s="197">
        <v>0</v>
      </c>
      <c r="AE65" s="197">
        <v>0</v>
      </c>
      <c r="AF65" s="197">
        <v>0</v>
      </c>
    </row>
    <row r="66" spans="1:32" x14ac:dyDescent="0.25">
      <c r="A66" t="s">
        <v>5727</v>
      </c>
      <c r="B66" s="197">
        <v>0</v>
      </c>
      <c r="C66" s="197">
        <v>0</v>
      </c>
      <c r="D66" s="197">
        <v>0</v>
      </c>
      <c r="E66" s="197">
        <v>0</v>
      </c>
      <c r="F66" s="197">
        <v>0</v>
      </c>
      <c r="G66" s="197">
        <v>0</v>
      </c>
      <c r="H66" s="197">
        <v>0</v>
      </c>
      <c r="I66" s="197">
        <v>0</v>
      </c>
      <c r="J66" s="197">
        <v>0</v>
      </c>
      <c r="K66" s="197">
        <v>0</v>
      </c>
      <c r="L66" s="197">
        <v>0</v>
      </c>
      <c r="M66" s="197">
        <v>0</v>
      </c>
      <c r="N66" s="197">
        <v>0</v>
      </c>
      <c r="O66" s="197">
        <v>0</v>
      </c>
      <c r="P66" s="197">
        <v>0</v>
      </c>
      <c r="Q66" s="197">
        <v>0</v>
      </c>
      <c r="R66" s="197">
        <v>0</v>
      </c>
      <c r="S66" s="197">
        <v>0</v>
      </c>
      <c r="T66" s="197">
        <v>0</v>
      </c>
      <c r="U66" s="197">
        <v>0</v>
      </c>
      <c r="V66" s="197">
        <v>0</v>
      </c>
      <c r="W66" s="197">
        <v>0</v>
      </c>
      <c r="X66" s="197">
        <v>0</v>
      </c>
      <c r="Y66" s="197">
        <v>0</v>
      </c>
      <c r="Z66" s="197">
        <v>0</v>
      </c>
      <c r="AA66" s="197">
        <v>0</v>
      </c>
      <c r="AB66" s="197">
        <v>0</v>
      </c>
      <c r="AC66" s="197">
        <v>0</v>
      </c>
      <c r="AD66" s="197">
        <v>0</v>
      </c>
      <c r="AE66" s="197">
        <v>0</v>
      </c>
      <c r="AF66" s="197">
        <v>0</v>
      </c>
    </row>
    <row r="67" spans="1:32" x14ac:dyDescent="0.25">
      <c r="A67" t="s">
        <v>5728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row>
    <row r="68" spans="1:32" x14ac:dyDescent="0.25">
      <c r="A68" t="s">
        <v>5729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row>
    <row r="69" spans="1:32" x14ac:dyDescent="0.25">
      <c r="A69" t="s">
        <v>5730</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row>
    <row r="70" spans="1:32" x14ac:dyDescent="0.25">
      <c r="A70" t="s">
        <v>5731</v>
      </c>
      <c r="B70" s="197">
        <v>0</v>
      </c>
      <c r="C70" s="197">
        <v>0</v>
      </c>
      <c r="D70" s="197">
        <v>0</v>
      </c>
      <c r="E70" s="197">
        <v>0</v>
      </c>
      <c r="F70" s="197">
        <v>0</v>
      </c>
      <c r="G70" s="197">
        <v>0</v>
      </c>
      <c r="H70" s="197">
        <v>0</v>
      </c>
      <c r="I70" s="197">
        <v>0</v>
      </c>
      <c r="J70" s="197">
        <v>0</v>
      </c>
      <c r="K70" s="197">
        <v>0</v>
      </c>
      <c r="L70" s="197">
        <v>0</v>
      </c>
      <c r="M70" s="197">
        <v>0</v>
      </c>
      <c r="N70" s="197">
        <v>0</v>
      </c>
      <c r="O70" s="197">
        <v>0</v>
      </c>
      <c r="P70" s="197">
        <v>0</v>
      </c>
      <c r="Q70" s="197">
        <v>0</v>
      </c>
      <c r="R70" s="197">
        <v>0</v>
      </c>
      <c r="S70" s="197">
        <v>0</v>
      </c>
      <c r="T70" s="197">
        <v>0</v>
      </c>
      <c r="U70" s="197">
        <v>0</v>
      </c>
      <c r="V70" s="197">
        <v>0</v>
      </c>
      <c r="W70" s="197">
        <v>0</v>
      </c>
      <c r="X70" s="197">
        <v>0</v>
      </c>
      <c r="Y70" s="197">
        <v>0</v>
      </c>
      <c r="Z70" s="197">
        <v>0</v>
      </c>
      <c r="AA70" s="197">
        <v>0</v>
      </c>
      <c r="AB70" s="197">
        <v>0</v>
      </c>
      <c r="AC70" s="197">
        <v>0</v>
      </c>
      <c r="AD70" s="197">
        <v>0</v>
      </c>
      <c r="AE70" s="197">
        <v>0</v>
      </c>
      <c r="AF70" s="197">
        <v>0</v>
      </c>
    </row>
    <row r="71" spans="1:32" x14ac:dyDescent="0.25">
      <c r="A71" t="s">
        <v>5732</v>
      </c>
      <c r="B71" s="197">
        <v>0</v>
      </c>
      <c r="C71" s="197">
        <v>0</v>
      </c>
      <c r="D71" s="197">
        <v>0</v>
      </c>
      <c r="E71" s="197">
        <v>0</v>
      </c>
      <c r="F71" s="197">
        <v>0</v>
      </c>
      <c r="G71" s="197">
        <v>0</v>
      </c>
      <c r="H71" s="197">
        <v>0</v>
      </c>
      <c r="I71" s="197">
        <v>0</v>
      </c>
      <c r="J71" s="197">
        <v>0</v>
      </c>
      <c r="K71" s="197">
        <v>0</v>
      </c>
      <c r="L71" s="197">
        <v>0</v>
      </c>
      <c r="M71" s="197">
        <v>0</v>
      </c>
      <c r="N71" s="197">
        <v>0</v>
      </c>
      <c r="O71" s="197">
        <v>0</v>
      </c>
      <c r="P71" s="197">
        <v>0</v>
      </c>
      <c r="Q71" s="197">
        <v>0</v>
      </c>
      <c r="R71" s="197">
        <v>0</v>
      </c>
      <c r="S71" s="197">
        <v>0</v>
      </c>
      <c r="T71" s="197">
        <v>0</v>
      </c>
      <c r="U71" s="197">
        <v>0</v>
      </c>
      <c r="V71" s="197">
        <v>0</v>
      </c>
      <c r="W71" s="197">
        <v>0</v>
      </c>
      <c r="X71" s="197">
        <v>0</v>
      </c>
      <c r="Y71" s="197">
        <v>0</v>
      </c>
      <c r="Z71" s="197">
        <v>0</v>
      </c>
      <c r="AA71" s="197">
        <v>0</v>
      </c>
      <c r="AB71" s="197">
        <v>0</v>
      </c>
      <c r="AC71" s="197">
        <v>0</v>
      </c>
      <c r="AD71" s="197">
        <v>0</v>
      </c>
      <c r="AE71" s="197">
        <v>0</v>
      </c>
      <c r="AF71" s="197">
        <v>0</v>
      </c>
    </row>
    <row r="72" spans="1:32" x14ac:dyDescent="0.25">
      <c r="A72" t="s">
        <v>5733</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row>
    <row r="73" spans="1:32" x14ac:dyDescent="0.25">
      <c r="A73" t="s">
        <v>5734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row>
    <row r="74" spans="1:32" x14ac:dyDescent="0.25">
      <c r="A74" t="s">
        <v>5735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row>
    <row r="75" spans="1:32" x14ac:dyDescent="0.25">
      <c r="A75" t="s">
        <v>5736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row>
    <row r="76" spans="1:32" x14ac:dyDescent="0.25">
      <c r="A76" t="s">
        <v>5737</v>
      </c>
      <c r="B76" s="197">
        <v>0</v>
      </c>
      <c r="C76" s="197">
        <v>0</v>
      </c>
      <c r="D76" s="197">
        <v>0</v>
      </c>
      <c r="E76" s="197">
        <v>0</v>
      </c>
      <c r="F76" s="197">
        <v>0</v>
      </c>
      <c r="G76" s="197">
        <v>0</v>
      </c>
      <c r="H76" s="197">
        <v>0</v>
      </c>
      <c r="I76" s="197">
        <v>0</v>
      </c>
      <c r="J76" s="197">
        <v>0</v>
      </c>
      <c r="K76" s="197">
        <v>0</v>
      </c>
      <c r="L76" s="197">
        <v>0</v>
      </c>
      <c r="M76" s="197">
        <v>0</v>
      </c>
      <c r="N76" s="197">
        <v>0</v>
      </c>
      <c r="O76" s="197">
        <v>0</v>
      </c>
      <c r="P76" s="197">
        <v>0</v>
      </c>
      <c r="Q76" s="197">
        <v>0</v>
      </c>
      <c r="R76" s="197">
        <v>0</v>
      </c>
      <c r="S76" s="197">
        <v>0</v>
      </c>
      <c r="T76" s="197">
        <v>0</v>
      </c>
      <c r="U76" s="197">
        <v>0</v>
      </c>
      <c r="V76" s="197">
        <v>0</v>
      </c>
      <c r="W76" s="197">
        <v>0</v>
      </c>
      <c r="X76" s="197">
        <v>0</v>
      </c>
      <c r="Y76" s="197">
        <v>0</v>
      </c>
      <c r="Z76" s="197">
        <v>0</v>
      </c>
      <c r="AA76" s="197">
        <v>0</v>
      </c>
      <c r="AB76" s="197">
        <v>0</v>
      </c>
      <c r="AC76" s="197">
        <v>0</v>
      </c>
      <c r="AD76" s="197">
        <v>0</v>
      </c>
      <c r="AE76" s="197">
        <v>0</v>
      </c>
      <c r="AF76" s="197">
        <v>0</v>
      </c>
    </row>
    <row r="77" spans="1:32" x14ac:dyDescent="0.25">
      <c r="A77" t="s">
        <v>5738</v>
      </c>
      <c r="B77" s="197">
        <v>0</v>
      </c>
      <c r="C77" s="197">
        <v>0</v>
      </c>
      <c r="D77" s="197">
        <v>0</v>
      </c>
      <c r="E77" s="197">
        <v>0</v>
      </c>
      <c r="F77" s="197">
        <v>0</v>
      </c>
      <c r="G77" s="197">
        <v>0</v>
      </c>
      <c r="H77" s="197">
        <v>0</v>
      </c>
      <c r="I77" s="197">
        <v>0</v>
      </c>
      <c r="J77" s="197">
        <v>0</v>
      </c>
      <c r="K77" s="197">
        <v>0</v>
      </c>
      <c r="L77" s="197">
        <v>0</v>
      </c>
      <c r="M77" s="197">
        <v>0</v>
      </c>
      <c r="N77" s="197">
        <v>0</v>
      </c>
      <c r="O77" s="197">
        <v>0</v>
      </c>
      <c r="P77" s="197">
        <v>0</v>
      </c>
      <c r="Q77" s="197">
        <v>0</v>
      </c>
      <c r="R77" s="197">
        <v>0</v>
      </c>
      <c r="S77" s="197">
        <v>0</v>
      </c>
      <c r="T77" s="197">
        <v>0</v>
      </c>
      <c r="U77" s="197">
        <v>0</v>
      </c>
      <c r="V77" s="197">
        <v>0</v>
      </c>
      <c r="W77" s="197">
        <v>0</v>
      </c>
      <c r="X77" s="197">
        <v>0</v>
      </c>
      <c r="Y77" s="197">
        <v>0</v>
      </c>
      <c r="Z77" s="197">
        <v>0</v>
      </c>
      <c r="AA77" s="197">
        <v>0</v>
      </c>
      <c r="AB77" s="197">
        <v>0</v>
      </c>
      <c r="AC77" s="197">
        <v>0</v>
      </c>
      <c r="AD77" s="197">
        <v>0</v>
      </c>
      <c r="AE77" s="197">
        <v>0</v>
      </c>
      <c r="AF77" s="197">
        <v>0</v>
      </c>
    </row>
    <row r="78" spans="1:32" x14ac:dyDescent="0.25">
      <c r="A78" t="s">
        <v>5739</v>
      </c>
      <c r="B78" s="197">
        <v>0</v>
      </c>
      <c r="C78" s="197">
        <v>0</v>
      </c>
      <c r="D78" s="197">
        <v>0</v>
      </c>
      <c r="E78" s="197">
        <v>0</v>
      </c>
      <c r="F78" s="197">
        <v>0</v>
      </c>
      <c r="G78" s="197">
        <v>0</v>
      </c>
      <c r="H78" s="197">
        <v>0</v>
      </c>
      <c r="I78" s="197">
        <v>0</v>
      </c>
      <c r="J78" s="197">
        <v>0</v>
      </c>
      <c r="K78" s="197">
        <v>0</v>
      </c>
      <c r="L78" s="197">
        <v>0</v>
      </c>
      <c r="M78" s="197">
        <v>0</v>
      </c>
      <c r="N78" s="197">
        <v>0</v>
      </c>
      <c r="O78" s="197">
        <v>0</v>
      </c>
      <c r="P78" s="197">
        <v>0</v>
      </c>
      <c r="Q78" s="197">
        <v>0</v>
      </c>
      <c r="R78" s="197">
        <v>0</v>
      </c>
      <c r="S78" s="197">
        <v>0</v>
      </c>
      <c r="T78" s="197">
        <v>0</v>
      </c>
      <c r="U78" s="197">
        <v>0</v>
      </c>
      <c r="V78" s="197">
        <v>0</v>
      </c>
      <c r="W78" s="197">
        <v>0</v>
      </c>
      <c r="X78" s="197">
        <v>0</v>
      </c>
      <c r="Y78" s="197">
        <v>0</v>
      </c>
      <c r="Z78" s="197">
        <v>0</v>
      </c>
      <c r="AA78" s="197">
        <v>0</v>
      </c>
      <c r="AB78" s="197">
        <v>0</v>
      </c>
      <c r="AC78" s="197">
        <v>0</v>
      </c>
      <c r="AD78" s="197">
        <v>0</v>
      </c>
      <c r="AE78" s="197">
        <v>0</v>
      </c>
      <c r="AF78" s="197">
        <v>0</v>
      </c>
    </row>
    <row r="79" spans="1:32" x14ac:dyDescent="0.25">
      <c r="A79" t="s">
        <v>5740</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1:32" x14ac:dyDescent="0.25">
      <c r="A80" t="s">
        <v>5741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row>
    <row r="81" spans="1:32" x14ac:dyDescent="0.25">
      <c r="A81" t="s">
        <v>5742</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row>
    <row r="82" spans="1:32" x14ac:dyDescent="0.25">
      <c r="A82" t="s">
        <v>5743</v>
      </c>
      <c r="B82" s="197">
        <v>0</v>
      </c>
      <c r="C82" s="197">
        <v>0</v>
      </c>
      <c r="D82" s="197">
        <v>0</v>
      </c>
      <c r="E82" s="197">
        <v>0</v>
      </c>
      <c r="F82" s="197">
        <v>0</v>
      </c>
      <c r="G82" s="197">
        <v>0</v>
      </c>
      <c r="H82" s="197">
        <v>0</v>
      </c>
      <c r="I82" s="197">
        <v>0</v>
      </c>
      <c r="J82" s="197">
        <v>0</v>
      </c>
      <c r="K82" s="197">
        <v>0</v>
      </c>
      <c r="L82" s="197">
        <v>0</v>
      </c>
      <c r="M82" s="197">
        <v>0</v>
      </c>
      <c r="N82" s="197">
        <v>0</v>
      </c>
      <c r="O82" s="197">
        <v>0</v>
      </c>
      <c r="P82" s="197">
        <v>0</v>
      </c>
      <c r="Q82" s="197">
        <v>0</v>
      </c>
      <c r="R82" s="197">
        <v>0</v>
      </c>
      <c r="S82" s="197">
        <v>0</v>
      </c>
      <c r="T82" s="197">
        <v>0</v>
      </c>
      <c r="U82" s="197">
        <v>0</v>
      </c>
      <c r="V82" s="197">
        <v>0</v>
      </c>
      <c r="W82" s="197">
        <v>0</v>
      </c>
      <c r="X82" s="197">
        <v>0</v>
      </c>
      <c r="Y82" s="197">
        <v>0</v>
      </c>
      <c r="Z82" s="197">
        <v>0</v>
      </c>
      <c r="AA82" s="197">
        <v>0</v>
      </c>
      <c r="AB82" s="197">
        <v>0</v>
      </c>
      <c r="AC82" s="197">
        <v>0</v>
      </c>
      <c r="AD82" s="197">
        <v>0</v>
      </c>
      <c r="AE82" s="197">
        <v>0</v>
      </c>
      <c r="AF82" s="197">
        <v>0</v>
      </c>
    </row>
    <row r="83" spans="1:32" x14ac:dyDescent="0.25">
      <c r="A83" t="s">
        <v>5744</v>
      </c>
      <c r="B83" s="197">
        <v>0</v>
      </c>
      <c r="C83" s="197">
        <v>0</v>
      </c>
      <c r="D83" s="197">
        <v>0</v>
      </c>
      <c r="E83" s="197">
        <v>0</v>
      </c>
      <c r="F83" s="197">
        <v>0</v>
      </c>
      <c r="G83" s="197">
        <v>0</v>
      </c>
      <c r="H83" s="197">
        <v>0</v>
      </c>
      <c r="I83" s="197">
        <v>0</v>
      </c>
      <c r="J83" s="197">
        <v>0</v>
      </c>
      <c r="K83" s="197">
        <v>0</v>
      </c>
      <c r="L83" s="197">
        <v>0</v>
      </c>
      <c r="M83" s="197">
        <v>0</v>
      </c>
      <c r="N83" s="197">
        <v>0</v>
      </c>
      <c r="O83" s="197">
        <v>0</v>
      </c>
      <c r="P83" s="197">
        <v>0</v>
      </c>
      <c r="Q83" s="197">
        <v>0</v>
      </c>
      <c r="R83" s="197">
        <v>0</v>
      </c>
      <c r="S83" s="197">
        <v>0</v>
      </c>
      <c r="T83" s="197">
        <v>0</v>
      </c>
      <c r="U83" s="197">
        <v>0</v>
      </c>
      <c r="V83" s="197">
        <v>0</v>
      </c>
      <c r="W83" s="197">
        <v>0</v>
      </c>
      <c r="X83" s="197">
        <v>0</v>
      </c>
      <c r="Y83" s="197">
        <v>0</v>
      </c>
      <c r="Z83" s="197">
        <v>0</v>
      </c>
      <c r="AA83" s="197">
        <v>0</v>
      </c>
      <c r="AB83" s="197">
        <v>0</v>
      </c>
      <c r="AC83" s="197">
        <v>0</v>
      </c>
      <c r="AD83" s="197">
        <v>0</v>
      </c>
      <c r="AE83" s="197">
        <v>0</v>
      </c>
      <c r="AF83" s="197">
        <v>0</v>
      </c>
    </row>
    <row r="84" spans="1:32" x14ac:dyDescent="0.25">
      <c r="A84" t="s">
        <v>5745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row>
    <row r="85" spans="1:32" x14ac:dyDescent="0.25">
      <c r="A85" t="s">
        <v>5746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row>
    <row r="86" spans="1:32" x14ac:dyDescent="0.25">
      <c r="A86" t="s">
        <v>5747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row>
    <row r="87" spans="1:32" x14ac:dyDescent="0.25">
      <c r="A87" t="s">
        <v>5748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row>
    <row r="88" spans="1:32" x14ac:dyDescent="0.25">
      <c r="A88" t="s">
        <v>5749</v>
      </c>
      <c r="B88" s="197">
        <v>0</v>
      </c>
      <c r="C88" s="197">
        <v>0</v>
      </c>
      <c r="D88" s="197">
        <v>0</v>
      </c>
      <c r="E88" s="197">
        <v>0</v>
      </c>
      <c r="F88" s="197">
        <v>0</v>
      </c>
      <c r="G88" s="197">
        <v>0</v>
      </c>
      <c r="H88" s="197">
        <v>0</v>
      </c>
      <c r="I88" s="197">
        <v>0</v>
      </c>
      <c r="J88" s="197">
        <v>0</v>
      </c>
      <c r="K88" s="197">
        <v>0</v>
      </c>
      <c r="L88" s="197">
        <v>0</v>
      </c>
      <c r="M88" s="197">
        <v>0</v>
      </c>
      <c r="N88" s="197">
        <v>0</v>
      </c>
      <c r="O88" s="197">
        <v>0</v>
      </c>
      <c r="P88" s="197">
        <v>0</v>
      </c>
      <c r="Q88" s="197">
        <v>0</v>
      </c>
      <c r="R88" s="197">
        <v>0</v>
      </c>
      <c r="S88" s="197">
        <v>0</v>
      </c>
      <c r="T88" s="197">
        <v>0</v>
      </c>
      <c r="U88" s="197">
        <v>0</v>
      </c>
      <c r="V88" s="197">
        <v>0</v>
      </c>
      <c r="W88" s="197">
        <v>0</v>
      </c>
      <c r="X88" s="197">
        <v>0</v>
      </c>
      <c r="Y88" s="197">
        <v>0</v>
      </c>
      <c r="Z88" s="197">
        <v>0</v>
      </c>
      <c r="AA88" s="197">
        <v>0</v>
      </c>
      <c r="AB88" s="197">
        <v>0</v>
      </c>
      <c r="AC88" s="197">
        <v>0</v>
      </c>
      <c r="AD88" s="197">
        <v>0</v>
      </c>
      <c r="AE88" s="197">
        <v>0</v>
      </c>
      <c r="AF88" s="197">
        <v>0</v>
      </c>
    </row>
    <row r="89" spans="1:32" x14ac:dyDescent="0.25">
      <c r="A89" t="s">
        <v>5750</v>
      </c>
      <c r="B89" s="197">
        <v>0</v>
      </c>
      <c r="C89" s="197">
        <v>0</v>
      </c>
      <c r="D89" s="197">
        <v>0</v>
      </c>
      <c r="E89" s="197">
        <v>0</v>
      </c>
      <c r="F89" s="197">
        <v>0</v>
      </c>
      <c r="G89" s="197">
        <v>0</v>
      </c>
      <c r="H89" s="197">
        <v>0</v>
      </c>
      <c r="I89" s="197">
        <v>0</v>
      </c>
      <c r="J89" s="197">
        <v>0</v>
      </c>
      <c r="K89" s="197">
        <v>0</v>
      </c>
      <c r="L89" s="197">
        <v>0</v>
      </c>
      <c r="M89" s="197">
        <v>0</v>
      </c>
      <c r="N89" s="197">
        <v>0</v>
      </c>
      <c r="O89" s="197">
        <v>0</v>
      </c>
      <c r="P89" s="197">
        <v>0</v>
      </c>
      <c r="Q89" s="197">
        <v>0</v>
      </c>
      <c r="R89" s="197">
        <v>0</v>
      </c>
      <c r="S89" s="197">
        <v>0</v>
      </c>
      <c r="T89" s="197">
        <v>0</v>
      </c>
      <c r="U89" s="197">
        <v>0</v>
      </c>
      <c r="V89" s="197">
        <v>0</v>
      </c>
      <c r="W89" s="197">
        <v>0</v>
      </c>
      <c r="X89" s="197">
        <v>0</v>
      </c>
      <c r="Y89" s="197">
        <v>0</v>
      </c>
      <c r="Z89" s="197">
        <v>0</v>
      </c>
      <c r="AA89" s="197">
        <v>0</v>
      </c>
      <c r="AB89" s="197">
        <v>0</v>
      </c>
      <c r="AC89" s="197">
        <v>0</v>
      </c>
      <c r="AD89" s="197">
        <v>0</v>
      </c>
      <c r="AE89" s="197">
        <v>0</v>
      </c>
      <c r="AF89" s="197">
        <v>0</v>
      </c>
    </row>
    <row r="90" spans="1:32" x14ac:dyDescent="0.25">
      <c r="A90" t="s">
        <v>5751</v>
      </c>
      <c r="B90" s="197">
        <v>0</v>
      </c>
      <c r="C90" s="197">
        <v>0</v>
      </c>
      <c r="D90" s="197">
        <v>0</v>
      </c>
      <c r="E90" s="197">
        <v>0</v>
      </c>
      <c r="F90" s="197">
        <v>0</v>
      </c>
      <c r="G90" s="197">
        <v>0</v>
      </c>
      <c r="H90" s="197">
        <v>0</v>
      </c>
      <c r="I90" s="197">
        <v>0</v>
      </c>
      <c r="J90" s="197">
        <v>0</v>
      </c>
      <c r="K90" s="197">
        <v>0</v>
      </c>
      <c r="L90" s="197">
        <v>0</v>
      </c>
      <c r="M90" s="197">
        <v>0</v>
      </c>
      <c r="N90" s="197">
        <v>0</v>
      </c>
      <c r="O90" s="197">
        <v>0</v>
      </c>
      <c r="P90" s="197">
        <v>0</v>
      </c>
      <c r="Q90" s="197">
        <v>0</v>
      </c>
      <c r="R90" s="197">
        <v>0</v>
      </c>
      <c r="S90" s="197">
        <v>0</v>
      </c>
      <c r="T90" s="197">
        <v>0</v>
      </c>
      <c r="U90" s="197">
        <v>0</v>
      </c>
      <c r="V90" s="197">
        <v>0</v>
      </c>
      <c r="W90" s="197">
        <v>0</v>
      </c>
      <c r="X90" s="197">
        <v>0</v>
      </c>
      <c r="Y90" s="197">
        <v>0</v>
      </c>
      <c r="Z90" s="197">
        <v>0</v>
      </c>
      <c r="AA90" s="197">
        <v>0</v>
      </c>
      <c r="AB90" s="197">
        <v>0</v>
      </c>
      <c r="AC90" s="197">
        <v>0</v>
      </c>
      <c r="AD90" s="197">
        <v>0</v>
      </c>
      <c r="AE90" s="197">
        <v>0</v>
      </c>
      <c r="AF90" s="197">
        <v>0</v>
      </c>
    </row>
    <row r="91" spans="1:32" x14ac:dyDescent="0.25">
      <c r="A91" t="s">
        <v>5752</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1:32" x14ac:dyDescent="0.25">
      <c r="A92" t="s">
        <v>5753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x14ac:dyDescent="0.25">
      <c r="A93" t="s">
        <v>5754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row>
    <row r="94" spans="1:32" x14ac:dyDescent="0.25">
      <c r="A94" t="s">
        <v>5755</v>
      </c>
      <c r="B94" s="197">
        <v>0</v>
      </c>
      <c r="C94" s="197">
        <v>0</v>
      </c>
      <c r="D94" s="197">
        <v>0</v>
      </c>
      <c r="E94" s="197">
        <v>0</v>
      </c>
      <c r="F94" s="197">
        <v>0</v>
      </c>
      <c r="G94" s="197">
        <v>0</v>
      </c>
      <c r="H94" s="197">
        <v>0</v>
      </c>
      <c r="I94" s="197">
        <v>0</v>
      </c>
      <c r="J94" s="197">
        <v>0</v>
      </c>
      <c r="K94" s="197">
        <v>0</v>
      </c>
      <c r="L94" s="197">
        <v>0</v>
      </c>
      <c r="M94" s="197">
        <v>0</v>
      </c>
      <c r="N94" s="197">
        <v>0</v>
      </c>
      <c r="O94" s="197">
        <v>0</v>
      </c>
      <c r="P94" s="197">
        <v>0</v>
      </c>
      <c r="Q94" s="197">
        <v>0</v>
      </c>
      <c r="R94" s="197">
        <v>0</v>
      </c>
      <c r="S94" s="197">
        <v>0</v>
      </c>
      <c r="T94" s="197">
        <v>0</v>
      </c>
      <c r="U94" s="197">
        <v>0</v>
      </c>
      <c r="V94" s="197">
        <v>0</v>
      </c>
      <c r="W94" s="197">
        <v>0</v>
      </c>
      <c r="X94" s="197">
        <v>0</v>
      </c>
      <c r="Y94" s="197">
        <v>0</v>
      </c>
      <c r="Z94" s="197">
        <v>0</v>
      </c>
      <c r="AA94" s="197">
        <v>0</v>
      </c>
      <c r="AB94" s="197">
        <v>0</v>
      </c>
      <c r="AC94" s="197">
        <v>0</v>
      </c>
      <c r="AD94" s="197">
        <v>0</v>
      </c>
      <c r="AE94" s="197">
        <v>0</v>
      </c>
      <c r="AF94" s="197">
        <v>0</v>
      </c>
    </row>
    <row r="95" spans="1:32" x14ac:dyDescent="0.25">
      <c r="A95" t="s">
        <v>5756</v>
      </c>
      <c r="B95" s="197">
        <v>0</v>
      </c>
      <c r="C95" s="197">
        <v>0</v>
      </c>
      <c r="D95" s="197">
        <v>0</v>
      </c>
      <c r="E95" s="197">
        <v>0</v>
      </c>
      <c r="F95" s="197">
        <v>0</v>
      </c>
      <c r="G95" s="197">
        <v>0</v>
      </c>
      <c r="H95" s="197">
        <v>0</v>
      </c>
      <c r="I95" s="197">
        <v>0</v>
      </c>
      <c r="J95" s="197">
        <v>0</v>
      </c>
      <c r="K95" s="197">
        <v>0</v>
      </c>
      <c r="L95" s="197">
        <v>0</v>
      </c>
      <c r="M95" s="197">
        <v>0</v>
      </c>
      <c r="N95" s="197">
        <v>0</v>
      </c>
      <c r="O95" s="197">
        <v>0</v>
      </c>
      <c r="P95" s="197">
        <v>0</v>
      </c>
      <c r="Q95" s="197">
        <v>0</v>
      </c>
      <c r="R95" s="197">
        <v>0</v>
      </c>
      <c r="S95" s="197">
        <v>0</v>
      </c>
      <c r="T95" s="197">
        <v>0</v>
      </c>
      <c r="U95" s="197">
        <v>0</v>
      </c>
      <c r="V95" s="197">
        <v>0</v>
      </c>
      <c r="W95" s="197">
        <v>0</v>
      </c>
      <c r="X95" s="197">
        <v>0</v>
      </c>
      <c r="Y95" s="197">
        <v>0</v>
      </c>
      <c r="Z95" s="197">
        <v>0</v>
      </c>
      <c r="AA95" s="197">
        <v>0</v>
      </c>
      <c r="AB95" s="197">
        <v>0</v>
      </c>
      <c r="AC95" s="197">
        <v>0</v>
      </c>
      <c r="AD95" s="197">
        <v>0</v>
      </c>
      <c r="AE95" s="197">
        <v>0</v>
      </c>
      <c r="AF95" s="197">
        <v>0</v>
      </c>
    </row>
    <row r="96" spans="1:32" x14ac:dyDescent="0.25">
      <c r="A96" t="s">
        <v>5757</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row>
    <row r="97" spans="1:32" x14ac:dyDescent="0.25">
      <c r="A97" t="s">
        <v>5758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x14ac:dyDescent="0.25">
      <c r="A98" t="s">
        <v>5759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row>
    <row r="99" spans="1:32" x14ac:dyDescent="0.25">
      <c r="A99" t="s">
        <v>5760</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row>
    <row r="100" spans="1:32" x14ac:dyDescent="0.25">
      <c r="A100" t="s">
        <v>5761</v>
      </c>
      <c r="B100" s="197">
        <v>0</v>
      </c>
      <c r="C100" s="197">
        <v>0</v>
      </c>
      <c r="D100" s="197">
        <v>0</v>
      </c>
      <c r="E100" s="197">
        <v>0</v>
      </c>
      <c r="F100" s="197">
        <v>0</v>
      </c>
      <c r="G100" s="197">
        <v>0</v>
      </c>
      <c r="H100" s="197">
        <v>0</v>
      </c>
      <c r="I100" s="197">
        <v>0</v>
      </c>
      <c r="J100" s="197">
        <v>0</v>
      </c>
      <c r="K100" s="197">
        <v>0</v>
      </c>
      <c r="L100" s="197">
        <v>0</v>
      </c>
      <c r="M100" s="197">
        <v>0</v>
      </c>
      <c r="N100" s="197">
        <v>0</v>
      </c>
      <c r="O100" s="197">
        <v>0</v>
      </c>
      <c r="P100" s="197">
        <v>0</v>
      </c>
      <c r="Q100" s="197">
        <v>0</v>
      </c>
      <c r="R100" s="197">
        <v>0</v>
      </c>
      <c r="S100" s="197">
        <v>0</v>
      </c>
      <c r="T100" s="197">
        <v>0</v>
      </c>
      <c r="U100" s="197">
        <v>0</v>
      </c>
      <c r="V100" s="197">
        <v>0</v>
      </c>
      <c r="W100" s="197">
        <v>0</v>
      </c>
      <c r="X100" s="197">
        <v>0</v>
      </c>
      <c r="Y100" s="197">
        <v>0</v>
      </c>
      <c r="Z100" s="197">
        <v>0</v>
      </c>
      <c r="AA100" s="197">
        <v>0</v>
      </c>
      <c r="AB100" s="197">
        <v>0</v>
      </c>
      <c r="AC100" s="197">
        <v>0</v>
      </c>
      <c r="AD100" s="197">
        <v>0</v>
      </c>
      <c r="AE100" s="197">
        <v>0</v>
      </c>
      <c r="AF100" s="197">
        <v>0</v>
      </c>
    </row>
    <row r="101" spans="1:32" x14ac:dyDescent="0.25">
      <c r="A101" t="s">
        <v>5762</v>
      </c>
      <c r="B101" s="197">
        <v>0</v>
      </c>
      <c r="C101" s="197">
        <v>0</v>
      </c>
      <c r="D101" s="197">
        <v>0</v>
      </c>
      <c r="E101" s="197">
        <v>0</v>
      </c>
      <c r="F101" s="197">
        <v>0</v>
      </c>
      <c r="G101" s="197">
        <v>0</v>
      </c>
      <c r="H101" s="197">
        <v>0</v>
      </c>
      <c r="I101" s="197">
        <v>0</v>
      </c>
      <c r="J101" s="197">
        <v>0</v>
      </c>
      <c r="K101" s="197">
        <v>0</v>
      </c>
      <c r="L101" s="197">
        <v>0</v>
      </c>
      <c r="M101" s="197">
        <v>0</v>
      </c>
      <c r="N101" s="197">
        <v>0</v>
      </c>
      <c r="O101" s="197">
        <v>0</v>
      </c>
      <c r="P101" s="197">
        <v>0</v>
      </c>
      <c r="Q101" s="197">
        <v>0</v>
      </c>
      <c r="R101" s="197">
        <v>0</v>
      </c>
      <c r="S101" s="197">
        <v>0</v>
      </c>
      <c r="T101" s="197">
        <v>0</v>
      </c>
      <c r="U101" s="197">
        <v>0</v>
      </c>
      <c r="V101" s="197">
        <v>0</v>
      </c>
      <c r="W101" s="197">
        <v>0</v>
      </c>
      <c r="X101" s="197">
        <v>0</v>
      </c>
      <c r="Y101" s="197">
        <v>0</v>
      </c>
      <c r="Z101" s="197">
        <v>0</v>
      </c>
      <c r="AA101" s="197">
        <v>0</v>
      </c>
      <c r="AB101" s="197">
        <v>0</v>
      </c>
      <c r="AC101" s="197">
        <v>0</v>
      </c>
      <c r="AD101" s="197">
        <v>0</v>
      </c>
      <c r="AE101" s="197">
        <v>0</v>
      </c>
      <c r="AF101" s="197">
        <v>0</v>
      </c>
    </row>
    <row r="102" spans="1:32" x14ac:dyDescent="0.25">
      <c r="A102" t="s">
        <v>5763</v>
      </c>
      <c r="B102" s="197">
        <v>0</v>
      </c>
      <c r="C102" s="197">
        <v>0</v>
      </c>
      <c r="D102" s="197">
        <v>0</v>
      </c>
      <c r="E102" s="197">
        <v>0</v>
      </c>
      <c r="F102" s="197">
        <v>0</v>
      </c>
      <c r="G102" s="197">
        <v>0</v>
      </c>
      <c r="H102" s="197">
        <v>0</v>
      </c>
      <c r="I102" s="197">
        <v>0</v>
      </c>
      <c r="J102" s="197">
        <v>0</v>
      </c>
      <c r="K102" s="197">
        <v>0</v>
      </c>
      <c r="L102" s="197">
        <v>0</v>
      </c>
      <c r="M102" s="197">
        <v>0</v>
      </c>
      <c r="N102" s="197">
        <v>0</v>
      </c>
      <c r="O102" s="197">
        <v>0</v>
      </c>
      <c r="P102" s="197">
        <v>0</v>
      </c>
      <c r="Q102" s="197">
        <v>0</v>
      </c>
      <c r="R102" s="197">
        <v>0</v>
      </c>
      <c r="S102" s="197">
        <v>0</v>
      </c>
      <c r="T102" s="197">
        <v>0</v>
      </c>
      <c r="U102" s="197">
        <v>0</v>
      </c>
      <c r="V102" s="197">
        <v>0</v>
      </c>
      <c r="W102" s="197">
        <v>0</v>
      </c>
      <c r="X102" s="197">
        <v>0</v>
      </c>
      <c r="Y102" s="197">
        <v>0</v>
      </c>
      <c r="Z102" s="197">
        <v>0</v>
      </c>
      <c r="AA102" s="197">
        <v>0</v>
      </c>
      <c r="AB102" s="197">
        <v>0</v>
      </c>
      <c r="AC102" s="197">
        <v>0</v>
      </c>
      <c r="AD102" s="197">
        <v>0</v>
      </c>
      <c r="AE102" s="197">
        <v>0</v>
      </c>
      <c r="AF102" s="197">
        <v>0</v>
      </c>
    </row>
    <row r="103" spans="1:32" x14ac:dyDescent="0.25">
      <c r="A103" t="s">
        <v>5764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row>
    <row r="104" spans="1:32" x14ac:dyDescent="0.25">
      <c r="A104" t="s">
        <v>5765</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row>
    <row r="105" spans="1:32" x14ac:dyDescent="0.25">
      <c r="A105" t="s">
        <v>5766</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row>
    <row r="106" spans="1:32" x14ac:dyDescent="0.25">
      <c r="A106" t="s">
        <v>5767</v>
      </c>
      <c r="B106" s="197">
        <v>0</v>
      </c>
      <c r="C106" s="197">
        <v>0</v>
      </c>
      <c r="D106" s="197">
        <v>0</v>
      </c>
      <c r="E106" s="197">
        <v>0</v>
      </c>
      <c r="F106" s="197">
        <v>0</v>
      </c>
      <c r="G106" s="197">
        <v>0</v>
      </c>
      <c r="H106" s="197">
        <v>0</v>
      </c>
      <c r="I106" s="197">
        <v>0</v>
      </c>
      <c r="J106" s="197">
        <v>0</v>
      </c>
      <c r="K106" s="197">
        <v>0</v>
      </c>
      <c r="L106" s="197">
        <v>0</v>
      </c>
      <c r="M106" s="197">
        <v>0</v>
      </c>
      <c r="N106" s="197">
        <v>0</v>
      </c>
      <c r="O106" s="197">
        <v>0</v>
      </c>
      <c r="P106" s="197">
        <v>0</v>
      </c>
      <c r="Q106" s="197">
        <v>0</v>
      </c>
      <c r="R106" s="197">
        <v>0</v>
      </c>
      <c r="S106" s="197">
        <v>0</v>
      </c>
      <c r="T106" s="197">
        <v>0</v>
      </c>
      <c r="U106" s="197">
        <v>0</v>
      </c>
      <c r="V106" s="197">
        <v>0</v>
      </c>
      <c r="W106" s="197">
        <v>0</v>
      </c>
      <c r="X106" s="197">
        <v>0</v>
      </c>
      <c r="Y106" s="197">
        <v>0</v>
      </c>
      <c r="Z106" s="197">
        <v>0</v>
      </c>
      <c r="AA106" s="197">
        <v>0</v>
      </c>
      <c r="AB106" s="197">
        <v>0</v>
      </c>
      <c r="AC106" s="197">
        <v>0</v>
      </c>
      <c r="AD106" s="197">
        <v>0</v>
      </c>
      <c r="AE106" s="197">
        <v>0</v>
      </c>
      <c r="AF106" s="197">
        <v>0</v>
      </c>
    </row>
    <row r="107" spans="1:32" x14ac:dyDescent="0.25">
      <c r="A107" t="s">
        <v>5768</v>
      </c>
      <c r="B107" s="197">
        <v>0</v>
      </c>
      <c r="C107" s="197">
        <v>0</v>
      </c>
      <c r="D107" s="197">
        <v>0</v>
      </c>
      <c r="E107" s="197">
        <v>0</v>
      </c>
      <c r="F107" s="197">
        <v>0</v>
      </c>
      <c r="G107" s="197">
        <v>0</v>
      </c>
      <c r="H107" s="197">
        <v>0</v>
      </c>
      <c r="I107" s="197">
        <v>0</v>
      </c>
      <c r="J107" s="197">
        <v>0</v>
      </c>
      <c r="K107" s="197">
        <v>0</v>
      </c>
      <c r="L107" s="197">
        <v>0</v>
      </c>
      <c r="M107" s="197">
        <v>0</v>
      </c>
      <c r="N107" s="197">
        <v>0</v>
      </c>
      <c r="O107" s="197">
        <v>0</v>
      </c>
      <c r="P107" s="197">
        <v>0</v>
      </c>
      <c r="Q107" s="197">
        <v>0</v>
      </c>
      <c r="R107" s="197">
        <v>0</v>
      </c>
      <c r="S107" s="197">
        <v>0</v>
      </c>
      <c r="T107" s="197">
        <v>0</v>
      </c>
      <c r="U107" s="197">
        <v>0</v>
      </c>
      <c r="V107" s="197">
        <v>0</v>
      </c>
      <c r="W107" s="197">
        <v>0</v>
      </c>
      <c r="X107" s="197">
        <v>0</v>
      </c>
      <c r="Y107" s="197">
        <v>0</v>
      </c>
      <c r="Z107" s="197">
        <v>0</v>
      </c>
      <c r="AA107" s="197">
        <v>0</v>
      </c>
      <c r="AB107" s="197">
        <v>0</v>
      </c>
      <c r="AC107" s="197">
        <v>0</v>
      </c>
      <c r="AD107" s="197">
        <v>0</v>
      </c>
      <c r="AE107" s="197">
        <v>0</v>
      </c>
      <c r="AF107" s="197">
        <v>0</v>
      </c>
    </row>
    <row r="108" spans="1:32" x14ac:dyDescent="0.25">
      <c r="A108" t="s">
        <v>5769</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row>
    <row r="109" spans="1:32" x14ac:dyDescent="0.25">
      <c r="A109" t="s">
        <v>5770</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row>
    <row r="110" spans="1:32" x14ac:dyDescent="0.25">
      <c r="A110" t="s">
        <v>5771</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row>
    <row r="111" spans="1:32" x14ac:dyDescent="0.25">
      <c r="A111" t="s">
        <v>5772</v>
      </c>
      <c r="B111" s="197">
        <v>0</v>
      </c>
      <c r="C111" s="197">
        <v>0</v>
      </c>
      <c r="D111" s="197">
        <v>0</v>
      </c>
      <c r="E111" s="197">
        <v>0</v>
      </c>
      <c r="F111" s="197">
        <v>0</v>
      </c>
      <c r="G111" s="197">
        <v>0</v>
      </c>
      <c r="H111" s="197">
        <v>0</v>
      </c>
      <c r="I111" s="197">
        <v>0</v>
      </c>
      <c r="J111" s="197">
        <v>0</v>
      </c>
      <c r="K111" s="197">
        <v>0</v>
      </c>
      <c r="L111" s="197">
        <v>0</v>
      </c>
      <c r="M111" s="197">
        <v>0</v>
      </c>
      <c r="N111" s="197">
        <v>0</v>
      </c>
      <c r="O111" s="197">
        <v>0</v>
      </c>
      <c r="P111" s="197">
        <v>0</v>
      </c>
      <c r="Q111" s="197">
        <v>0</v>
      </c>
      <c r="R111" s="197">
        <v>0</v>
      </c>
      <c r="S111" s="197">
        <v>0</v>
      </c>
      <c r="T111" s="197">
        <v>0</v>
      </c>
      <c r="U111" s="197">
        <v>0</v>
      </c>
      <c r="V111" s="197">
        <v>0</v>
      </c>
      <c r="W111" s="197">
        <v>0</v>
      </c>
      <c r="X111" s="197">
        <v>0</v>
      </c>
      <c r="Y111" s="197">
        <v>0</v>
      </c>
      <c r="Z111" s="197">
        <v>0</v>
      </c>
      <c r="AA111" s="197">
        <v>0</v>
      </c>
      <c r="AB111" s="197">
        <v>0</v>
      </c>
      <c r="AC111" s="197">
        <v>0</v>
      </c>
      <c r="AD111" s="197">
        <v>0</v>
      </c>
      <c r="AE111" s="197">
        <v>0</v>
      </c>
      <c r="AF111" s="197">
        <v>0</v>
      </c>
    </row>
    <row r="112" spans="1:32" x14ac:dyDescent="0.25">
      <c r="A112" t="s">
        <v>5773</v>
      </c>
      <c r="B112" s="197">
        <v>0</v>
      </c>
      <c r="C112" s="197">
        <v>0</v>
      </c>
      <c r="D112" s="197">
        <v>0</v>
      </c>
      <c r="E112" s="197">
        <v>0</v>
      </c>
      <c r="F112" s="197">
        <v>0</v>
      </c>
      <c r="G112" s="197">
        <v>0</v>
      </c>
      <c r="H112" s="197">
        <v>0</v>
      </c>
      <c r="I112" s="197">
        <v>0</v>
      </c>
      <c r="J112" s="197">
        <v>0</v>
      </c>
      <c r="K112" s="197">
        <v>0</v>
      </c>
      <c r="L112" s="197">
        <v>0</v>
      </c>
      <c r="M112" s="197">
        <v>0</v>
      </c>
      <c r="N112" s="197">
        <v>0</v>
      </c>
      <c r="O112" s="197">
        <v>0</v>
      </c>
      <c r="P112" s="197">
        <v>0</v>
      </c>
      <c r="Q112" s="197">
        <v>0</v>
      </c>
      <c r="R112" s="197">
        <v>0</v>
      </c>
      <c r="S112" s="197">
        <v>0</v>
      </c>
      <c r="T112" s="197">
        <v>0</v>
      </c>
      <c r="U112" s="197">
        <v>0</v>
      </c>
      <c r="V112" s="197">
        <v>0</v>
      </c>
      <c r="W112" s="197">
        <v>0</v>
      </c>
      <c r="X112" s="197">
        <v>0</v>
      </c>
      <c r="Y112" s="197">
        <v>0</v>
      </c>
      <c r="Z112" s="197">
        <v>0</v>
      </c>
      <c r="AA112" s="197">
        <v>0</v>
      </c>
      <c r="AB112" s="197">
        <v>0</v>
      </c>
      <c r="AC112" s="197">
        <v>0</v>
      </c>
      <c r="AD112" s="197">
        <v>0</v>
      </c>
      <c r="AE112" s="197">
        <v>0</v>
      </c>
      <c r="AF112" s="197">
        <v>0</v>
      </c>
    </row>
    <row r="113" spans="1:32" x14ac:dyDescent="0.25">
      <c r="A113" t="s">
        <v>5774</v>
      </c>
      <c r="B113" s="197">
        <v>0</v>
      </c>
      <c r="C113" s="197">
        <v>0</v>
      </c>
      <c r="D113" s="197">
        <v>0</v>
      </c>
      <c r="E113" s="197">
        <v>0</v>
      </c>
      <c r="F113" s="197">
        <v>0</v>
      </c>
      <c r="G113" s="197">
        <v>0</v>
      </c>
      <c r="H113" s="197">
        <v>0</v>
      </c>
      <c r="I113" s="197">
        <v>0</v>
      </c>
      <c r="J113" s="197">
        <v>0</v>
      </c>
      <c r="K113" s="197">
        <v>0</v>
      </c>
      <c r="L113" s="197">
        <v>0</v>
      </c>
      <c r="M113" s="197">
        <v>0</v>
      </c>
      <c r="N113" s="197">
        <v>0</v>
      </c>
      <c r="O113" s="197">
        <v>0</v>
      </c>
      <c r="P113" s="197">
        <v>0</v>
      </c>
      <c r="Q113" s="197">
        <v>0</v>
      </c>
      <c r="R113" s="197">
        <v>0</v>
      </c>
      <c r="S113" s="197">
        <v>0</v>
      </c>
      <c r="T113" s="197">
        <v>0</v>
      </c>
      <c r="U113" s="197">
        <v>0</v>
      </c>
      <c r="V113" s="197">
        <v>0</v>
      </c>
      <c r="W113" s="197">
        <v>0</v>
      </c>
      <c r="X113" s="197">
        <v>0</v>
      </c>
      <c r="Y113" s="197">
        <v>0</v>
      </c>
      <c r="Z113" s="197">
        <v>0</v>
      </c>
      <c r="AA113" s="197">
        <v>0</v>
      </c>
      <c r="AB113" s="197">
        <v>0</v>
      </c>
      <c r="AC113" s="197">
        <v>0</v>
      </c>
      <c r="AD113" s="197">
        <v>0</v>
      </c>
      <c r="AE113" s="197">
        <v>0</v>
      </c>
      <c r="AF113" s="197">
        <v>0</v>
      </c>
    </row>
    <row r="114" spans="1:32" x14ac:dyDescent="0.25">
      <c r="A114" t="s">
        <v>5775</v>
      </c>
      <c r="B114" s="197">
        <v>0</v>
      </c>
      <c r="C114" s="197">
        <v>0</v>
      </c>
      <c r="D114" s="197">
        <v>0</v>
      </c>
      <c r="E114" s="197">
        <v>0</v>
      </c>
      <c r="F114" s="197">
        <v>0</v>
      </c>
      <c r="G114" s="197">
        <v>0</v>
      </c>
      <c r="H114" s="197">
        <v>0</v>
      </c>
      <c r="I114" s="197">
        <v>0</v>
      </c>
      <c r="J114" s="197">
        <v>0</v>
      </c>
      <c r="K114" s="197">
        <v>0</v>
      </c>
      <c r="L114" s="197">
        <v>0</v>
      </c>
      <c r="M114" s="197">
        <v>0</v>
      </c>
      <c r="N114" s="197">
        <v>0</v>
      </c>
      <c r="O114" s="197">
        <v>0</v>
      </c>
      <c r="P114" s="197">
        <v>0</v>
      </c>
      <c r="Q114" s="197">
        <v>0</v>
      </c>
      <c r="R114" s="197">
        <v>0</v>
      </c>
      <c r="S114" s="197">
        <v>0</v>
      </c>
      <c r="T114" s="197">
        <v>0</v>
      </c>
      <c r="U114" s="197">
        <v>0</v>
      </c>
      <c r="V114" s="197">
        <v>0</v>
      </c>
      <c r="W114" s="197">
        <v>0</v>
      </c>
      <c r="X114" s="197">
        <v>0</v>
      </c>
      <c r="Y114" s="197">
        <v>0</v>
      </c>
      <c r="Z114" s="197">
        <v>0</v>
      </c>
      <c r="AA114" s="197">
        <v>0</v>
      </c>
      <c r="AB114" s="197">
        <v>0</v>
      </c>
      <c r="AC114" s="197">
        <v>0</v>
      </c>
      <c r="AD114" s="197">
        <v>0</v>
      </c>
      <c r="AE114" s="197">
        <v>0</v>
      </c>
      <c r="AF114" s="197">
        <v>0</v>
      </c>
    </row>
    <row r="115" spans="1:32" x14ac:dyDescent="0.25">
      <c r="A115" t="s">
        <v>5776</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row>
    <row r="116" spans="1:32" x14ac:dyDescent="0.25">
      <c r="A116" t="s">
        <v>5777</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row>
    <row r="117" spans="1:32" x14ac:dyDescent="0.25">
      <c r="A117" t="s">
        <v>5778</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row>
    <row r="118" spans="1:32" x14ac:dyDescent="0.25">
      <c r="A118" t="s">
        <v>5779</v>
      </c>
      <c r="B118" s="197">
        <v>0</v>
      </c>
      <c r="C118" s="197">
        <v>0</v>
      </c>
      <c r="D118" s="197">
        <v>0</v>
      </c>
      <c r="E118" s="197">
        <v>0</v>
      </c>
      <c r="F118" s="197">
        <v>0</v>
      </c>
      <c r="G118" s="197">
        <v>0</v>
      </c>
      <c r="H118" s="197">
        <v>0</v>
      </c>
      <c r="I118" s="197">
        <v>0</v>
      </c>
      <c r="J118" s="197">
        <v>0</v>
      </c>
      <c r="K118" s="197">
        <v>0</v>
      </c>
      <c r="L118" s="197">
        <v>0</v>
      </c>
      <c r="M118" s="197">
        <v>0</v>
      </c>
      <c r="N118" s="197">
        <v>0</v>
      </c>
      <c r="O118" s="197">
        <v>0</v>
      </c>
      <c r="P118" s="197">
        <v>0</v>
      </c>
      <c r="Q118" s="197">
        <v>0</v>
      </c>
      <c r="R118" s="197">
        <v>0</v>
      </c>
      <c r="S118" s="197">
        <v>0</v>
      </c>
      <c r="T118" s="197">
        <v>0</v>
      </c>
      <c r="U118" s="197">
        <v>0</v>
      </c>
      <c r="V118" s="197">
        <v>0</v>
      </c>
      <c r="W118" s="197">
        <v>0</v>
      </c>
      <c r="X118" s="197">
        <v>0</v>
      </c>
      <c r="Y118" s="197">
        <v>0</v>
      </c>
      <c r="Z118" s="197">
        <v>0</v>
      </c>
      <c r="AA118" s="197">
        <v>0</v>
      </c>
      <c r="AB118" s="197">
        <v>0</v>
      </c>
      <c r="AC118" s="197">
        <v>0</v>
      </c>
      <c r="AD118" s="197">
        <v>0</v>
      </c>
      <c r="AE118" s="197">
        <v>0</v>
      </c>
      <c r="AF118" s="197">
        <v>0</v>
      </c>
    </row>
    <row r="119" spans="1:32" x14ac:dyDescent="0.25">
      <c r="A119" t="s">
        <v>5780</v>
      </c>
      <c r="B119" s="197">
        <v>0</v>
      </c>
      <c r="C119" s="197">
        <v>0</v>
      </c>
      <c r="D119" s="197">
        <v>0</v>
      </c>
      <c r="E119" s="197">
        <v>0</v>
      </c>
      <c r="F119" s="197">
        <v>0</v>
      </c>
      <c r="G119" s="197">
        <v>0</v>
      </c>
      <c r="H119" s="197">
        <v>0</v>
      </c>
      <c r="I119" s="197">
        <v>0</v>
      </c>
      <c r="J119" s="197">
        <v>0</v>
      </c>
      <c r="K119" s="197">
        <v>0</v>
      </c>
      <c r="L119" s="197">
        <v>0</v>
      </c>
      <c r="M119" s="197">
        <v>0</v>
      </c>
      <c r="N119" s="197">
        <v>0</v>
      </c>
      <c r="O119" s="197">
        <v>0</v>
      </c>
      <c r="P119" s="197">
        <v>0</v>
      </c>
      <c r="Q119" s="197">
        <v>0</v>
      </c>
      <c r="R119" s="197">
        <v>0</v>
      </c>
      <c r="S119" s="197">
        <v>0</v>
      </c>
      <c r="T119" s="197">
        <v>0</v>
      </c>
      <c r="U119" s="197">
        <v>0</v>
      </c>
      <c r="V119" s="197">
        <v>0</v>
      </c>
      <c r="W119" s="197">
        <v>0</v>
      </c>
      <c r="X119" s="197">
        <v>0</v>
      </c>
      <c r="Y119" s="197">
        <v>0</v>
      </c>
      <c r="Z119" s="197">
        <v>0</v>
      </c>
      <c r="AA119" s="197">
        <v>0</v>
      </c>
      <c r="AB119" s="197">
        <v>0</v>
      </c>
      <c r="AC119" s="197">
        <v>0</v>
      </c>
      <c r="AD119" s="197">
        <v>0</v>
      </c>
      <c r="AE119" s="197">
        <v>0</v>
      </c>
      <c r="AF119" s="197">
        <v>0</v>
      </c>
    </row>
    <row r="120" spans="1:32" x14ac:dyDescent="0.25">
      <c r="A120" t="s">
        <v>5781</v>
      </c>
      <c r="B120" s="197">
        <v>0</v>
      </c>
      <c r="C120" s="197">
        <v>0</v>
      </c>
      <c r="D120" s="197">
        <v>0</v>
      </c>
      <c r="E120" s="197">
        <v>0</v>
      </c>
      <c r="F120" s="197">
        <v>0</v>
      </c>
      <c r="G120" s="197">
        <v>0</v>
      </c>
      <c r="H120" s="197">
        <v>0</v>
      </c>
      <c r="I120" s="197">
        <v>0</v>
      </c>
      <c r="J120" s="197">
        <v>0</v>
      </c>
      <c r="K120" s="197">
        <v>0</v>
      </c>
      <c r="L120" s="197">
        <v>0</v>
      </c>
      <c r="M120" s="197">
        <v>0</v>
      </c>
      <c r="N120" s="197">
        <v>0</v>
      </c>
      <c r="O120" s="197">
        <v>0</v>
      </c>
      <c r="P120" s="197">
        <v>0</v>
      </c>
      <c r="Q120" s="197">
        <v>0</v>
      </c>
      <c r="R120" s="197">
        <v>0</v>
      </c>
      <c r="S120" s="197">
        <v>0</v>
      </c>
      <c r="T120" s="197">
        <v>0</v>
      </c>
      <c r="U120" s="197">
        <v>0</v>
      </c>
      <c r="V120" s="197">
        <v>0</v>
      </c>
      <c r="W120" s="197">
        <v>0</v>
      </c>
      <c r="X120" s="197">
        <v>0</v>
      </c>
      <c r="Y120" s="197">
        <v>0</v>
      </c>
      <c r="Z120" s="197">
        <v>0</v>
      </c>
      <c r="AA120" s="197">
        <v>0</v>
      </c>
      <c r="AB120" s="197">
        <v>0</v>
      </c>
      <c r="AC120" s="197">
        <v>0</v>
      </c>
      <c r="AD120" s="197">
        <v>0</v>
      </c>
      <c r="AE120" s="197">
        <v>0</v>
      </c>
      <c r="AF120" s="197">
        <v>0</v>
      </c>
    </row>
    <row r="121" spans="1:32" x14ac:dyDescent="0.25">
      <c r="A121" t="s">
        <v>5782</v>
      </c>
      <c r="B121" s="197">
        <v>0</v>
      </c>
      <c r="C121" s="197">
        <v>0</v>
      </c>
      <c r="D121" s="197">
        <v>0</v>
      </c>
      <c r="E121" s="197">
        <v>0</v>
      </c>
      <c r="F121" s="197">
        <v>0</v>
      </c>
      <c r="G121" s="197">
        <v>0</v>
      </c>
      <c r="H121" s="197">
        <v>0</v>
      </c>
      <c r="I121" s="197">
        <v>0</v>
      </c>
      <c r="J121" s="197">
        <v>0</v>
      </c>
      <c r="K121" s="197">
        <v>0</v>
      </c>
      <c r="L121" s="197">
        <v>0</v>
      </c>
      <c r="M121" s="197">
        <v>0</v>
      </c>
      <c r="N121" s="197">
        <v>0</v>
      </c>
      <c r="O121" s="197">
        <v>0</v>
      </c>
      <c r="P121" s="197">
        <v>0</v>
      </c>
      <c r="Q121" s="197">
        <v>0</v>
      </c>
      <c r="R121" s="197">
        <v>0</v>
      </c>
      <c r="S121" s="197">
        <v>0</v>
      </c>
      <c r="T121" s="197">
        <v>0</v>
      </c>
      <c r="U121" s="197">
        <v>0</v>
      </c>
      <c r="V121" s="197">
        <v>0</v>
      </c>
      <c r="W121" s="197">
        <v>0</v>
      </c>
      <c r="X121" s="197">
        <v>0</v>
      </c>
      <c r="Y121" s="197">
        <v>0</v>
      </c>
      <c r="Z121" s="197">
        <v>0</v>
      </c>
      <c r="AA121" s="197">
        <v>0</v>
      </c>
      <c r="AB121" s="197">
        <v>0</v>
      </c>
      <c r="AC121" s="197">
        <v>0</v>
      </c>
      <c r="AD121" s="197">
        <v>0</v>
      </c>
      <c r="AE121" s="197">
        <v>0</v>
      </c>
      <c r="AF121" s="197">
        <v>0</v>
      </c>
    </row>
    <row r="122" spans="1:32" x14ac:dyDescent="0.25">
      <c r="A122" t="s">
        <v>5783</v>
      </c>
      <c r="B122" s="197">
        <v>0</v>
      </c>
      <c r="C122" s="197">
        <v>0</v>
      </c>
      <c r="D122" s="197">
        <v>0</v>
      </c>
      <c r="E122" s="197">
        <v>0</v>
      </c>
      <c r="F122" s="197">
        <v>0</v>
      </c>
      <c r="G122" s="197">
        <v>0</v>
      </c>
      <c r="H122" s="197">
        <v>0</v>
      </c>
      <c r="I122" s="197">
        <v>0</v>
      </c>
      <c r="J122" s="197">
        <v>0</v>
      </c>
      <c r="K122" s="197">
        <v>0</v>
      </c>
      <c r="L122" s="197">
        <v>0</v>
      </c>
      <c r="M122" s="197">
        <v>0</v>
      </c>
      <c r="N122" s="197">
        <v>0</v>
      </c>
      <c r="O122" s="197">
        <v>0</v>
      </c>
      <c r="P122" s="197">
        <v>0</v>
      </c>
      <c r="Q122" s="197">
        <v>0</v>
      </c>
      <c r="R122" s="197">
        <v>0</v>
      </c>
      <c r="S122" s="197">
        <v>0</v>
      </c>
      <c r="T122" s="197">
        <v>0</v>
      </c>
      <c r="U122" s="197">
        <v>0</v>
      </c>
      <c r="V122" s="197">
        <v>0</v>
      </c>
      <c r="W122" s="197">
        <v>0</v>
      </c>
      <c r="X122" s="197">
        <v>0</v>
      </c>
      <c r="Y122" s="197">
        <v>0</v>
      </c>
      <c r="Z122" s="197">
        <v>0</v>
      </c>
      <c r="AA122" s="197">
        <v>0</v>
      </c>
      <c r="AB122" s="197">
        <v>0</v>
      </c>
      <c r="AC122" s="197">
        <v>0</v>
      </c>
      <c r="AD122" s="197">
        <v>0</v>
      </c>
      <c r="AE122" s="197">
        <v>0</v>
      </c>
      <c r="AF122" s="197">
        <v>0</v>
      </c>
    </row>
    <row r="123" spans="1:32" x14ac:dyDescent="0.25">
      <c r="A123" t="s">
        <v>5784</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row>
    <row r="124" spans="1:32" x14ac:dyDescent="0.25">
      <c r="A124" t="s">
        <v>5785</v>
      </c>
      <c r="B124" s="197">
        <v>0</v>
      </c>
      <c r="C124" s="197">
        <v>0</v>
      </c>
      <c r="D124" s="197">
        <v>0</v>
      </c>
      <c r="E124" s="197">
        <v>0</v>
      </c>
      <c r="F124" s="197">
        <v>0</v>
      </c>
      <c r="G124" s="197">
        <v>0</v>
      </c>
      <c r="H124" s="197">
        <v>0</v>
      </c>
      <c r="I124" s="197">
        <v>0</v>
      </c>
      <c r="J124" s="197">
        <v>0</v>
      </c>
      <c r="K124" s="197">
        <v>0</v>
      </c>
      <c r="L124" s="197">
        <v>0</v>
      </c>
      <c r="M124" s="197">
        <v>0</v>
      </c>
      <c r="N124" s="197">
        <v>0</v>
      </c>
      <c r="O124" s="197">
        <v>0</v>
      </c>
      <c r="P124" s="197">
        <v>0</v>
      </c>
      <c r="Q124" s="197">
        <v>0</v>
      </c>
      <c r="R124" s="197">
        <v>0</v>
      </c>
      <c r="S124" s="197">
        <v>0</v>
      </c>
      <c r="T124" s="197">
        <v>0</v>
      </c>
      <c r="U124" s="197">
        <v>0</v>
      </c>
      <c r="V124" s="197">
        <v>0</v>
      </c>
      <c r="W124" s="197">
        <v>0</v>
      </c>
      <c r="X124" s="197">
        <v>0</v>
      </c>
      <c r="Y124" s="197">
        <v>0</v>
      </c>
      <c r="Z124" s="197">
        <v>0</v>
      </c>
      <c r="AA124" s="197">
        <v>0</v>
      </c>
      <c r="AB124" s="197">
        <v>0</v>
      </c>
      <c r="AC124" s="197">
        <v>0</v>
      </c>
      <c r="AD124" s="197">
        <v>0</v>
      </c>
      <c r="AE124" s="197">
        <v>0</v>
      </c>
      <c r="AF124" s="197">
        <v>0</v>
      </c>
    </row>
    <row r="125" spans="1:32" x14ac:dyDescent="0.25">
      <c r="A125" t="s">
        <v>5786</v>
      </c>
      <c r="B125" s="197">
        <v>0</v>
      </c>
      <c r="C125" s="197">
        <v>0</v>
      </c>
      <c r="D125" s="197">
        <v>0</v>
      </c>
      <c r="E125" s="197">
        <v>0</v>
      </c>
      <c r="F125" s="197">
        <v>0</v>
      </c>
      <c r="G125" s="197">
        <v>0</v>
      </c>
      <c r="H125" s="197">
        <v>0</v>
      </c>
      <c r="I125" s="197">
        <v>0</v>
      </c>
      <c r="J125" s="197">
        <v>0</v>
      </c>
      <c r="K125" s="197">
        <v>0</v>
      </c>
      <c r="L125" s="197">
        <v>0</v>
      </c>
      <c r="M125" s="197">
        <v>0</v>
      </c>
      <c r="N125" s="197">
        <v>0</v>
      </c>
      <c r="O125" s="197">
        <v>0</v>
      </c>
      <c r="P125" s="197">
        <v>0</v>
      </c>
      <c r="Q125" s="197">
        <v>0</v>
      </c>
      <c r="R125" s="197">
        <v>0</v>
      </c>
      <c r="S125" s="197">
        <v>0</v>
      </c>
      <c r="T125" s="197">
        <v>0</v>
      </c>
      <c r="U125" s="197">
        <v>0</v>
      </c>
      <c r="V125" s="197">
        <v>0</v>
      </c>
      <c r="W125" s="197">
        <v>0</v>
      </c>
      <c r="X125" s="197">
        <v>0</v>
      </c>
      <c r="Y125" s="197">
        <v>0</v>
      </c>
      <c r="Z125" s="197">
        <v>0</v>
      </c>
      <c r="AA125" s="197">
        <v>0</v>
      </c>
      <c r="AB125" s="197">
        <v>0</v>
      </c>
      <c r="AC125" s="197">
        <v>0</v>
      </c>
      <c r="AD125" s="197">
        <v>0</v>
      </c>
      <c r="AE125" s="197">
        <v>0</v>
      </c>
      <c r="AF125" s="197">
        <v>0</v>
      </c>
    </row>
    <row r="126" spans="1:32" x14ac:dyDescent="0.25">
      <c r="A126" t="s">
        <v>5787</v>
      </c>
      <c r="B126" s="197">
        <v>0</v>
      </c>
      <c r="C126" s="197">
        <v>0</v>
      </c>
      <c r="D126" s="197">
        <v>0</v>
      </c>
      <c r="E126" s="197">
        <v>0</v>
      </c>
      <c r="F126" s="197">
        <v>0</v>
      </c>
      <c r="G126" s="197">
        <v>0</v>
      </c>
      <c r="H126" s="197">
        <v>0</v>
      </c>
      <c r="I126" s="197">
        <v>0</v>
      </c>
      <c r="J126" s="197">
        <v>0</v>
      </c>
      <c r="K126" s="197">
        <v>0</v>
      </c>
      <c r="L126" s="197">
        <v>0</v>
      </c>
      <c r="M126" s="197">
        <v>0</v>
      </c>
      <c r="N126" s="197">
        <v>0</v>
      </c>
      <c r="O126" s="197">
        <v>0</v>
      </c>
      <c r="P126" s="197">
        <v>0</v>
      </c>
      <c r="Q126" s="197">
        <v>0</v>
      </c>
      <c r="R126" s="197">
        <v>0</v>
      </c>
      <c r="S126" s="197">
        <v>0</v>
      </c>
      <c r="T126" s="197">
        <v>0</v>
      </c>
      <c r="U126" s="197">
        <v>0</v>
      </c>
      <c r="V126" s="197">
        <v>0</v>
      </c>
      <c r="W126" s="197">
        <v>0</v>
      </c>
      <c r="X126" s="197">
        <v>0</v>
      </c>
      <c r="Y126" s="197">
        <v>0</v>
      </c>
      <c r="Z126" s="197">
        <v>0</v>
      </c>
      <c r="AA126" s="197">
        <v>0</v>
      </c>
      <c r="AB126" s="197">
        <v>0</v>
      </c>
      <c r="AC126" s="197">
        <v>0</v>
      </c>
      <c r="AD126" s="197">
        <v>0</v>
      </c>
      <c r="AE126" s="197">
        <v>0</v>
      </c>
      <c r="AF126" s="197">
        <v>0</v>
      </c>
    </row>
    <row r="127" spans="1:32" x14ac:dyDescent="0.25">
      <c r="A127" t="s">
        <v>5788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row>
    <row r="128" spans="1:32" x14ac:dyDescent="0.25">
      <c r="A128" t="s">
        <v>5789</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row>
    <row r="129" spans="1:32" x14ac:dyDescent="0.25">
      <c r="A129" t="s">
        <v>5790</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row>
    <row r="130" spans="1:32" x14ac:dyDescent="0.25">
      <c r="A130" t="s">
        <v>5791</v>
      </c>
      <c r="B130" s="197">
        <v>0</v>
      </c>
      <c r="C130" s="197">
        <v>0</v>
      </c>
      <c r="D130" s="197">
        <v>0</v>
      </c>
      <c r="E130" s="197">
        <v>0</v>
      </c>
      <c r="F130" s="197">
        <v>0</v>
      </c>
      <c r="G130" s="197">
        <v>0</v>
      </c>
      <c r="H130" s="197">
        <v>0</v>
      </c>
      <c r="I130" s="197">
        <v>0</v>
      </c>
      <c r="J130" s="197">
        <v>0</v>
      </c>
      <c r="K130" s="197">
        <v>0</v>
      </c>
      <c r="L130" s="197">
        <v>0</v>
      </c>
      <c r="M130" s="197">
        <v>0</v>
      </c>
      <c r="N130" s="197">
        <v>0</v>
      </c>
      <c r="O130" s="197">
        <v>0</v>
      </c>
      <c r="P130" s="197">
        <v>0</v>
      </c>
      <c r="Q130" s="197">
        <v>0</v>
      </c>
      <c r="R130" s="197">
        <v>0</v>
      </c>
      <c r="S130" s="197">
        <v>0</v>
      </c>
      <c r="T130" s="197">
        <v>0</v>
      </c>
      <c r="U130" s="197">
        <v>0</v>
      </c>
      <c r="V130" s="197">
        <v>0</v>
      </c>
      <c r="W130" s="197">
        <v>0</v>
      </c>
      <c r="X130" s="197">
        <v>0</v>
      </c>
      <c r="Y130" s="197">
        <v>0</v>
      </c>
      <c r="Z130" s="197">
        <v>0</v>
      </c>
      <c r="AA130" s="197">
        <v>0</v>
      </c>
      <c r="AB130" s="197">
        <v>0</v>
      </c>
      <c r="AC130" s="197">
        <v>0</v>
      </c>
      <c r="AD130" s="197">
        <v>0</v>
      </c>
      <c r="AE130" s="197">
        <v>0</v>
      </c>
      <c r="AF130" s="197">
        <v>0</v>
      </c>
    </row>
    <row r="131" spans="1:32" x14ac:dyDescent="0.25">
      <c r="A131" t="s">
        <v>5792</v>
      </c>
      <c r="B131" s="197">
        <v>0</v>
      </c>
      <c r="C131" s="197">
        <v>0</v>
      </c>
      <c r="D131" s="197">
        <v>0</v>
      </c>
      <c r="E131" s="197">
        <v>0</v>
      </c>
      <c r="F131" s="197">
        <v>0</v>
      </c>
      <c r="G131" s="197">
        <v>0</v>
      </c>
      <c r="H131" s="197">
        <v>0</v>
      </c>
      <c r="I131" s="197">
        <v>0</v>
      </c>
      <c r="J131" s="197">
        <v>0</v>
      </c>
      <c r="K131" s="197">
        <v>0</v>
      </c>
      <c r="L131" s="197">
        <v>0</v>
      </c>
      <c r="M131" s="197">
        <v>0</v>
      </c>
      <c r="N131" s="197">
        <v>0</v>
      </c>
      <c r="O131" s="197">
        <v>0</v>
      </c>
      <c r="P131" s="197">
        <v>0</v>
      </c>
      <c r="Q131" s="197">
        <v>0</v>
      </c>
      <c r="R131" s="197">
        <v>0</v>
      </c>
      <c r="S131" s="197">
        <v>0</v>
      </c>
      <c r="T131" s="197">
        <v>0</v>
      </c>
      <c r="U131" s="197">
        <v>0</v>
      </c>
      <c r="V131" s="197">
        <v>0</v>
      </c>
      <c r="W131" s="197">
        <v>0</v>
      </c>
      <c r="X131" s="197">
        <v>0</v>
      </c>
      <c r="Y131" s="197">
        <v>0</v>
      </c>
      <c r="Z131" s="197">
        <v>0</v>
      </c>
      <c r="AA131" s="197">
        <v>0</v>
      </c>
      <c r="AB131" s="197">
        <v>0</v>
      </c>
      <c r="AC131" s="197">
        <v>0</v>
      </c>
      <c r="AD131" s="197">
        <v>0</v>
      </c>
      <c r="AE131" s="197">
        <v>0</v>
      </c>
      <c r="AF131" s="197">
        <v>0</v>
      </c>
    </row>
    <row r="132" spans="1:32" x14ac:dyDescent="0.25">
      <c r="A132" t="s">
        <v>5793</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row>
    <row r="133" spans="1:32" x14ac:dyDescent="0.25">
      <c r="A133" t="s">
        <v>5794</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row>
    <row r="134" spans="1:32" x14ac:dyDescent="0.25">
      <c r="A134" t="s">
        <v>5795</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row>
    <row r="135" spans="1:32" x14ac:dyDescent="0.25">
      <c r="A135" t="s">
        <v>5796</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row>
    <row r="136" spans="1:32" x14ac:dyDescent="0.25">
      <c r="A136" t="s">
        <v>5797</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row>
    <row r="137" spans="1:32" x14ac:dyDescent="0.25">
      <c r="A137" t="s">
        <v>5798</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row>
    <row r="138" spans="1:32" x14ac:dyDescent="0.25">
      <c r="A138" t="s">
        <v>5799</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row>
    <row r="139" spans="1:32" x14ac:dyDescent="0.25">
      <c r="A139" t="s">
        <v>5800</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row>
    <row r="140" spans="1:32" x14ac:dyDescent="0.25">
      <c r="A140" t="s">
        <v>5801</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row>
    <row r="141" spans="1:32" x14ac:dyDescent="0.25">
      <c r="A141" t="s">
        <v>5802</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row>
    <row r="142" spans="1:32" x14ac:dyDescent="0.25">
      <c r="A142" t="s">
        <v>5803</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row>
    <row r="143" spans="1:32" x14ac:dyDescent="0.25">
      <c r="A143" t="s">
        <v>5804</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row>
    <row r="144" spans="1:32" x14ac:dyDescent="0.25">
      <c r="A144" t="s">
        <v>5805</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x14ac:dyDescent="0.25">
      <c r="A145" t="s">
        <v>5806</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row>
    <row r="146" spans="1:32" x14ac:dyDescent="0.25">
      <c r="A146" t="s">
        <v>5807</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row>
    <row r="147" spans="1:32" x14ac:dyDescent="0.25">
      <c r="A147" t="s">
        <v>5808</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row>
    <row r="148" spans="1:32" x14ac:dyDescent="0.25">
      <c r="A148" t="s">
        <v>5809</v>
      </c>
      <c r="B148" s="197">
        <v>0</v>
      </c>
      <c r="C148" s="197">
        <v>0</v>
      </c>
      <c r="D148" s="197">
        <v>0</v>
      </c>
      <c r="E148" s="197">
        <v>0</v>
      </c>
      <c r="F148" s="197">
        <v>0</v>
      </c>
      <c r="G148" s="197">
        <v>0</v>
      </c>
      <c r="H148" s="197">
        <v>0</v>
      </c>
      <c r="I148" s="197">
        <v>0</v>
      </c>
      <c r="J148" s="197">
        <v>0</v>
      </c>
      <c r="K148" s="197">
        <v>0</v>
      </c>
      <c r="L148" s="197">
        <v>0</v>
      </c>
      <c r="M148" s="197">
        <v>0</v>
      </c>
      <c r="N148" s="197">
        <v>0</v>
      </c>
      <c r="O148" s="197">
        <v>0</v>
      </c>
      <c r="P148" s="197">
        <v>0</v>
      </c>
      <c r="Q148" s="197">
        <v>0</v>
      </c>
      <c r="R148" s="197">
        <v>0</v>
      </c>
      <c r="S148" s="197">
        <v>0</v>
      </c>
      <c r="T148" s="197">
        <v>0</v>
      </c>
      <c r="U148" s="197">
        <v>0</v>
      </c>
      <c r="V148" s="197">
        <v>0</v>
      </c>
      <c r="W148" s="197">
        <v>0</v>
      </c>
      <c r="X148" s="197">
        <v>0</v>
      </c>
      <c r="Y148" s="197">
        <v>0</v>
      </c>
      <c r="Z148" s="197">
        <v>0</v>
      </c>
      <c r="AA148" s="197">
        <v>0</v>
      </c>
      <c r="AB148" s="197">
        <v>0</v>
      </c>
      <c r="AC148" s="197">
        <v>0</v>
      </c>
      <c r="AD148" s="197">
        <v>0</v>
      </c>
      <c r="AE148" s="197">
        <v>0</v>
      </c>
      <c r="AF148" s="197">
        <v>0</v>
      </c>
    </row>
    <row r="149" spans="1:32" x14ac:dyDescent="0.25">
      <c r="A149" t="s">
        <v>5810</v>
      </c>
      <c r="B149" s="197">
        <v>0</v>
      </c>
      <c r="C149" s="197">
        <v>0</v>
      </c>
      <c r="D149" s="197">
        <v>0</v>
      </c>
      <c r="E149" s="197">
        <v>0</v>
      </c>
      <c r="F149" s="197">
        <v>0</v>
      </c>
      <c r="G149" s="197">
        <v>0</v>
      </c>
      <c r="H149" s="197">
        <v>0</v>
      </c>
      <c r="I149" s="197">
        <v>0</v>
      </c>
      <c r="J149" s="197">
        <v>0</v>
      </c>
      <c r="K149" s="197">
        <v>0</v>
      </c>
      <c r="L149" s="197">
        <v>0</v>
      </c>
      <c r="M149" s="197">
        <v>0</v>
      </c>
      <c r="N149" s="197">
        <v>0</v>
      </c>
      <c r="O149" s="197">
        <v>0</v>
      </c>
      <c r="P149" s="197">
        <v>0</v>
      </c>
      <c r="Q149" s="197">
        <v>0</v>
      </c>
      <c r="R149" s="197">
        <v>0</v>
      </c>
      <c r="S149" s="197">
        <v>0</v>
      </c>
      <c r="T149" s="197">
        <v>0</v>
      </c>
      <c r="U149" s="197">
        <v>0</v>
      </c>
      <c r="V149" s="197">
        <v>0</v>
      </c>
      <c r="W149" s="197">
        <v>0</v>
      </c>
      <c r="X149" s="197">
        <v>0</v>
      </c>
      <c r="Y149" s="197">
        <v>0</v>
      </c>
      <c r="Z149" s="197">
        <v>0</v>
      </c>
      <c r="AA149" s="197">
        <v>0</v>
      </c>
      <c r="AB149" s="197">
        <v>0</v>
      </c>
      <c r="AC149" s="197">
        <v>0</v>
      </c>
      <c r="AD149" s="197">
        <v>0</v>
      </c>
      <c r="AE149" s="197">
        <v>0</v>
      </c>
      <c r="AF149" s="197">
        <v>0</v>
      </c>
    </row>
    <row r="150" spans="1:32" x14ac:dyDescent="0.25">
      <c r="A150" t="s">
        <v>5811</v>
      </c>
      <c r="B150" s="197">
        <v>0</v>
      </c>
      <c r="C150" s="197">
        <v>0</v>
      </c>
      <c r="D150" s="197">
        <v>0</v>
      </c>
      <c r="E150" s="197">
        <v>0</v>
      </c>
      <c r="F150" s="197">
        <v>0</v>
      </c>
      <c r="G150" s="197">
        <v>0</v>
      </c>
      <c r="H150" s="197">
        <v>0</v>
      </c>
      <c r="I150" s="197">
        <v>0</v>
      </c>
      <c r="J150" s="197">
        <v>0</v>
      </c>
      <c r="K150" s="197">
        <v>0</v>
      </c>
      <c r="L150" s="197">
        <v>0</v>
      </c>
      <c r="M150" s="197">
        <v>0</v>
      </c>
      <c r="N150" s="197">
        <v>0</v>
      </c>
      <c r="O150" s="197">
        <v>0</v>
      </c>
      <c r="P150" s="197">
        <v>0</v>
      </c>
      <c r="Q150" s="197">
        <v>0</v>
      </c>
      <c r="R150" s="197">
        <v>0</v>
      </c>
      <c r="S150" s="197">
        <v>0</v>
      </c>
      <c r="T150" s="197">
        <v>0</v>
      </c>
      <c r="U150" s="197">
        <v>0</v>
      </c>
      <c r="V150" s="197">
        <v>0</v>
      </c>
      <c r="W150" s="197">
        <v>0</v>
      </c>
      <c r="X150" s="197">
        <v>0</v>
      </c>
      <c r="Y150" s="197">
        <v>0</v>
      </c>
      <c r="Z150" s="197">
        <v>0</v>
      </c>
      <c r="AA150" s="197">
        <v>0</v>
      </c>
      <c r="AB150" s="197">
        <v>0</v>
      </c>
      <c r="AC150" s="197">
        <v>0</v>
      </c>
      <c r="AD150" s="197">
        <v>0</v>
      </c>
      <c r="AE150" s="197">
        <v>0</v>
      </c>
      <c r="AF150" s="197">
        <v>0</v>
      </c>
    </row>
    <row r="151" spans="1:32" x14ac:dyDescent="0.25">
      <c r="A151" t="s">
        <v>5812</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row>
    <row r="152" spans="1:32" x14ac:dyDescent="0.25">
      <c r="A152" t="s">
        <v>5813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row>
    <row r="153" spans="1:32" x14ac:dyDescent="0.25">
      <c r="A153" t="s">
        <v>5814</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row>
    <row r="154" spans="1:32" x14ac:dyDescent="0.25">
      <c r="A154" t="s">
        <v>5815</v>
      </c>
      <c r="B154" s="197">
        <v>0</v>
      </c>
      <c r="C154" s="197">
        <v>0</v>
      </c>
      <c r="D154" s="197">
        <v>0</v>
      </c>
      <c r="E154" s="197">
        <v>0</v>
      </c>
      <c r="F154" s="197">
        <v>0</v>
      </c>
      <c r="G154" s="197">
        <v>0</v>
      </c>
      <c r="H154" s="197">
        <v>0</v>
      </c>
      <c r="I154" s="197">
        <v>0</v>
      </c>
      <c r="J154" s="197">
        <v>0</v>
      </c>
      <c r="K154" s="197">
        <v>0</v>
      </c>
      <c r="L154" s="197">
        <v>0</v>
      </c>
      <c r="M154" s="197">
        <v>0</v>
      </c>
      <c r="N154" s="197">
        <v>0</v>
      </c>
      <c r="O154" s="197">
        <v>0</v>
      </c>
      <c r="P154" s="197">
        <v>0</v>
      </c>
      <c r="Q154" s="197">
        <v>0</v>
      </c>
      <c r="R154" s="197">
        <v>0</v>
      </c>
      <c r="S154" s="197">
        <v>0</v>
      </c>
      <c r="T154" s="197">
        <v>0</v>
      </c>
      <c r="U154" s="197">
        <v>0</v>
      </c>
      <c r="V154" s="197">
        <v>0</v>
      </c>
      <c r="W154" s="197">
        <v>0</v>
      </c>
      <c r="X154" s="197">
        <v>0</v>
      </c>
      <c r="Y154" s="197">
        <v>0</v>
      </c>
      <c r="Z154" s="197">
        <v>0</v>
      </c>
      <c r="AA154" s="197">
        <v>0</v>
      </c>
      <c r="AB154" s="197">
        <v>0</v>
      </c>
      <c r="AC154" s="197">
        <v>0</v>
      </c>
      <c r="AD154" s="197">
        <v>0</v>
      </c>
      <c r="AE154" s="197">
        <v>0</v>
      </c>
      <c r="AF154" s="197">
        <v>0</v>
      </c>
    </row>
    <row r="155" spans="1:32" x14ac:dyDescent="0.25">
      <c r="A155" t="s">
        <v>5816</v>
      </c>
      <c r="B155" s="197">
        <v>0</v>
      </c>
      <c r="C155" s="197">
        <v>0</v>
      </c>
      <c r="D155" s="197">
        <v>0</v>
      </c>
      <c r="E155" s="197">
        <v>0</v>
      </c>
      <c r="F155" s="197">
        <v>0</v>
      </c>
      <c r="G155" s="197">
        <v>0</v>
      </c>
      <c r="H155" s="197">
        <v>0</v>
      </c>
      <c r="I155" s="197">
        <v>0</v>
      </c>
      <c r="J155" s="197">
        <v>0</v>
      </c>
      <c r="K155" s="197">
        <v>0</v>
      </c>
      <c r="L155" s="197">
        <v>0</v>
      </c>
      <c r="M155" s="197">
        <v>0</v>
      </c>
      <c r="N155" s="197">
        <v>0</v>
      </c>
      <c r="O155" s="197">
        <v>0</v>
      </c>
      <c r="P155" s="197">
        <v>0</v>
      </c>
      <c r="Q155" s="197">
        <v>0</v>
      </c>
      <c r="R155" s="197">
        <v>0</v>
      </c>
      <c r="S155" s="197">
        <v>0</v>
      </c>
      <c r="T155" s="197">
        <v>0</v>
      </c>
      <c r="U155" s="197">
        <v>0</v>
      </c>
      <c r="V155" s="197">
        <v>0</v>
      </c>
      <c r="W155" s="197">
        <v>0</v>
      </c>
      <c r="X155" s="197">
        <v>0</v>
      </c>
      <c r="Y155" s="197">
        <v>0</v>
      </c>
      <c r="Z155" s="197">
        <v>0</v>
      </c>
      <c r="AA155" s="197">
        <v>0</v>
      </c>
      <c r="AB155" s="197">
        <v>0</v>
      </c>
      <c r="AC155" s="197">
        <v>0</v>
      </c>
      <c r="AD155" s="197">
        <v>0</v>
      </c>
      <c r="AE155" s="197">
        <v>0</v>
      </c>
      <c r="AF155" s="197">
        <v>0</v>
      </c>
    </row>
    <row r="156" spans="1:32" x14ac:dyDescent="0.25">
      <c r="A156" t="s">
        <v>5817</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row>
    <row r="157" spans="1:32" x14ac:dyDescent="0.25">
      <c r="A157" t="s">
        <v>5818</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row>
    <row r="158" spans="1:32" x14ac:dyDescent="0.25">
      <c r="A158" t="s">
        <v>5819</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row>
    <row r="159" spans="1:32" x14ac:dyDescent="0.25">
      <c r="A159" t="s">
        <v>5820</v>
      </c>
      <c r="B159" s="197">
        <v>0</v>
      </c>
      <c r="C159" s="197">
        <v>0</v>
      </c>
      <c r="D159" s="197">
        <v>0</v>
      </c>
      <c r="E159" s="197">
        <v>0</v>
      </c>
      <c r="F159" s="197">
        <v>0</v>
      </c>
      <c r="G159" s="197">
        <v>0</v>
      </c>
      <c r="H159" s="197">
        <v>0</v>
      </c>
      <c r="I159" s="197">
        <v>0</v>
      </c>
      <c r="J159" s="197">
        <v>0</v>
      </c>
      <c r="K159" s="197">
        <v>0</v>
      </c>
      <c r="L159" s="197">
        <v>0</v>
      </c>
      <c r="M159" s="197">
        <v>0</v>
      </c>
      <c r="N159" s="197">
        <v>0</v>
      </c>
      <c r="O159" s="197">
        <v>0</v>
      </c>
      <c r="P159" s="197">
        <v>0</v>
      </c>
      <c r="Q159" s="197">
        <v>0</v>
      </c>
      <c r="R159" s="197">
        <v>0</v>
      </c>
      <c r="S159" s="197">
        <v>0</v>
      </c>
      <c r="T159" s="197">
        <v>0</v>
      </c>
      <c r="U159" s="197">
        <v>0</v>
      </c>
      <c r="V159" s="197">
        <v>0</v>
      </c>
      <c r="W159" s="197">
        <v>0</v>
      </c>
      <c r="X159" s="197">
        <v>0</v>
      </c>
      <c r="Y159" s="197">
        <v>0</v>
      </c>
      <c r="Z159" s="197">
        <v>0</v>
      </c>
      <c r="AA159" s="197">
        <v>0</v>
      </c>
      <c r="AB159" s="197">
        <v>0</v>
      </c>
      <c r="AC159" s="197">
        <v>0</v>
      </c>
      <c r="AD159" s="197">
        <v>0</v>
      </c>
      <c r="AE159" s="197">
        <v>0</v>
      </c>
      <c r="AF159" s="197">
        <v>0</v>
      </c>
    </row>
    <row r="160" spans="1:32" x14ac:dyDescent="0.25">
      <c r="A160" t="s">
        <v>5821</v>
      </c>
      <c r="B160" s="197">
        <v>0</v>
      </c>
      <c r="C160" s="197">
        <v>0</v>
      </c>
      <c r="D160" s="197">
        <v>0</v>
      </c>
      <c r="E160" s="197">
        <v>0</v>
      </c>
      <c r="F160" s="197">
        <v>0</v>
      </c>
      <c r="G160" s="197">
        <v>0</v>
      </c>
      <c r="H160" s="197">
        <v>0</v>
      </c>
      <c r="I160" s="197">
        <v>0</v>
      </c>
      <c r="J160" s="197">
        <v>0</v>
      </c>
      <c r="K160" s="197">
        <v>0</v>
      </c>
      <c r="L160" s="197">
        <v>0</v>
      </c>
      <c r="M160" s="197">
        <v>0</v>
      </c>
      <c r="N160" s="197">
        <v>0</v>
      </c>
      <c r="O160" s="197">
        <v>0</v>
      </c>
      <c r="P160" s="197">
        <v>0</v>
      </c>
      <c r="Q160" s="197">
        <v>0</v>
      </c>
      <c r="R160" s="197">
        <v>0</v>
      </c>
      <c r="S160" s="197">
        <v>0</v>
      </c>
      <c r="T160" s="197">
        <v>0</v>
      </c>
      <c r="U160" s="197">
        <v>0</v>
      </c>
      <c r="V160" s="197">
        <v>0</v>
      </c>
      <c r="W160" s="197">
        <v>0</v>
      </c>
      <c r="X160" s="197">
        <v>0</v>
      </c>
      <c r="Y160" s="197">
        <v>0</v>
      </c>
      <c r="Z160" s="197">
        <v>0</v>
      </c>
      <c r="AA160" s="197">
        <v>0</v>
      </c>
      <c r="AB160" s="197">
        <v>0</v>
      </c>
      <c r="AC160" s="197">
        <v>0</v>
      </c>
      <c r="AD160" s="197">
        <v>0</v>
      </c>
      <c r="AE160" s="197">
        <v>0</v>
      </c>
      <c r="AF160" s="197">
        <v>0</v>
      </c>
    </row>
    <row r="161" spans="1:32" x14ac:dyDescent="0.25">
      <c r="A161" t="s">
        <v>5822</v>
      </c>
      <c r="B161" s="197">
        <v>0</v>
      </c>
      <c r="C161" s="197">
        <v>0</v>
      </c>
      <c r="D161" s="197">
        <v>0</v>
      </c>
      <c r="E161" s="197">
        <v>0</v>
      </c>
      <c r="F161" s="197">
        <v>0</v>
      </c>
      <c r="G161" s="197">
        <v>0</v>
      </c>
      <c r="H161" s="197">
        <v>0</v>
      </c>
      <c r="I161" s="197">
        <v>0</v>
      </c>
      <c r="J161" s="197">
        <v>0</v>
      </c>
      <c r="K161" s="197">
        <v>0</v>
      </c>
      <c r="L161" s="197">
        <v>0</v>
      </c>
      <c r="M161" s="197">
        <v>0</v>
      </c>
      <c r="N161" s="197">
        <v>0</v>
      </c>
      <c r="O161" s="197">
        <v>0</v>
      </c>
      <c r="P161" s="197">
        <v>0</v>
      </c>
      <c r="Q161" s="197">
        <v>0</v>
      </c>
      <c r="R161" s="197">
        <v>0</v>
      </c>
      <c r="S161" s="197">
        <v>0</v>
      </c>
      <c r="T161" s="197">
        <v>0</v>
      </c>
      <c r="U161" s="197">
        <v>0</v>
      </c>
      <c r="V161" s="197">
        <v>0</v>
      </c>
      <c r="W161" s="197">
        <v>0</v>
      </c>
      <c r="X161" s="197">
        <v>0</v>
      </c>
      <c r="Y161" s="197">
        <v>0</v>
      </c>
      <c r="Z161" s="197">
        <v>0</v>
      </c>
      <c r="AA161" s="197">
        <v>0</v>
      </c>
      <c r="AB161" s="197">
        <v>0</v>
      </c>
      <c r="AC161" s="197">
        <v>0</v>
      </c>
      <c r="AD161" s="197">
        <v>0</v>
      </c>
      <c r="AE161" s="197">
        <v>0</v>
      </c>
      <c r="AF161" s="197">
        <v>0</v>
      </c>
    </row>
    <row r="162" spans="1:32" x14ac:dyDescent="0.25">
      <c r="A162" t="s">
        <v>5823</v>
      </c>
      <c r="B162" s="197">
        <v>0</v>
      </c>
      <c r="C162" s="197">
        <v>0</v>
      </c>
      <c r="D162" s="197">
        <v>0</v>
      </c>
      <c r="E162" s="197">
        <v>0</v>
      </c>
      <c r="F162" s="197">
        <v>0</v>
      </c>
      <c r="G162" s="197">
        <v>0</v>
      </c>
      <c r="H162" s="197">
        <v>0</v>
      </c>
      <c r="I162" s="197">
        <v>0</v>
      </c>
      <c r="J162" s="197">
        <v>0</v>
      </c>
      <c r="K162" s="197">
        <v>0</v>
      </c>
      <c r="L162" s="197">
        <v>0</v>
      </c>
      <c r="M162" s="197">
        <v>0</v>
      </c>
      <c r="N162" s="197">
        <v>0</v>
      </c>
      <c r="O162" s="197">
        <v>0</v>
      </c>
      <c r="P162" s="197">
        <v>0</v>
      </c>
      <c r="Q162" s="197">
        <v>0</v>
      </c>
      <c r="R162" s="197">
        <v>0</v>
      </c>
      <c r="S162" s="197">
        <v>0</v>
      </c>
      <c r="T162" s="197">
        <v>0</v>
      </c>
      <c r="U162" s="197">
        <v>0</v>
      </c>
      <c r="V162" s="197">
        <v>0</v>
      </c>
      <c r="W162" s="197">
        <v>0</v>
      </c>
      <c r="X162" s="197">
        <v>0</v>
      </c>
      <c r="Y162" s="197">
        <v>0</v>
      </c>
      <c r="Z162" s="197">
        <v>0</v>
      </c>
      <c r="AA162" s="197">
        <v>0</v>
      </c>
      <c r="AB162" s="197">
        <v>0</v>
      </c>
      <c r="AC162" s="197">
        <v>0</v>
      </c>
      <c r="AD162" s="197">
        <v>0</v>
      </c>
      <c r="AE162" s="197">
        <v>0</v>
      </c>
      <c r="AF162" s="197">
        <v>0</v>
      </c>
    </row>
    <row r="163" spans="1:32" x14ac:dyDescent="0.25">
      <c r="A163" t="s">
        <v>5824</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x14ac:dyDescent="0.25">
      <c r="A164" t="s">
        <v>5825</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row>
    <row r="165" spans="1:32" x14ac:dyDescent="0.25">
      <c r="A165" t="s">
        <v>5826</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row>
    <row r="166" spans="1:32" x14ac:dyDescent="0.25">
      <c r="A166" t="s">
        <v>5827</v>
      </c>
      <c r="B166" s="197">
        <v>0</v>
      </c>
      <c r="C166" s="197">
        <v>0</v>
      </c>
      <c r="D166" s="197">
        <v>0</v>
      </c>
      <c r="E166" s="197">
        <v>0</v>
      </c>
      <c r="F166" s="197">
        <v>0</v>
      </c>
      <c r="G166" s="197">
        <v>0</v>
      </c>
      <c r="H166" s="197">
        <v>0</v>
      </c>
      <c r="I166" s="197">
        <v>0</v>
      </c>
      <c r="J166" s="197">
        <v>0</v>
      </c>
      <c r="K166" s="197">
        <v>0</v>
      </c>
      <c r="L166" s="197">
        <v>0</v>
      </c>
      <c r="M166" s="197">
        <v>0</v>
      </c>
      <c r="N166" s="197">
        <v>0</v>
      </c>
      <c r="O166" s="197">
        <v>0</v>
      </c>
      <c r="P166" s="197">
        <v>0</v>
      </c>
      <c r="Q166" s="197">
        <v>0</v>
      </c>
      <c r="R166" s="197">
        <v>0</v>
      </c>
      <c r="S166" s="197">
        <v>0</v>
      </c>
      <c r="T166" s="197">
        <v>0</v>
      </c>
      <c r="U166" s="197">
        <v>0</v>
      </c>
      <c r="V166" s="197">
        <v>0</v>
      </c>
      <c r="W166" s="197">
        <v>0</v>
      </c>
      <c r="X166" s="197">
        <v>0</v>
      </c>
      <c r="Y166" s="197">
        <v>0</v>
      </c>
      <c r="Z166" s="197">
        <v>0</v>
      </c>
      <c r="AA166" s="197">
        <v>0</v>
      </c>
      <c r="AB166" s="197">
        <v>0</v>
      </c>
      <c r="AC166" s="197">
        <v>0</v>
      </c>
      <c r="AD166" s="197">
        <v>0</v>
      </c>
      <c r="AE166" s="197">
        <v>0</v>
      </c>
      <c r="AF166" s="197">
        <v>0</v>
      </c>
    </row>
    <row r="167" spans="1:32" x14ac:dyDescent="0.25">
      <c r="A167" t="s">
        <v>5828</v>
      </c>
      <c r="B167" s="197">
        <v>0</v>
      </c>
      <c r="C167" s="197">
        <v>0</v>
      </c>
      <c r="D167" s="197">
        <v>0</v>
      </c>
      <c r="E167" s="197">
        <v>0</v>
      </c>
      <c r="F167" s="197">
        <v>0</v>
      </c>
      <c r="G167" s="197">
        <v>0</v>
      </c>
      <c r="H167" s="197">
        <v>0</v>
      </c>
      <c r="I167" s="197">
        <v>0</v>
      </c>
      <c r="J167" s="197">
        <v>0</v>
      </c>
      <c r="K167" s="197">
        <v>0</v>
      </c>
      <c r="L167" s="197">
        <v>0</v>
      </c>
      <c r="M167" s="197">
        <v>0</v>
      </c>
      <c r="N167" s="197">
        <v>0</v>
      </c>
      <c r="O167" s="197">
        <v>0</v>
      </c>
      <c r="P167" s="197">
        <v>0</v>
      </c>
      <c r="Q167" s="197">
        <v>0</v>
      </c>
      <c r="R167" s="197">
        <v>0</v>
      </c>
      <c r="S167" s="197">
        <v>0</v>
      </c>
      <c r="T167" s="197">
        <v>0</v>
      </c>
      <c r="U167" s="197">
        <v>0</v>
      </c>
      <c r="V167" s="197">
        <v>0</v>
      </c>
      <c r="W167" s="197">
        <v>0</v>
      </c>
      <c r="X167" s="197">
        <v>0</v>
      </c>
      <c r="Y167" s="197">
        <v>0</v>
      </c>
      <c r="Z167" s="197">
        <v>0</v>
      </c>
      <c r="AA167" s="197">
        <v>0</v>
      </c>
      <c r="AB167" s="197">
        <v>0</v>
      </c>
      <c r="AC167" s="197">
        <v>0</v>
      </c>
      <c r="AD167" s="197">
        <v>0</v>
      </c>
      <c r="AE167" s="197">
        <v>0</v>
      </c>
      <c r="AF167" s="197">
        <v>0</v>
      </c>
    </row>
    <row r="168" spans="1:32" x14ac:dyDescent="0.25">
      <c r="A168" t="s">
        <v>5829</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row>
    <row r="169" spans="1:32" x14ac:dyDescent="0.25">
      <c r="A169" t="s">
        <v>5830</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row>
    <row r="170" spans="1:32" x14ac:dyDescent="0.25">
      <c r="A170" t="s">
        <v>5831</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row>
    <row r="171" spans="1:32" x14ac:dyDescent="0.25">
      <c r="A171" t="s">
        <v>5832</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row>
    <row r="172" spans="1:32" x14ac:dyDescent="0.25">
      <c r="A172" t="s">
        <v>5833</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row>
    <row r="173" spans="1:32" x14ac:dyDescent="0.25">
      <c r="A173" t="s">
        <v>5834</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row>
    <row r="174" spans="1:32" x14ac:dyDescent="0.25">
      <c r="A174" t="s">
        <v>5835</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row>
    <row r="175" spans="1:32" x14ac:dyDescent="0.25">
      <c r="A175" t="s">
        <v>5836</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row>
    <row r="176" spans="1:32" x14ac:dyDescent="0.25">
      <c r="A176" t="s">
        <v>5837</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row>
    <row r="177" spans="1:32" x14ac:dyDescent="0.25">
      <c r="A177" t="s">
        <v>5838</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row>
    <row r="178" spans="1:32" x14ac:dyDescent="0.25">
      <c r="A178" t="s">
        <v>5839</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row>
    <row r="179" spans="1:32" x14ac:dyDescent="0.25">
      <c r="A179" t="s">
        <v>5840</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row>
    <row r="180" spans="1:32" x14ac:dyDescent="0.25">
      <c r="A180" t="s">
        <v>5841</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row>
    <row r="181" spans="1:32" x14ac:dyDescent="0.25">
      <c r="A181" t="s">
        <v>5842</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row>
    <row r="182" spans="1:32" x14ac:dyDescent="0.25">
      <c r="A182" t="s">
        <v>5843</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row>
    <row r="183" spans="1:32" x14ac:dyDescent="0.25">
      <c r="A183" t="s">
        <v>5844</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row>
    <row r="184" spans="1:32" x14ac:dyDescent="0.25">
      <c r="A184" t="s">
        <v>5845</v>
      </c>
      <c r="B184" s="197">
        <v>0</v>
      </c>
      <c r="C184" s="197">
        <v>0</v>
      </c>
      <c r="D184" s="197">
        <v>0</v>
      </c>
      <c r="E184" s="197">
        <v>0</v>
      </c>
      <c r="F184" s="197">
        <v>0</v>
      </c>
      <c r="G184" s="197">
        <v>0</v>
      </c>
      <c r="H184" s="197">
        <v>0</v>
      </c>
      <c r="I184" s="197">
        <v>0</v>
      </c>
      <c r="J184" s="197">
        <v>0</v>
      </c>
      <c r="K184" s="197">
        <v>0</v>
      </c>
      <c r="L184" s="197">
        <v>0</v>
      </c>
      <c r="M184" s="197">
        <v>0</v>
      </c>
      <c r="N184" s="197">
        <v>0</v>
      </c>
      <c r="O184" s="197">
        <v>0</v>
      </c>
      <c r="P184" s="197">
        <v>0</v>
      </c>
      <c r="Q184" s="197">
        <v>0</v>
      </c>
      <c r="R184" s="197">
        <v>0</v>
      </c>
      <c r="S184" s="197">
        <v>0</v>
      </c>
      <c r="T184" s="197">
        <v>0</v>
      </c>
      <c r="U184" s="197">
        <v>0</v>
      </c>
      <c r="V184" s="197">
        <v>0</v>
      </c>
      <c r="W184" s="197">
        <v>0</v>
      </c>
      <c r="X184" s="197">
        <v>0</v>
      </c>
      <c r="Y184" s="197">
        <v>0</v>
      </c>
      <c r="Z184" s="197">
        <v>0</v>
      </c>
      <c r="AA184" s="197">
        <v>0</v>
      </c>
      <c r="AB184" s="197">
        <v>0</v>
      </c>
      <c r="AC184" s="197">
        <v>0</v>
      </c>
      <c r="AD184" s="197">
        <v>0</v>
      </c>
      <c r="AE184" s="197">
        <v>0</v>
      </c>
      <c r="AF184" s="197">
        <v>0</v>
      </c>
    </row>
    <row r="185" spans="1:32" x14ac:dyDescent="0.25">
      <c r="A185" t="s">
        <v>5846</v>
      </c>
      <c r="B185" s="197">
        <v>0</v>
      </c>
      <c r="C185" s="197">
        <v>0</v>
      </c>
      <c r="D185" s="197">
        <v>0</v>
      </c>
      <c r="E185" s="197">
        <v>0</v>
      </c>
      <c r="F185" s="197">
        <v>0</v>
      </c>
      <c r="G185" s="197">
        <v>0</v>
      </c>
      <c r="H185" s="197">
        <v>0</v>
      </c>
      <c r="I185" s="197">
        <v>0</v>
      </c>
      <c r="J185" s="197">
        <v>0</v>
      </c>
      <c r="K185" s="197">
        <v>0</v>
      </c>
      <c r="L185" s="197">
        <v>0</v>
      </c>
      <c r="M185" s="197">
        <v>0</v>
      </c>
      <c r="N185" s="197">
        <v>0</v>
      </c>
      <c r="O185" s="197">
        <v>0</v>
      </c>
      <c r="P185" s="197">
        <v>0</v>
      </c>
      <c r="Q185" s="197">
        <v>0</v>
      </c>
      <c r="R185" s="197">
        <v>0</v>
      </c>
      <c r="S185" s="197">
        <v>0</v>
      </c>
      <c r="T185" s="197">
        <v>0</v>
      </c>
      <c r="U185" s="197">
        <v>0</v>
      </c>
      <c r="V185" s="197">
        <v>0</v>
      </c>
      <c r="W185" s="197">
        <v>0</v>
      </c>
      <c r="X185" s="197">
        <v>0</v>
      </c>
      <c r="Y185" s="197">
        <v>0</v>
      </c>
      <c r="Z185" s="197">
        <v>0</v>
      </c>
      <c r="AA185" s="197">
        <v>0</v>
      </c>
      <c r="AB185" s="197">
        <v>0</v>
      </c>
      <c r="AC185" s="197">
        <v>0</v>
      </c>
      <c r="AD185" s="197">
        <v>0</v>
      </c>
      <c r="AE185" s="197">
        <v>0</v>
      </c>
      <c r="AF185" s="197">
        <v>0</v>
      </c>
    </row>
    <row r="186" spans="1:32" x14ac:dyDescent="0.25">
      <c r="A186" t="s">
        <v>5847</v>
      </c>
      <c r="B186" s="197">
        <v>0</v>
      </c>
      <c r="C186" s="197">
        <v>0</v>
      </c>
      <c r="D186" s="197">
        <v>0</v>
      </c>
      <c r="E186" s="197">
        <v>0</v>
      </c>
      <c r="F186" s="197">
        <v>0</v>
      </c>
      <c r="G186" s="197">
        <v>0</v>
      </c>
      <c r="H186" s="197">
        <v>0</v>
      </c>
      <c r="I186" s="197">
        <v>0</v>
      </c>
      <c r="J186" s="197">
        <v>0</v>
      </c>
      <c r="K186" s="197">
        <v>0</v>
      </c>
      <c r="L186" s="197">
        <v>0</v>
      </c>
      <c r="M186" s="197">
        <v>0</v>
      </c>
      <c r="N186" s="197">
        <v>0</v>
      </c>
      <c r="O186" s="197">
        <v>0</v>
      </c>
      <c r="P186" s="197">
        <v>0</v>
      </c>
      <c r="Q186" s="197">
        <v>0</v>
      </c>
      <c r="R186" s="197">
        <v>0</v>
      </c>
      <c r="S186" s="197">
        <v>0</v>
      </c>
      <c r="T186" s="197">
        <v>0</v>
      </c>
      <c r="U186" s="197">
        <v>0</v>
      </c>
      <c r="V186" s="197">
        <v>0</v>
      </c>
      <c r="W186" s="197">
        <v>0</v>
      </c>
      <c r="X186" s="197">
        <v>0</v>
      </c>
      <c r="Y186" s="197">
        <v>0</v>
      </c>
      <c r="Z186" s="197">
        <v>0</v>
      </c>
      <c r="AA186" s="197">
        <v>0</v>
      </c>
      <c r="AB186" s="197">
        <v>0</v>
      </c>
      <c r="AC186" s="197">
        <v>0</v>
      </c>
      <c r="AD186" s="197">
        <v>0</v>
      </c>
      <c r="AE186" s="197">
        <v>0</v>
      </c>
      <c r="AF186" s="197">
        <v>0</v>
      </c>
    </row>
    <row r="187" spans="1:32" x14ac:dyDescent="0.25">
      <c r="A187" t="s">
        <v>5848</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row>
    <row r="188" spans="1:32" x14ac:dyDescent="0.25">
      <c r="A188" t="s">
        <v>5849</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row>
    <row r="189" spans="1:32" x14ac:dyDescent="0.25">
      <c r="A189" t="s">
        <v>5850</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row>
    <row r="190" spans="1:32" x14ac:dyDescent="0.25">
      <c r="A190" t="s">
        <v>5851</v>
      </c>
      <c r="B190" s="197">
        <v>0</v>
      </c>
      <c r="C190" s="197">
        <v>0</v>
      </c>
      <c r="D190" s="197">
        <v>0</v>
      </c>
      <c r="E190" s="197">
        <v>0</v>
      </c>
      <c r="F190" s="197">
        <v>0</v>
      </c>
      <c r="G190" s="197">
        <v>0</v>
      </c>
      <c r="H190" s="197">
        <v>0</v>
      </c>
      <c r="I190" s="197">
        <v>0</v>
      </c>
      <c r="J190" s="197">
        <v>0</v>
      </c>
      <c r="K190" s="197">
        <v>0</v>
      </c>
      <c r="L190" s="197">
        <v>0</v>
      </c>
      <c r="M190" s="197">
        <v>0</v>
      </c>
      <c r="N190" s="197">
        <v>0</v>
      </c>
      <c r="O190" s="197">
        <v>0</v>
      </c>
      <c r="P190" s="197">
        <v>0</v>
      </c>
      <c r="Q190" s="197">
        <v>0</v>
      </c>
      <c r="R190" s="197">
        <v>0</v>
      </c>
      <c r="S190" s="197">
        <v>0</v>
      </c>
      <c r="T190" s="197">
        <v>0</v>
      </c>
      <c r="U190" s="197">
        <v>0</v>
      </c>
      <c r="V190" s="197">
        <v>0</v>
      </c>
      <c r="W190" s="197">
        <v>0</v>
      </c>
      <c r="X190" s="197">
        <v>0</v>
      </c>
      <c r="Y190" s="197">
        <v>0</v>
      </c>
      <c r="Z190" s="197">
        <v>0</v>
      </c>
      <c r="AA190" s="197">
        <v>0</v>
      </c>
      <c r="AB190" s="197">
        <v>0</v>
      </c>
      <c r="AC190" s="197">
        <v>0</v>
      </c>
      <c r="AD190" s="197">
        <v>0</v>
      </c>
      <c r="AE190" s="197">
        <v>0</v>
      </c>
      <c r="AF190" s="197">
        <v>0</v>
      </c>
    </row>
    <row r="191" spans="1:32" x14ac:dyDescent="0.25">
      <c r="A191" t="s">
        <v>5852</v>
      </c>
      <c r="B191" s="197">
        <v>0</v>
      </c>
      <c r="C191" s="197">
        <v>0</v>
      </c>
      <c r="D191" s="197">
        <v>0</v>
      </c>
      <c r="E191" s="197">
        <v>0</v>
      </c>
      <c r="F191" s="197">
        <v>0</v>
      </c>
      <c r="G191" s="197">
        <v>0</v>
      </c>
      <c r="H191" s="197">
        <v>0</v>
      </c>
      <c r="I191" s="197">
        <v>0</v>
      </c>
      <c r="J191" s="197">
        <v>0</v>
      </c>
      <c r="K191" s="197">
        <v>0</v>
      </c>
      <c r="L191" s="197">
        <v>0</v>
      </c>
      <c r="M191" s="197">
        <v>0</v>
      </c>
      <c r="N191" s="197">
        <v>0</v>
      </c>
      <c r="O191" s="197">
        <v>0</v>
      </c>
      <c r="P191" s="197">
        <v>0</v>
      </c>
      <c r="Q191" s="197">
        <v>0</v>
      </c>
      <c r="R191" s="197">
        <v>0</v>
      </c>
      <c r="S191" s="197">
        <v>0</v>
      </c>
      <c r="T191" s="197">
        <v>0</v>
      </c>
      <c r="U191" s="197">
        <v>0</v>
      </c>
      <c r="V191" s="197">
        <v>0</v>
      </c>
      <c r="W191" s="197">
        <v>0</v>
      </c>
      <c r="X191" s="197">
        <v>0</v>
      </c>
      <c r="Y191" s="197">
        <v>0</v>
      </c>
      <c r="Z191" s="197">
        <v>0</v>
      </c>
      <c r="AA191" s="197">
        <v>0</v>
      </c>
      <c r="AB191" s="197">
        <v>0</v>
      </c>
      <c r="AC191" s="197">
        <v>0</v>
      </c>
      <c r="AD191" s="197">
        <v>0</v>
      </c>
      <c r="AE191" s="197">
        <v>0</v>
      </c>
      <c r="AF191" s="197">
        <v>0</v>
      </c>
    </row>
    <row r="192" spans="1:32" x14ac:dyDescent="0.25">
      <c r="A192" t="s">
        <v>5853</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row>
    <row r="193" spans="1:32" x14ac:dyDescent="0.25">
      <c r="A193" t="s">
        <v>5854</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row>
    <row r="194" spans="1:32" x14ac:dyDescent="0.25">
      <c r="A194" t="s">
        <v>5855</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row>
    <row r="195" spans="1:32" x14ac:dyDescent="0.25">
      <c r="A195" t="s">
        <v>5856</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row>
    <row r="196" spans="1:32" x14ac:dyDescent="0.25">
      <c r="A196" t="s">
        <v>5857</v>
      </c>
      <c r="B196" s="197">
        <v>0</v>
      </c>
      <c r="C196" s="197">
        <v>0</v>
      </c>
      <c r="D196" s="197">
        <v>0</v>
      </c>
      <c r="E196" s="197">
        <v>0</v>
      </c>
      <c r="F196" s="197">
        <v>0</v>
      </c>
      <c r="G196" s="197">
        <v>0</v>
      </c>
      <c r="H196" s="197">
        <v>0</v>
      </c>
      <c r="I196" s="197">
        <v>0</v>
      </c>
      <c r="J196" s="197">
        <v>0</v>
      </c>
      <c r="K196" s="197">
        <v>0</v>
      </c>
      <c r="L196" s="197">
        <v>0</v>
      </c>
      <c r="M196" s="197">
        <v>0</v>
      </c>
      <c r="N196" s="197">
        <v>0</v>
      </c>
      <c r="O196" s="197">
        <v>0</v>
      </c>
      <c r="P196" s="197">
        <v>0</v>
      </c>
      <c r="Q196" s="197">
        <v>0</v>
      </c>
      <c r="R196" s="197">
        <v>0</v>
      </c>
      <c r="S196" s="197">
        <v>0</v>
      </c>
      <c r="T196" s="197">
        <v>0</v>
      </c>
      <c r="U196" s="197">
        <v>0</v>
      </c>
      <c r="V196" s="197">
        <v>0</v>
      </c>
      <c r="W196" s="197">
        <v>0</v>
      </c>
      <c r="X196" s="197">
        <v>0</v>
      </c>
      <c r="Y196" s="197">
        <v>0</v>
      </c>
      <c r="Z196" s="197">
        <v>0</v>
      </c>
      <c r="AA196" s="197">
        <v>0</v>
      </c>
      <c r="AB196" s="197">
        <v>0</v>
      </c>
      <c r="AC196" s="197">
        <v>0</v>
      </c>
      <c r="AD196" s="197">
        <v>0</v>
      </c>
      <c r="AE196" s="197">
        <v>0</v>
      </c>
      <c r="AF196" s="197">
        <v>0</v>
      </c>
    </row>
    <row r="197" spans="1:32" x14ac:dyDescent="0.25">
      <c r="A197" t="s">
        <v>5858</v>
      </c>
      <c r="B197" s="197">
        <v>0</v>
      </c>
      <c r="C197" s="197">
        <v>0</v>
      </c>
      <c r="D197" s="197">
        <v>0</v>
      </c>
      <c r="E197" s="197">
        <v>0</v>
      </c>
      <c r="F197" s="197">
        <v>0</v>
      </c>
      <c r="G197" s="197">
        <v>0</v>
      </c>
      <c r="H197" s="197">
        <v>0</v>
      </c>
      <c r="I197" s="197">
        <v>0</v>
      </c>
      <c r="J197" s="197">
        <v>0</v>
      </c>
      <c r="K197" s="197">
        <v>0</v>
      </c>
      <c r="L197" s="197">
        <v>0</v>
      </c>
      <c r="M197" s="197">
        <v>0</v>
      </c>
      <c r="N197" s="197">
        <v>0</v>
      </c>
      <c r="O197" s="197">
        <v>0</v>
      </c>
      <c r="P197" s="197">
        <v>0</v>
      </c>
      <c r="Q197" s="197">
        <v>0</v>
      </c>
      <c r="R197" s="197">
        <v>0</v>
      </c>
      <c r="S197" s="197">
        <v>0</v>
      </c>
      <c r="T197" s="197">
        <v>0</v>
      </c>
      <c r="U197" s="197">
        <v>0</v>
      </c>
      <c r="V197" s="197">
        <v>0</v>
      </c>
      <c r="W197" s="197">
        <v>0</v>
      </c>
      <c r="X197" s="197">
        <v>0</v>
      </c>
      <c r="Y197" s="197">
        <v>0</v>
      </c>
      <c r="Z197" s="197">
        <v>0</v>
      </c>
      <c r="AA197" s="197">
        <v>0</v>
      </c>
      <c r="AB197" s="197">
        <v>0</v>
      </c>
      <c r="AC197" s="197">
        <v>0</v>
      </c>
      <c r="AD197" s="197">
        <v>0</v>
      </c>
      <c r="AE197" s="197">
        <v>0</v>
      </c>
      <c r="AF197" s="197">
        <v>0</v>
      </c>
    </row>
    <row r="198" spans="1:32" x14ac:dyDescent="0.25">
      <c r="A198" t="s">
        <v>5859</v>
      </c>
      <c r="B198" s="197">
        <v>0</v>
      </c>
      <c r="C198" s="197">
        <v>0</v>
      </c>
      <c r="D198" s="197">
        <v>0</v>
      </c>
      <c r="E198" s="197">
        <v>0</v>
      </c>
      <c r="F198" s="197">
        <v>0</v>
      </c>
      <c r="G198" s="197">
        <v>0</v>
      </c>
      <c r="H198" s="197">
        <v>0</v>
      </c>
      <c r="I198" s="197">
        <v>0</v>
      </c>
      <c r="J198" s="197">
        <v>0</v>
      </c>
      <c r="K198" s="197">
        <v>0</v>
      </c>
      <c r="L198" s="197">
        <v>0</v>
      </c>
      <c r="M198" s="197">
        <v>0</v>
      </c>
      <c r="N198" s="197">
        <v>0</v>
      </c>
      <c r="O198" s="197">
        <v>0</v>
      </c>
      <c r="P198" s="197">
        <v>0</v>
      </c>
      <c r="Q198" s="197">
        <v>0</v>
      </c>
      <c r="R198" s="197">
        <v>0</v>
      </c>
      <c r="S198" s="197">
        <v>0</v>
      </c>
      <c r="T198" s="197">
        <v>0</v>
      </c>
      <c r="U198" s="197">
        <v>0</v>
      </c>
      <c r="V198" s="197">
        <v>0</v>
      </c>
      <c r="W198" s="197">
        <v>0</v>
      </c>
      <c r="X198" s="197">
        <v>0</v>
      </c>
      <c r="Y198" s="197">
        <v>0</v>
      </c>
      <c r="Z198" s="197">
        <v>0</v>
      </c>
      <c r="AA198" s="197">
        <v>0</v>
      </c>
      <c r="AB198" s="197">
        <v>0</v>
      </c>
      <c r="AC198" s="197">
        <v>0</v>
      </c>
      <c r="AD198" s="197">
        <v>0</v>
      </c>
      <c r="AE198" s="197">
        <v>0</v>
      </c>
      <c r="AF198" s="197">
        <v>0</v>
      </c>
    </row>
    <row r="199" spans="1:32" x14ac:dyDescent="0.25">
      <c r="A199" t="s">
        <v>5860</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row>
    <row r="200" spans="1:32" x14ac:dyDescent="0.25">
      <c r="A200" t="s">
        <v>5861</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row>
    <row r="201" spans="1:32" x14ac:dyDescent="0.25">
      <c r="A201" t="s">
        <v>5862</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row>
    <row r="202" spans="1:32" x14ac:dyDescent="0.25">
      <c r="A202" t="s">
        <v>5863</v>
      </c>
      <c r="B202" s="197">
        <v>0</v>
      </c>
      <c r="C202" s="197">
        <v>0</v>
      </c>
      <c r="D202" s="197">
        <v>0</v>
      </c>
      <c r="E202" s="197">
        <v>0</v>
      </c>
      <c r="F202" s="197">
        <v>0</v>
      </c>
      <c r="G202" s="197">
        <v>0</v>
      </c>
      <c r="H202" s="197">
        <v>0</v>
      </c>
      <c r="I202" s="197">
        <v>0</v>
      </c>
      <c r="J202" s="197">
        <v>0</v>
      </c>
      <c r="K202" s="197">
        <v>0</v>
      </c>
      <c r="L202" s="197">
        <v>0</v>
      </c>
      <c r="M202" s="197">
        <v>0</v>
      </c>
      <c r="N202" s="197">
        <v>0</v>
      </c>
      <c r="O202" s="197">
        <v>0</v>
      </c>
      <c r="P202" s="197">
        <v>0</v>
      </c>
      <c r="Q202" s="197">
        <v>0</v>
      </c>
      <c r="R202" s="197">
        <v>0</v>
      </c>
      <c r="S202" s="197">
        <v>0</v>
      </c>
      <c r="T202" s="197">
        <v>0</v>
      </c>
      <c r="U202" s="197">
        <v>0</v>
      </c>
      <c r="V202" s="197">
        <v>0</v>
      </c>
      <c r="W202" s="197">
        <v>0</v>
      </c>
      <c r="X202" s="197">
        <v>0</v>
      </c>
      <c r="Y202" s="197">
        <v>0</v>
      </c>
      <c r="Z202" s="197">
        <v>0</v>
      </c>
      <c r="AA202" s="197">
        <v>0</v>
      </c>
      <c r="AB202" s="197">
        <v>0</v>
      </c>
      <c r="AC202" s="197">
        <v>0</v>
      </c>
      <c r="AD202" s="197">
        <v>0</v>
      </c>
      <c r="AE202" s="197">
        <v>0</v>
      </c>
      <c r="AF202" s="197">
        <v>0</v>
      </c>
    </row>
    <row r="203" spans="1:32" x14ac:dyDescent="0.25">
      <c r="A203" t="s">
        <v>5864</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row>
    <row r="204" spans="1:32" x14ac:dyDescent="0.25">
      <c r="A204" t="s">
        <v>5865</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row>
    <row r="205" spans="1:32" x14ac:dyDescent="0.25">
      <c r="A205" t="s">
        <v>5866</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row>
    <row r="206" spans="1:32" x14ac:dyDescent="0.25">
      <c r="A206" t="s">
        <v>5867</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row>
    <row r="207" spans="1:32" x14ac:dyDescent="0.25">
      <c r="A207" t="s">
        <v>5868</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row>
    <row r="208" spans="1:32" x14ac:dyDescent="0.25">
      <c r="A208" t="s">
        <v>5869</v>
      </c>
      <c r="B208" s="197">
        <v>0</v>
      </c>
      <c r="C208" s="197">
        <v>0</v>
      </c>
      <c r="D208" s="197">
        <v>0</v>
      </c>
      <c r="E208" s="197">
        <v>0</v>
      </c>
      <c r="F208" s="197">
        <v>0</v>
      </c>
      <c r="G208" s="197">
        <v>0</v>
      </c>
      <c r="H208" s="197">
        <v>0</v>
      </c>
      <c r="I208" s="197">
        <v>0</v>
      </c>
      <c r="J208" s="197">
        <v>0</v>
      </c>
      <c r="K208" s="197">
        <v>0</v>
      </c>
      <c r="L208" s="197">
        <v>0</v>
      </c>
      <c r="M208" s="197">
        <v>0</v>
      </c>
      <c r="N208" s="197">
        <v>0</v>
      </c>
      <c r="O208" s="197">
        <v>0</v>
      </c>
      <c r="P208" s="197">
        <v>0</v>
      </c>
      <c r="Q208" s="197">
        <v>0</v>
      </c>
      <c r="R208" s="197">
        <v>0</v>
      </c>
      <c r="S208" s="197">
        <v>0</v>
      </c>
      <c r="T208" s="197">
        <v>0</v>
      </c>
      <c r="U208" s="197">
        <v>0</v>
      </c>
      <c r="V208" s="197">
        <v>0</v>
      </c>
      <c r="W208" s="197">
        <v>0</v>
      </c>
      <c r="X208" s="197">
        <v>0</v>
      </c>
      <c r="Y208" s="197">
        <v>0</v>
      </c>
      <c r="Z208" s="197">
        <v>0</v>
      </c>
      <c r="AA208" s="197">
        <v>0</v>
      </c>
      <c r="AB208" s="197">
        <v>0</v>
      </c>
      <c r="AC208" s="197">
        <v>0</v>
      </c>
      <c r="AD208" s="197">
        <v>0</v>
      </c>
      <c r="AE208" s="197">
        <v>0</v>
      </c>
      <c r="AF208" s="197">
        <v>0</v>
      </c>
    </row>
    <row r="209" spans="1:32" x14ac:dyDescent="0.25">
      <c r="A209" t="s">
        <v>5870</v>
      </c>
      <c r="B209" s="197">
        <v>0</v>
      </c>
      <c r="C209" s="197">
        <v>0</v>
      </c>
      <c r="D209" s="197">
        <v>0</v>
      </c>
      <c r="E209" s="197">
        <v>0</v>
      </c>
      <c r="F209" s="197">
        <v>0</v>
      </c>
      <c r="G209" s="197">
        <v>0</v>
      </c>
      <c r="H209" s="197">
        <v>0</v>
      </c>
      <c r="I209" s="197">
        <v>0</v>
      </c>
      <c r="J209" s="197">
        <v>0</v>
      </c>
      <c r="K209" s="197">
        <v>0</v>
      </c>
      <c r="L209" s="197">
        <v>0</v>
      </c>
      <c r="M209" s="197">
        <v>0</v>
      </c>
      <c r="N209" s="197">
        <v>0</v>
      </c>
      <c r="O209" s="197">
        <v>0</v>
      </c>
      <c r="P209" s="197">
        <v>0</v>
      </c>
      <c r="Q209" s="197">
        <v>0</v>
      </c>
      <c r="R209" s="197">
        <v>0</v>
      </c>
      <c r="S209" s="197">
        <v>0</v>
      </c>
      <c r="T209" s="197">
        <v>0</v>
      </c>
      <c r="U209" s="197">
        <v>0</v>
      </c>
      <c r="V209" s="197">
        <v>0</v>
      </c>
      <c r="W209" s="197">
        <v>0</v>
      </c>
      <c r="X209" s="197">
        <v>0</v>
      </c>
      <c r="Y209" s="197">
        <v>0</v>
      </c>
      <c r="Z209" s="197">
        <v>0</v>
      </c>
      <c r="AA209" s="197">
        <v>0</v>
      </c>
      <c r="AB209" s="197">
        <v>0</v>
      </c>
      <c r="AC209" s="197">
        <v>0</v>
      </c>
      <c r="AD209" s="197">
        <v>0</v>
      </c>
      <c r="AE209" s="197">
        <v>0</v>
      </c>
      <c r="AF209" s="197">
        <v>0</v>
      </c>
    </row>
    <row r="210" spans="1:32" x14ac:dyDescent="0.25">
      <c r="A210" t="s">
        <v>5871</v>
      </c>
      <c r="B210" s="197">
        <v>0</v>
      </c>
      <c r="C210" s="197">
        <v>0</v>
      </c>
      <c r="D210" s="197">
        <v>0</v>
      </c>
      <c r="E210" s="197">
        <v>0</v>
      </c>
      <c r="F210" s="197">
        <v>0</v>
      </c>
      <c r="G210" s="197">
        <v>0</v>
      </c>
      <c r="H210" s="197">
        <v>0</v>
      </c>
      <c r="I210" s="197">
        <v>0</v>
      </c>
      <c r="J210" s="197">
        <v>0</v>
      </c>
      <c r="K210" s="197">
        <v>0</v>
      </c>
      <c r="L210" s="197">
        <v>0</v>
      </c>
      <c r="M210" s="197">
        <v>0</v>
      </c>
      <c r="N210" s="197">
        <v>0</v>
      </c>
      <c r="O210" s="197">
        <v>0</v>
      </c>
      <c r="P210" s="197">
        <v>0</v>
      </c>
      <c r="Q210" s="197">
        <v>0</v>
      </c>
      <c r="R210" s="197">
        <v>0</v>
      </c>
      <c r="S210" s="197">
        <v>0</v>
      </c>
      <c r="T210" s="197">
        <v>0</v>
      </c>
      <c r="U210" s="197">
        <v>0</v>
      </c>
      <c r="V210" s="197">
        <v>0</v>
      </c>
      <c r="W210" s="197">
        <v>0</v>
      </c>
      <c r="X210" s="197">
        <v>0</v>
      </c>
      <c r="Y210" s="197">
        <v>0</v>
      </c>
      <c r="Z210" s="197">
        <v>0</v>
      </c>
      <c r="AA210" s="197">
        <v>0</v>
      </c>
      <c r="AB210" s="197">
        <v>0</v>
      </c>
      <c r="AC210" s="197">
        <v>0</v>
      </c>
      <c r="AD210" s="197">
        <v>0</v>
      </c>
      <c r="AE210" s="197">
        <v>0</v>
      </c>
      <c r="AF210" s="197">
        <v>0</v>
      </c>
    </row>
    <row r="211" spans="1:32" x14ac:dyDescent="0.25">
      <c r="A211" t="s">
        <v>5872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row>
    <row r="212" spans="1:32" x14ac:dyDescent="0.25">
      <c r="A212" t="s">
        <v>5873</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row>
    <row r="213" spans="1:32" x14ac:dyDescent="0.25">
      <c r="A213" t="s">
        <v>5874</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row>
    <row r="214" spans="1:32" x14ac:dyDescent="0.25">
      <c r="A214" t="s">
        <v>5875</v>
      </c>
      <c r="B214" s="197">
        <v>0</v>
      </c>
      <c r="C214" s="197">
        <v>0</v>
      </c>
      <c r="D214" s="197">
        <v>0</v>
      </c>
      <c r="E214" s="197">
        <v>0</v>
      </c>
      <c r="F214" s="197">
        <v>0</v>
      </c>
      <c r="G214" s="197">
        <v>0</v>
      </c>
      <c r="H214" s="197">
        <v>0</v>
      </c>
      <c r="I214" s="197">
        <v>0</v>
      </c>
      <c r="J214" s="197">
        <v>0</v>
      </c>
      <c r="K214" s="197">
        <v>0</v>
      </c>
      <c r="L214" s="197">
        <v>0</v>
      </c>
      <c r="M214" s="197">
        <v>0</v>
      </c>
      <c r="N214" s="197">
        <v>0</v>
      </c>
      <c r="O214" s="197">
        <v>0</v>
      </c>
      <c r="P214" s="197">
        <v>0</v>
      </c>
      <c r="Q214" s="197">
        <v>0</v>
      </c>
      <c r="R214" s="197">
        <v>0</v>
      </c>
      <c r="S214" s="197">
        <v>0</v>
      </c>
      <c r="T214" s="197">
        <v>0</v>
      </c>
      <c r="U214" s="197">
        <v>0</v>
      </c>
      <c r="V214" s="197">
        <v>0</v>
      </c>
      <c r="W214" s="197">
        <v>0</v>
      </c>
      <c r="X214" s="197">
        <v>0</v>
      </c>
      <c r="Y214" s="197">
        <v>0</v>
      </c>
      <c r="Z214" s="197">
        <v>0</v>
      </c>
      <c r="AA214" s="197">
        <v>0</v>
      </c>
      <c r="AB214" s="197">
        <v>0</v>
      </c>
      <c r="AC214" s="197">
        <v>0</v>
      </c>
      <c r="AD214" s="197">
        <v>0</v>
      </c>
      <c r="AE214" s="197">
        <v>0</v>
      </c>
      <c r="AF214" s="197">
        <v>0</v>
      </c>
    </row>
    <row r="215" spans="1:32" x14ac:dyDescent="0.25">
      <c r="A215" t="s">
        <v>5876</v>
      </c>
      <c r="B215" s="197">
        <v>0</v>
      </c>
      <c r="C215" s="197">
        <v>0</v>
      </c>
      <c r="D215" s="197">
        <v>0</v>
      </c>
      <c r="E215" s="197">
        <v>0</v>
      </c>
      <c r="F215" s="197">
        <v>0</v>
      </c>
      <c r="G215" s="197">
        <v>0</v>
      </c>
      <c r="H215" s="197">
        <v>0</v>
      </c>
      <c r="I215" s="197">
        <v>0</v>
      </c>
      <c r="J215" s="197">
        <v>0</v>
      </c>
      <c r="K215" s="197">
        <v>0</v>
      </c>
      <c r="L215" s="197">
        <v>0</v>
      </c>
      <c r="M215" s="197">
        <v>0</v>
      </c>
      <c r="N215" s="197">
        <v>0</v>
      </c>
      <c r="O215" s="197">
        <v>0</v>
      </c>
      <c r="P215" s="197">
        <v>0</v>
      </c>
      <c r="Q215" s="197">
        <v>0</v>
      </c>
      <c r="R215" s="197">
        <v>0</v>
      </c>
      <c r="S215" s="197">
        <v>0</v>
      </c>
      <c r="T215" s="197">
        <v>0</v>
      </c>
      <c r="U215" s="197">
        <v>0</v>
      </c>
      <c r="V215" s="197">
        <v>0</v>
      </c>
      <c r="W215" s="197">
        <v>0</v>
      </c>
      <c r="X215" s="197">
        <v>0</v>
      </c>
      <c r="Y215" s="197">
        <v>0</v>
      </c>
      <c r="Z215" s="197">
        <v>0</v>
      </c>
      <c r="AA215" s="197">
        <v>0</v>
      </c>
      <c r="AB215" s="197">
        <v>0</v>
      </c>
      <c r="AC215" s="197">
        <v>0</v>
      </c>
      <c r="AD215" s="197">
        <v>0</v>
      </c>
      <c r="AE215" s="197">
        <v>0</v>
      </c>
      <c r="AF215" s="197">
        <v>0</v>
      </c>
    </row>
    <row r="216" spans="1:32" x14ac:dyDescent="0.25">
      <c r="A216" t="s">
        <v>5877</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row>
    <row r="217" spans="1:32" x14ac:dyDescent="0.25">
      <c r="A217" t="s">
        <v>5878</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row>
    <row r="218" spans="1:32" x14ac:dyDescent="0.25">
      <c r="A218" t="s">
        <v>5879</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row>
    <row r="219" spans="1:32" x14ac:dyDescent="0.25">
      <c r="A219" t="s">
        <v>5880</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row>
    <row r="220" spans="1:32" x14ac:dyDescent="0.25">
      <c r="A220" t="s">
        <v>5881</v>
      </c>
      <c r="B220" s="197">
        <v>0</v>
      </c>
      <c r="C220" s="197">
        <v>0</v>
      </c>
      <c r="D220" s="197">
        <v>0</v>
      </c>
      <c r="E220" s="197">
        <v>0</v>
      </c>
      <c r="F220" s="197">
        <v>0</v>
      </c>
      <c r="G220" s="197">
        <v>0</v>
      </c>
      <c r="H220" s="197">
        <v>0</v>
      </c>
      <c r="I220" s="197">
        <v>0</v>
      </c>
      <c r="J220" s="197">
        <v>0</v>
      </c>
      <c r="K220" s="197">
        <v>0</v>
      </c>
      <c r="L220" s="197">
        <v>0</v>
      </c>
      <c r="M220" s="197">
        <v>0</v>
      </c>
      <c r="N220" s="197">
        <v>0</v>
      </c>
      <c r="O220" s="197">
        <v>0</v>
      </c>
      <c r="P220" s="197">
        <v>0</v>
      </c>
      <c r="Q220" s="197">
        <v>0</v>
      </c>
      <c r="R220" s="197">
        <v>0</v>
      </c>
      <c r="S220" s="197">
        <v>0</v>
      </c>
      <c r="T220" s="197">
        <v>0</v>
      </c>
      <c r="U220" s="197">
        <v>0</v>
      </c>
      <c r="V220" s="197">
        <v>0</v>
      </c>
      <c r="W220" s="197">
        <v>0</v>
      </c>
      <c r="X220" s="197">
        <v>0</v>
      </c>
      <c r="Y220" s="197">
        <v>0</v>
      </c>
      <c r="Z220" s="197">
        <v>0</v>
      </c>
      <c r="AA220" s="197">
        <v>0</v>
      </c>
      <c r="AB220" s="197">
        <v>0</v>
      </c>
      <c r="AC220" s="197">
        <v>0</v>
      </c>
      <c r="AD220" s="197">
        <v>0</v>
      </c>
      <c r="AE220" s="197">
        <v>0</v>
      </c>
      <c r="AF220" s="197">
        <v>0</v>
      </c>
    </row>
    <row r="221" spans="1:32" x14ac:dyDescent="0.25">
      <c r="A221" t="s">
        <v>5882</v>
      </c>
      <c r="B221" s="197">
        <v>0</v>
      </c>
      <c r="C221" s="197">
        <v>0</v>
      </c>
      <c r="D221" s="197">
        <v>0</v>
      </c>
      <c r="E221" s="197">
        <v>0</v>
      </c>
      <c r="F221" s="197">
        <v>0</v>
      </c>
      <c r="G221" s="197">
        <v>0</v>
      </c>
      <c r="H221" s="197">
        <v>0</v>
      </c>
      <c r="I221" s="197">
        <v>0</v>
      </c>
      <c r="J221" s="197">
        <v>0</v>
      </c>
      <c r="K221" s="197">
        <v>0</v>
      </c>
      <c r="L221" s="197">
        <v>0</v>
      </c>
      <c r="M221" s="197">
        <v>0</v>
      </c>
      <c r="N221" s="197">
        <v>0</v>
      </c>
      <c r="O221" s="197">
        <v>0</v>
      </c>
      <c r="P221" s="197">
        <v>0</v>
      </c>
      <c r="Q221" s="197">
        <v>0</v>
      </c>
      <c r="R221" s="197">
        <v>0</v>
      </c>
      <c r="S221" s="197">
        <v>0</v>
      </c>
      <c r="T221" s="197">
        <v>0</v>
      </c>
      <c r="U221" s="197">
        <v>0</v>
      </c>
      <c r="V221" s="197">
        <v>0</v>
      </c>
      <c r="W221" s="197">
        <v>0</v>
      </c>
      <c r="X221" s="197">
        <v>0</v>
      </c>
      <c r="Y221" s="197">
        <v>0</v>
      </c>
      <c r="Z221" s="197">
        <v>0</v>
      </c>
      <c r="AA221" s="197">
        <v>0</v>
      </c>
      <c r="AB221" s="197">
        <v>0</v>
      </c>
      <c r="AC221" s="197">
        <v>0</v>
      </c>
      <c r="AD221" s="197">
        <v>0</v>
      </c>
      <c r="AE221" s="197">
        <v>0</v>
      </c>
      <c r="AF221" s="197">
        <v>0</v>
      </c>
    </row>
    <row r="222" spans="1:32" x14ac:dyDescent="0.25">
      <c r="A222" t="s">
        <v>5883</v>
      </c>
      <c r="B222" s="197">
        <v>0</v>
      </c>
      <c r="C222" s="197">
        <v>0</v>
      </c>
      <c r="D222" s="197">
        <v>0</v>
      </c>
      <c r="E222" s="197">
        <v>0</v>
      </c>
      <c r="F222" s="197">
        <v>0</v>
      </c>
      <c r="G222" s="197">
        <v>0</v>
      </c>
      <c r="H222" s="197">
        <v>0</v>
      </c>
      <c r="I222" s="197">
        <v>0</v>
      </c>
      <c r="J222" s="197">
        <v>0</v>
      </c>
      <c r="K222" s="197">
        <v>0</v>
      </c>
      <c r="L222" s="197">
        <v>0</v>
      </c>
      <c r="M222" s="197">
        <v>0</v>
      </c>
      <c r="N222" s="197">
        <v>0</v>
      </c>
      <c r="O222" s="197">
        <v>0</v>
      </c>
      <c r="P222" s="197">
        <v>0</v>
      </c>
      <c r="Q222" s="197">
        <v>0</v>
      </c>
      <c r="R222" s="197">
        <v>0</v>
      </c>
      <c r="S222" s="197">
        <v>0</v>
      </c>
      <c r="T222" s="197">
        <v>0</v>
      </c>
      <c r="U222" s="197">
        <v>0</v>
      </c>
      <c r="V222" s="197">
        <v>0</v>
      </c>
      <c r="W222" s="197">
        <v>0</v>
      </c>
      <c r="X222" s="197">
        <v>0</v>
      </c>
      <c r="Y222" s="197">
        <v>0</v>
      </c>
      <c r="Z222" s="197">
        <v>0</v>
      </c>
      <c r="AA222" s="197">
        <v>0</v>
      </c>
      <c r="AB222" s="197">
        <v>0</v>
      </c>
      <c r="AC222" s="197">
        <v>0</v>
      </c>
      <c r="AD222" s="197">
        <v>0</v>
      </c>
      <c r="AE222" s="197">
        <v>0</v>
      </c>
      <c r="AF222" s="197">
        <v>0</v>
      </c>
    </row>
    <row r="223" spans="1:32" x14ac:dyDescent="0.25">
      <c r="A223" t="s">
        <v>5884</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row>
    <row r="224" spans="1:32" x14ac:dyDescent="0.25">
      <c r="A224" t="s">
        <v>5885</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row>
    <row r="225" spans="1:32" x14ac:dyDescent="0.25">
      <c r="A225" t="s">
        <v>5886</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row>
    <row r="226" spans="1:32" x14ac:dyDescent="0.25">
      <c r="A226" t="s">
        <v>5887</v>
      </c>
      <c r="B226" s="197">
        <v>0</v>
      </c>
      <c r="C226" s="197">
        <v>0</v>
      </c>
      <c r="D226" s="197">
        <v>0</v>
      </c>
      <c r="E226" s="197">
        <v>0</v>
      </c>
      <c r="F226" s="197">
        <v>0</v>
      </c>
      <c r="G226" s="197">
        <v>0</v>
      </c>
      <c r="H226" s="197">
        <v>0</v>
      </c>
      <c r="I226" s="197">
        <v>0</v>
      </c>
      <c r="J226" s="197">
        <v>0</v>
      </c>
      <c r="K226" s="197">
        <v>0</v>
      </c>
      <c r="L226" s="197">
        <v>0</v>
      </c>
      <c r="M226" s="197">
        <v>0</v>
      </c>
      <c r="N226" s="197">
        <v>0</v>
      </c>
      <c r="O226" s="197">
        <v>0</v>
      </c>
      <c r="P226" s="197">
        <v>0</v>
      </c>
      <c r="Q226" s="197">
        <v>0</v>
      </c>
      <c r="R226" s="197">
        <v>0</v>
      </c>
      <c r="S226" s="197">
        <v>0</v>
      </c>
      <c r="T226" s="197">
        <v>0</v>
      </c>
      <c r="U226" s="197">
        <v>0</v>
      </c>
      <c r="V226" s="197">
        <v>0</v>
      </c>
      <c r="W226" s="197">
        <v>0</v>
      </c>
      <c r="X226" s="197">
        <v>0</v>
      </c>
      <c r="Y226" s="197">
        <v>0</v>
      </c>
      <c r="Z226" s="197">
        <v>0</v>
      </c>
      <c r="AA226" s="197">
        <v>0</v>
      </c>
      <c r="AB226" s="197">
        <v>0</v>
      </c>
      <c r="AC226" s="197">
        <v>0</v>
      </c>
      <c r="AD226" s="197">
        <v>0</v>
      </c>
      <c r="AE226" s="197">
        <v>0</v>
      </c>
      <c r="AF226" s="197">
        <v>0</v>
      </c>
    </row>
    <row r="227" spans="1:32" x14ac:dyDescent="0.25">
      <c r="A227" t="s">
        <v>5888</v>
      </c>
      <c r="B227" s="197">
        <v>0</v>
      </c>
      <c r="C227" s="197">
        <v>0</v>
      </c>
      <c r="D227" s="197">
        <v>0</v>
      </c>
      <c r="E227" s="197">
        <v>0</v>
      </c>
      <c r="F227" s="197">
        <v>0</v>
      </c>
      <c r="G227" s="197">
        <v>0</v>
      </c>
      <c r="H227" s="197">
        <v>0</v>
      </c>
      <c r="I227" s="197">
        <v>0</v>
      </c>
      <c r="J227" s="197">
        <v>0</v>
      </c>
      <c r="K227" s="197">
        <v>0</v>
      </c>
      <c r="L227" s="197">
        <v>0</v>
      </c>
      <c r="M227" s="197">
        <v>0</v>
      </c>
      <c r="N227" s="197">
        <v>0</v>
      </c>
      <c r="O227" s="197">
        <v>0</v>
      </c>
      <c r="P227" s="197">
        <v>0</v>
      </c>
      <c r="Q227" s="197">
        <v>0</v>
      </c>
      <c r="R227" s="197">
        <v>0</v>
      </c>
      <c r="S227" s="197">
        <v>0</v>
      </c>
      <c r="T227" s="197">
        <v>0</v>
      </c>
      <c r="U227" s="197">
        <v>0</v>
      </c>
      <c r="V227" s="197">
        <v>0</v>
      </c>
      <c r="W227" s="197">
        <v>0</v>
      </c>
      <c r="X227" s="197">
        <v>0</v>
      </c>
      <c r="Y227" s="197">
        <v>0</v>
      </c>
      <c r="Z227" s="197">
        <v>0</v>
      </c>
      <c r="AA227" s="197">
        <v>0</v>
      </c>
      <c r="AB227" s="197">
        <v>0</v>
      </c>
      <c r="AC227" s="197">
        <v>0</v>
      </c>
      <c r="AD227" s="197">
        <v>0</v>
      </c>
      <c r="AE227" s="197">
        <v>0</v>
      </c>
      <c r="AF227" s="197">
        <v>0</v>
      </c>
    </row>
    <row r="228" spans="1:32" x14ac:dyDescent="0.25">
      <c r="A228" t="s">
        <v>5889</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row>
    <row r="229" spans="1:32" x14ac:dyDescent="0.25">
      <c r="A229" t="s">
        <v>5890</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row>
    <row r="230" spans="1:32" x14ac:dyDescent="0.25">
      <c r="A230" t="s">
        <v>5891</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row>
    <row r="231" spans="1:32" x14ac:dyDescent="0.25">
      <c r="A231" t="s">
        <v>5892</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row>
    <row r="232" spans="1:32" x14ac:dyDescent="0.25">
      <c r="A232" t="s">
        <v>5893</v>
      </c>
      <c r="B232" s="197">
        <v>0</v>
      </c>
      <c r="C232" s="197">
        <v>0</v>
      </c>
      <c r="D232" s="197">
        <v>0</v>
      </c>
      <c r="E232" s="197">
        <v>0</v>
      </c>
      <c r="F232" s="197">
        <v>0</v>
      </c>
      <c r="G232" s="197">
        <v>0</v>
      </c>
      <c r="H232" s="197">
        <v>0</v>
      </c>
      <c r="I232" s="197">
        <v>0</v>
      </c>
      <c r="J232" s="197">
        <v>0</v>
      </c>
      <c r="K232" s="197">
        <v>0</v>
      </c>
      <c r="L232" s="197">
        <v>0</v>
      </c>
      <c r="M232" s="197">
        <v>0</v>
      </c>
      <c r="N232" s="197">
        <v>0</v>
      </c>
      <c r="O232" s="197">
        <v>0</v>
      </c>
      <c r="P232" s="197">
        <v>0</v>
      </c>
      <c r="Q232" s="197">
        <v>0</v>
      </c>
      <c r="R232" s="197">
        <v>0</v>
      </c>
      <c r="S232" s="197">
        <v>0</v>
      </c>
      <c r="T232" s="197">
        <v>0</v>
      </c>
      <c r="U232" s="197">
        <v>0</v>
      </c>
      <c r="V232" s="197">
        <v>0</v>
      </c>
      <c r="W232" s="197">
        <v>0</v>
      </c>
      <c r="X232" s="197">
        <v>0</v>
      </c>
      <c r="Y232" s="197">
        <v>0</v>
      </c>
      <c r="Z232" s="197">
        <v>0</v>
      </c>
      <c r="AA232" s="197">
        <v>0</v>
      </c>
      <c r="AB232" s="197">
        <v>0</v>
      </c>
      <c r="AC232" s="197">
        <v>0</v>
      </c>
      <c r="AD232" s="197">
        <v>0</v>
      </c>
      <c r="AE232" s="197">
        <v>0</v>
      </c>
      <c r="AF232" s="197">
        <v>0</v>
      </c>
    </row>
    <row r="233" spans="1:32" x14ac:dyDescent="0.25">
      <c r="A233" t="s">
        <v>5894</v>
      </c>
      <c r="B233" s="197">
        <v>0</v>
      </c>
      <c r="C233" s="197">
        <v>0</v>
      </c>
      <c r="D233" s="197">
        <v>0</v>
      </c>
      <c r="E233" s="197">
        <v>0</v>
      </c>
      <c r="F233" s="197">
        <v>0</v>
      </c>
      <c r="G233" s="197">
        <v>0</v>
      </c>
      <c r="H233" s="197">
        <v>0</v>
      </c>
      <c r="I233" s="197">
        <v>0</v>
      </c>
      <c r="J233" s="197">
        <v>0</v>
      </c>
      <c r="K233" s="197">
        <v>0</v>
      </c>
      <c r="L233" s="197">
        <v>0</v>
      </c>
      <c r="M233" s="197">
        <v>0</v>
      </c>
      <c r="N233" s="197">
        <v>0</v>
      </c>
      <c r="O233" s="197">
        <v>0</v>
      </c>
      <c r="P233" s="197">
        <v>0</v>
      </c>
      <c r="Q233" s="197">
        <v>0</v>
      </c>
      <c r="R233" s="197">
        <v>0</v>
      </c>
      <c r="S233" s="197">
        <v>0</v>
      </c>
      <c r="T233" s="197">
        <v>0</v>
      </c>
      <c r="U233" s="197">
        <v>0</v>
      </c>
      <c r="V233" s="197">
        <v>0</v>
      </c>
      <c r="W233" s="197">
        <v>0</v>
      </c>
      <c r="X233" s="197">
        <v>0</v>
      </c>
      <c r="Y233" s="197">
        <v>0</v>
      </c>
      <c r="Z233" s="197">
        <v>0</v>
      </c>
      <c r="AA233" s="197">
        <v>0</v>
      </c>
      <c r="AB233" s="197">
        <v>0</v>
      </c>
      <c r="AC233" s="197">
        <v>0</v>
      </c>
      <c r="AD233" s="197">
        <v>0</v>
      </c>
      <c r="AE233" s="197">
        <v>0</v>
      </c>
      <c r="AF233" s="197">
        <v>0</v>
      </c>
    </row>
    <row r="234" spans="1:32" x14ac:dyDescent="0.25">
      <c r="A234" t="s">
        <v>5895</v>
      </c>
      <c r="B234" s="197">
        <v>0</v>
      </c>
      <c r="C234" s="197">
        <v>0</v>
      </c>
      <c r="D234" s="197">
        <v>0</v>
      </c>
      <c r="E234" s="197">
        <v>0</v>
      </c>
      <c r="F234" s="197">
        <v>0</v>
      </c>
      <c r="G234" s="197">
        <v>0</v>
      </c>
      <c r="H234" s="197">
        <v>0</v>
      </c>
      <c r="I234" s="197">
        <v>0</v>
      </c>
      <c r="J234" s="197">
        <v>0</v>
      </c>
      <c r="K234" s="197">
        <v>0</v>
      </c>
      <c r="L234" s="197">
        <v>0</v>
      </c>
      <c r="M234" s="197">
        <v>0</v>
      </c>
      <c r="N234" s="197">
        <v>0</v>
      </c>
      <c r="O234" s="197">
        <v>0</v>
      </c>
      <c r="P234" s="197">
        <v>0</v>
      </c>
      <c r="Q234" s="197">
        <v>0</v>
      </c>
      <c r="R234" s="197">
        <v>0</v>
      </c>
      <c r="S234" s="197">
        <v>0</v>
      </c>
      <c r="T234" s="197">
        <v>0</v>
      </c>
      <c r="U234" s="197">
        <v>0</v>
      </c>
      <c r="V234" s="197">
        <v>0</v>
      </c>
      <c r="W234" s="197">
        <v>0</v>
      </c>
      <c r="X234" s="197">
        <v>0</v>
      </c>
      <c r="Y234" s="197">
        <v>0</v>
      </c>
      <c r="Z234" s="197">
        <v>0</v>
      </c>
      <c r="AA234" s="197">
        <v>0</v>
      </c>
      <c r="AB234" s="197">
        <v>0</v>
      </c>
      <c r="AC234" s="197">
        <v>0</v>
      </c>
      <c r="AD234" s="197">
        <v>0</v>
      </c>
      <c r="AE234" s="197">
        <v>0</v>
      </c>
      <c r="AF234" s="197">
        <v>0</v>
      </c>
    </row>
    <row r="235" spans="1:32" x14ac:dyDescent="0.25">
      <c r="A235" t="s">
        <v>5896</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row>
    <row r="236" spans="1:32" x14ac:dyDescent="0.25">
      <c r="A236" t="s">
        <v>5897</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row>
    <row r="237" spans="1:32" x14ac:dyDescent="0.25">
      <c r="A237" t="s">
        <v>5898</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row>
    <row r="238" spans="1:32" x14ac:dyDescent="0.25">
      <c r="A238" t="s">
        <v>5899</v>
      </c>
      <c r="B238" s="197">
        <v>0</v>
      </c>
      <c r="C238" s="197">
        <v>0</v>
      </c>
      <c r="D238" s="197">
        <v>0</v>
      </c>
      <c r="E238" s="197">
        <v>0</v>
      </c>
      <c r="F238" s="197">
        <v>0</v>
      </c>
      <c r="G238" s="197">
        <v>0</v>
      </c>
      <c r="H238" s="197">
        <v>0</v>
      </c>
      <c r="I238" s="197">
        <v>0</v>
      </c>
      <c r="J238" s="197">
        <v>0</v>
      </c>
      <c r="K238" s="197">
        <v>0</v>
      </c>
      <c r="L238" s="197">
        <v>0</v>
      </c>
      <c r="M238" s="197">
        <v>0</v>
      </c>
      <c r="N238" s="197">
        <v>0</v>
      </c>
      <c r="O238" s="197">
        <v>0</v>
      </c>
      <c r="P238" s="197">
        <v>0</v>
      </c>
      <c r="Q238" s="197">
        <v>0</v>
      </c>
      <c r="R238" s="197">
        <v>0</v>
      </c>
      <c r="S238" s="197">
        <v>0</v>
      </c>
      <c r="T238" s="197">
        <v>0</v>
      </c>
      <c r="U238" s="197">
        <v>0</v>
      </c>
      <c r="V238" s="197">
        <v>0</v>
      </c>
      <c r="W238" s="197">
        <v>0</v>
      </c>
      <c r="X238" s="197">
        <v>0</v>
      </c>
      <c r="Y238" s="197">
        <v>0</v>
      </c>
      <c r="Z238" s="197">
        <v>0</v>
      </c>
      <c r="AA238" s="197">
        <v>0</v>
      </c>
      <c r="AB238" s="197">
        <v>0</v>
      </c>
      <c r="AC238" s="197">
        <v>0</v>
      </c>
      <c r="AD238" s="197">
        <v>0</v>
      </c>
      <c r="AE238" s="197">
        <v>0</v>
      </c>
      <c r="AF238" s="197">
        <v>0</v>
      </c>
    </row>
    <row r="239" spans="1:32" x14ac:dyDescent="0.25">
      <c r="A239" t="s">
        <v>5900</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row>
    <row r="240" spans="1:32" x14ac:dyDescent="0.25">
      <c r="A240" t="s">
        <v>5901</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row>
    <row r="241" spans="1:32" x14ac:dyDescent="0.25">
      <c r="A241" t="s">
        <v>5902</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row>
    <row r="242" spans="1:32" x14ac:dyDescent="0.25">
      <c r="A242" t="s">
        <v>5903</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row>
    <row r="243" spans="1:32" x14ac:dyDescent="0.25">
      <c r="A243" t="s">
        <v>5904</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row>
    <row r="244" spans="1:32" x14ac:dyDescent="0.25">
      <c r="A244" t="s">
        <v>5905</v>
      </c>
      <c r="B244" s="197">
        <v>0</v>
      </c>
      <c r="C244" s="197">
        <v>0</v>
      </c>
      <c r="D244" s="197">
        <v>0</v>
      </c>
      <c r="E244" s="197">
        <v>0</v>
      </c>
      <c r="F244" s="197">
        <v>0</v>
      </c>
      <c r="G244" s="197">
        <v>0</v>
      </c>
      <c r="H244" s="197">
        <v>0</v>
      </c>
      <c r="I244" s="197">
        <v>0</v>
      </c>
      <c r="J244" s="197">
        <v>0</v>
      </c>
      <c r="K244" s="197">
        <v>0</v>
      </c>
      <c r="L244" s="197">
        <v>0</v>
      </c>
      <c r="M244" s="197">
        <v>0</v>
      </c>
      <c r="N244" s="197">
        <v>0</v>
      </c>
      <c r="O244" s="197">
        <v>0</v>
      </c>
      <c r="P244" s="197">
        <v>0</v>
      </c>
      <c r="Q244" s="197">
        <v>0</v>
      </c>
      <c r="R244" s="197">
        <v>0</v>
      </c>
      <c r="S244" s="197">
        <v>0</v>
      </c>
      <c r="T244" s="197">
        <v>0</v>
      </c>
      <c r="U244" s="197">
        <v>0</v>
      </c>
      <c r="V244" s="197">
        <v>0</v>
      </c>
      <c r="W244" s="197">
        <v>0</v>
      </c>
      <c r="X244" s="197">
        <v>0</v>
      </c>
      <c r="Y244" s="197">
        <v>0</v>
      </c>
      <c r="Z244" s="197">
        <v>0</v>
      </c>
      <c r="AA244" s="197">
        <v>0</v>
      </c>
      <c r="AB244" s="197">
        <v>0</v>
      </c>
      <c r="AC244" s="197">
        <v>0</v>
      </c>
      <c r="AD244" s="197">
        <v>0</v>
      </c>
      <c r="AE244" s="197">
        <v>0</v>
      </c>
      <c r="AF244" s="197">
        <v>0</v>
      </c>
    </row>
    <row r="245" spans="1:32" x14ac:dyDescent="0.25">
      <c r="A245" t="s">
        <v>5906</v>
      </c>
      <c r="B245" s="197">
        <v>0</v>
      </c>
      <c r="C245" s="197">
        <v>0</v>
      </c>
      <c r="D245" s="197">
        <v>0</v>
      </c>
      <c r="E245" s="197">
        <v>0</v>
      </c>
      <c r="F245" s="197">
        <v>0</v>
      </c>
      <c r="G245" s="197">
        <v>0</v>
      </c>
      <c r="H245" s="197">
        <v>0</v>
      </c>
      <c r="I245" s="197">
        <v>0</v>
      </c>
      <c r="J245" s="197">
        <v>0</v>
      </c>
      <c r="K245" s="197">
        <v>0</v>
      </c>
      <c r="L245" s="197">
        <v>0</v>
      </c>
      <c r="M245" s="197">
        <v>0</v>
      </c>
      <c r="N245" s="197">
        <v>0</v>
      </c>
      <c r="O245" s="197">
        <v>0</v>
      </c>
      <c r="P245" s="197">
        <v>0</v>
      </c>
      <c r="Q245" s="197">
        <v>0</v>
      </c>
      <c r="R245" s="197">
        <v>0</v>
      </c>
      <c r="S245" s="197">
        <v>0</v>
      </c>
      <c r="T245" s="197">
        <v>0</v>
      </c>
      <c r="U245" s="197">
        <v>0</v>
      </c>
      <c r="V245" s="197">
        <v>0</v>
      </c>
      <c r="W245" s="197">
        <v>0</v>
      </c>
      <c r="X245" s="197">
        <v>0</v>
      </c>
      <c r="Y245" s="197">
        <v>0</v>
      </c>
      <c r="Z245" s="197">
        <v>0</v>
      </c>
      <c r="AA245" s="197">
        <v>0</v>
      </c>
      <c r="AB245" s="197">
        <v>0</v>
      </c>
      <c r="AC245" s="197">
        <v>0</v>
      </c>
      <c r="AD245" s="197">
        <v>0</v>
      </c>
      <c r="AE245" s="197">
        <v>0</v>
      </c>
      <c r="AF245" s="197">
        <v>0</v>
      </c>
    </row>
    <row r="246" spans="1:32" x14ac:dyDescent="0.25">
      <c r="A246" t="s">
        <v>5907</v>
      </c>
      <c r="B246" s="197">
        <v>0</v>
      </c>
      <c r="C246" s="197">
        <v>0</v>
      </c>
      <c r="D246" s="197">
        <v>0</v>
      </c>
      <c r="E246" s="197">
        <v>0</v>
      </c>
      <c r="F246" s="197">
        <v>0</v>
      </c>
      <c r="G246" s="197">
        <v>0</v>
      </c>
      <c r="H246" s="197">
        <v>0</v>
      </c>
      <c r="I246" s="197">
        <v>0</v>
      </c>
      <c r="J246" s="197">
        <v>0</v>
      </c>
      <c r="K246" s="197">
        <v>0</v>
      </c>
      <c r="L246" s="197">
        <v>0</v>
      </c>
      <c r="M246" s="197">
        <v>0</v>
      </c>
      <c r="N246" s="197">
        <v>0</v>
      </c>
      <c r="O246" s="197">
        <v>0</v>
      </c>
      <c r="P246" s="197">
        <v>0</v>
      </c>
      <c r="Q246" s="197">
        <v>0</v>
      </c>
      <c r="R246" s="197">
        <v>0</v>
      </c>
      <c r="S246" s="197">
        <v>0</v>
      </c>
      <c r="T246" s="197">
        <v>0</v>
      </c>
      <c r="U246" s="197">
        <v>0</v>
      </c>
      <c r="V246" s="197">
        <v>0</v>
      </c>
      <c r="W246" s="197">
        <v>0</v>
      </c>
      <c r="X246" s="197">
        <v>0</v>
      </c>
      <c r="Y246" s="197">
        <v>0</v>
      </c>
      <c r="Z246" s="197">
        <v>0</v>
      </c>
      <c r="AA246" s="197">
        <v>0</v>
      </c>
      <c r="AB246" s="197">
        <v>0</v>
      </c>
      <c r="AC246" s="197">
        <v>0</v>
      </c>
      <c r="AD246" s="197">
        <v>0</v>
      </c>
      <c r="AE246" s="197">
        <v>0</v>
      </c>
      <c r="AF246" s="197">
        <v>0</v>
      </c>
    </row>
    <row r="247" spans="1:32" x14ac:dyDescent="0.25">
      <c r="A247" t="s">
        <v>5908</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row>
    <row r="248" spans="1:32" x14ac:dyDescent="0.25">
      <c r="A248" t="s">
        <v>5909</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row>
    <row r="249" spans="1:32" x14ac:dyDescent="0.25">
      <c r="A249" t="s">
        <v>5910</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row>
    <row r="250" spans="1:32" x14ac:dyDescent="0.25">
      <c r="A250" t="s">
        <v>5911</v>
      </c>
      <c r="B250" s="197">
        <v>0</v>
      </c>
      <c r="C250" s="197">
        <v>0</v>
      </c>
      <c r="D250" s="197">
        <v>0</v>
      </c>
      <c r="E250" s="197">
        <v>0</v>
      </c>
      <c r="F250" s="197">
        <v>0</v>
      </c>
      <c r="G250" s="197">
        <v>0</v>
      </c>
      <c r="H250" s="197">
        <v>0</v>
      </c>
      <c r="I250" s="197">
        <v>0</v>
      </c>
      <c r="J250" s="197">
        <v>0</v>
      </c>
      <c r="K250" s="197">
        <v>0</v>
      </c>
      <c r="L250" s="197">
        <v>0</v>
      </c>
      <c r="M250" s="197">
        <v>0</v>
      </c>
      <c r="N250" s="197">
        <v>0</v>
      </c>
      <c r="O250" s="197">
        <v>0</v>
      </c>
      <c r="P250" s="197">
        <v>0</v>
      </c>
      <c r="Q250" s="197">
        <v>0</v>
      </c>
      <c r="R250" s="197">
        <v>0</v>
      </c>
      <c r="S250" s="197">
        <v>0</v>
      </c>
      <c r="T250" s="197">
        <v>0</v>
      </c>
      <c r="U250" s="197">
        <v>0</v>
      </c>
      <c r="V250" s="197">
        <v>0</v>
      </c>
      <c r="W250" s="197">
        <v>0</v>
      </c>
      <c r="X250" s="197">
        <v>0</v>
      </c>
      <c r="Y250" s="197">
        <v>0</v>
      </c>
      <c r="Z250" s="197">
        <v>0</v>
      </c>
      <c r="AA250" s="197">
        <v>0</v>
      </c>
      <c r="AB250" s="197">
        <v>0</v>
      </c>
      <c r="AC250" s="197">
        <v>0</v>
      </c>
      <c r="AD250" s="197">
        <v>0</v>
      </c>
      <c r="AE250" s="197">
        <v>0</v>
      </c>
      <c r="AF250" s="197">
        <v>0</v>
      </c>
    </row>
    <row r="251" spans="1:32" x14ac:dyDescent="0.25">
      <c r="A251" t="s">
        <v>5912</v>
      </c>
      <c r="B251" s="197">
        <v>0</v>
      </c>
      <c r="C251" s="197">
        <v>0</v>
      </c>
      <c r="D251" s="197">
        <v>0</v>
      </c>
      <c r="E251" s="197">
        <v>0</v>
      </c>
      <c r="F251" s="197">
        <v>0</v>
      </c>
      <c r="G251" s="197">
        <v>0</v>
      </c>
      <c r="H251" s="197">
        <v>0</v>
      </c>
      <c r="I251" s="197">
        <v>0</v>
      </c>
      <c r="J251" s="197">
        <v>0</v>
      </c>
      <c r="K251" s="197">
        <v>0</v>
      </c>
      <c r="L251" s="197">
        <v>0</v>
      </c>
      <c r="M251" s="197">
        <v>0</v>
      </c>
      <c r="N251" s="197">
        <v>0</v>
      </c>
      <c r="O251" s="197">
        <v>0</v>
      </c>
      <c r="P251" s="197">
        <v>0</v>
      </c>
      <c r="Q251" s="197">
        <v>0</v>
      </c>
      <c r="R251" s="197">
        <v>0</v>
      </c>
      <c r="S251" s="197">
        <v>0</v>
      </c>
      <c r="T251" s="197">
        <v>0</v>
      </c>
      <c r="U251" s="197">
        <v>0</v>
      </c>
      <c r="V251" s="197">
        <v>0</v>
      </c>
      <c r="W251" s="197">
        <v>0</v>
      </c>
      <c r="X251" s="197">
        <v>0</v>
      </c>
      <c r="Y251" s="197">
        <v>0</v>
      </c>
      <c r="Z251" s="197">
        <v>0</v>
      </c>
      <c r="AA251" s="197">
        <v>0</v>
      </c>
      <c r="AB251" s="197">
        <v>0</v>
      </c>
      <c r="AC251" s="197">
        <v>0</v>
      </c>
      <c r="AD251" s="197">
        <v>0</v>
      </c>
      <c r="AE251" s="197">
        <v>0</v>
      </c>
      <c r="AF251" s="197">
        <v>0</v>
      </c>
    </row>
    <row r="252" spans="1:32" x14ac:dyDescent="0.25">
      <c r="A252" t="s">
        <v>5913</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row>
    <row r="253" spans="1:32" x14ac:dyDescent="0.25">
      <c r="A253" t="s">
        <v>5914</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row>
    <row r="254" spans="1:32" x14ac:dyDescent="0.25">
      <c r="A254" t="s">
        <v>5915</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row>
    <row r="255" spans="1:32" x14ac:dyDescent="0.25">
      <c r="A255" t="s">
        <v>5916</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row>
    <row r="256" spans="1:32" x14ac:dyDescent="0.25">
      <c r="A256" t="s">
        <v>5917</v>
      </c>
      <c r="B256" s="197">
        <v>0</v>
      </c>
      <c r="C256" s="197">
        <v>0</v>
      </c>
      <c r="D256" s="197">
        <v>0</v>
      </c>
      <c r="E256" s="197">
        <v>0</v>
      </c>
      <c r="F256" s="197">
        <v>0</v>
      </c>
      <c r="G256" s="197">
        <v>0</v>
      </c>
      <c r="H256" s="197">
        <v>0</v>
      </c>
      <c r="I256" s="197">
        <v>0</v>
      </c>
      <c r="J256" s="197">
        <v>0</v>
      </c>
      <c r="K256" s="197">
        <v>0</v>
      </c>
      <c r="L256" s="197">
        <v>0</v>
      </c>
      <c r="M256" s="197">
        <v>0</v>
      </c>
      <c r="N256" s="197">
        <v>0</v>
      </c>
      <c r="O256" s="197">
        <v>0</v>
      </c>
      <c r="P256" s="197">
        <v>0</v>
      </c>
      <c r="Q256" s="197">
        <v>0</v>
      </c>
      <c r="R256" s="197">
        <v>0</v>
      </c>
      <c r="S256" s="197">
        <v>0</v>
      </c>
      <c r="T256" s="197">
        <v>0</v>
      </c>
      <c r="U256" s="197">
        <v>0</v>
      </c>
      <c r="V256" s="197">
        <v>0</v>
      </c>
      <c r="W256" s="197">
        <v>0</v>
      </c>
      <c r="X256" s="197">
        <v>0</v>
      </c>
      <c r="Y256" s="197">
        <v>0</v>
      </c>
      <c r="Z256" s="197">
        <v>0</v>
      </c>
      <c r="AA256" s="197">
        <v>0</v>
      </c>
      <c r="AB256" s="197">
        <v>0</v>
      </c>
      <c r="AC256" s="197">
        <v>0</v>
      </c>
      <c r="AD256" s="197">
        <v>0</v>
      </c>
      <c r="AE256" s="197">
        <v>0</v>
      </c>
      <c r="AF256" s="197">
        <v>0</v>
      </c>
    </row>
    <row r="257" spans="1:32" x14ac:dyDescent="0.25">
      <c r="A257" t="s">
        <v>5918</v>
      </c>
      <c r="B257" s="197">
        <v>0</v>
      </c>
      <c r="C257" s="197">
        <v>0</v>
      </c>
      <c r="D257" s="197">
        <v>0</v>
      </c>
      <c r="E257" s="197">
        <v>0</v>
      </c>
      <c r="F257" s="197">
        <v>0</v>
      </c>
      <c r="G257" s="197">
        <v>0</v>
      </c>
      <c r="H257" s="197">
        <v>0</v>
      </c>
      <c r="I257" s="197">
        <v>0</v>
      </c>
      <c r="J257" s="197">
        <v>0</v>
      </c>
      <c r="K257" s="197">
        <v>0</v>
      </c>
      <c r="L257" s="197">
        <v>0</v>
      </c>
      <c r="M257" s="197">
        <v>0</v>
      </c>
      <c r="N257" s="197">
        <v>0</v>
      </c>
      <c r="O257" s="197">
        <v>0</v>
      </c>
      <c r="P257" s="197">
        <v>0</v>
      </c>
      <c r="Q257" s="197">
        <v>0</v>
      </c>
      <c r="R257" s="197">
        <v>0</v>
      </c>
      <c r="S257" s="197">
        <v>0</v>
      </c>
      <c r="T257" s="197">
        <v>0</v>
      </c>
      <c r="U257" s="197">
        <v>0</v>
      </c>
      <c r="V257" s="197">
        <v>0</v>
      </c>
      <c r="W257" s="197">
        <v>0</v>
      </c>
      <c r="X257" s="197">
        <v>0</v>
      </c>
      <c r="Y257" s="197">
        <v>0</v>
      </c>
      <c r="Z257" s="197">
        <v>0</v>
      </c>
      <c r="AA257" s="197">
        <v>0</v>
      </c>
      <c r="AB257" s="197">
        <v>0</v>
      </c>
      <c r="AC257" s="197">
        <v>0</v>
      </c>
      <c r="AD257" s="197">
        <v>0</v>
      </c>
      <c r="AE257" s="197">
        <v>0</v>
      </c>
      <c r="AF257" s="197">
        <v>0</v>
      </c>
    </row>
    <row r="258" spans="1:32" x14ac:dyDescent="0.25">
      <c r="A258" t="s">
        <v>5919</v>
      </c>
      <c r="B258" s="197">
        <v>0</v>
      </c>
      <c r="C258" s="197">
        <v>0</v>
      </c>
      <c r="D258" s="197">
        <v>0</v>
      </c>
      <c r="E258" s="197">
        <v>0</v>
      </c>
      <c r="F258" s="197">
        <v>0</v>
      </c>
      <c r="G258" s="197">
        <v>0</v>
      </c>
      <c r="H258" s="197">
        <v>0</v>
      </c>
      <c r="I258" s="197">
        <v>0</v>
      </c>
      <c r="J258" s="197">
        <v>0</v>
      </c>
      <c r="K258" s="197">
        <v>0</v>
      </c>
      <c r="L258" s="197">
        <v>0</v>
      </c>
      <c r="M258" s="197">
        <v>0</v>
      </c>
      <c r="N258" s="197">
        <v>0</v>
      </c>
      <c r="O258" s="197">
        <v>0</v>
      </c>
      <c r="P258" s="197">
        <v>0</v>
      </c>
      <c r="Q258" s="197">
        <v>0</v>
      </c>
      <c r="R258" s="197">
        <v>0</v>
      </c>
      <c r="S258" s="197">
        <v>0</v>
      </c>
      <c r="T258" s="197">
        <v>0</v>
      </c>
      <c r="U258" s="197">
        <v>0</v>
      </c>
      <c r="V258" s="197">
        <v>0</v>
      </c>
      <c r="W258" s="197">
        <v>0</v>
      </c>
      <c r="X258" s="197">
        <v>0</v>
      </c>
      <c r="Y258" s="197">
        <v>0</v>
      </c>
      <c r="Z258" s="197">
        <v>0</v>
      </c>
      <c r="AA258" s="197">
        <v>0</v>
      </c>
      <c r="AB258" s="197">
        <v>0</v>
      </c>
      <c r="AC258" s="197">
        <v>0</v>
      </c>
      <c r="AD258" s="197">
        <v>0</v>
      </c>
      <c r="AE258" s="197">
        <v>0</v>
      </c>
      <c r="AF258" s="197">
        <v>0</v>
      </c>
    </row>
    <row r="259" spans="1:32" x14ac:dyDescent="0.25">
      <c r="A259" t="s">
        <v>5920</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row>
    <row r="260" spans="1:32" x14ac:dyDescent="0.25">
      <c r="A260" t="s">
        <v>5921</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row>
    <row r="261" spans="1:32" x14ac:dyDescent="0.25">
      <c r="A261" t="s">
        <v>5922</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row>
    <row r="262" spans="1:32" x14ac:dyDescent="0.25">
      <c r="A262" t="s">
        <v>5923</v>
      </c>
      <c r="B262" s="197">
        <v>0</v>
      </c>
      <c r="C262" s="197">
        <v>0</v>
      </c>
      <c r="D262" s="197">
        <v>0</v>
      </c>
      <c r="E262" s="197">
        <v>0</v>
      </c>
      <c r="F262" s="197">
        <v>0</v>
      </c>
      <c r="G262" s="197">
        <v>0</v>
      </c>
      <c r="H262" s="197">
        <v>0</v>
      </c>
      <c r="I262" s="197">
        <v>0</v>
      </c>
      <c r="J262" s="197">
        <v>0</v>
      </c>
      <c r="K262" s="197">
        <v>0</v>
      </c>
      <c r="L262" s="197">
        <v>0</v>
      </c>
      <c r="M262" s="197">
        <v>0</v>
      </c>
      <c r="N262" s="197">
        <v>0</v>
      </c>
      <c r="O262" s="197">
        <v>0</v>
      </c>
      <c r="P262" s="197">
        <v>0</v>
      </c>
      <c r="Q262" s="197">
        <v>0</v>
      </c>
      <c r="R262" s="197">
        <v>0</v>
      </c>
      <c r="S262" s="197">
        <v>0</v>
      </c>
      <c r="T262" s="197">
        <v>0</v>
      </c>
      <c r="U262" s="197">
        <v>0</v>
      </c>
      <c r="V262" s="197">
        <v>0</v>
      </c>
      <c r="W262" s="197">
        <v>0</v>
      </c>
      <c r="X262" s="197">
        <v>0</v>
      </c>
      <c r="Y262" s="197">
        <v>0</v>
      </c>
      <c r="Z262" s="197">
        <v>0</v>
      </c>
      <c r="AA262" s="197">
        <v>0</v>
      </c>
      <c r="AB262" s="197">
        <v>0</v>
      </c>
      <c r="AC262" s="197">
        <v>0</v>
      </c>
      <c r="AD262" s="197">
        <v>0</v>
      </c>
      <c r="AE262" s="197">
        <v>0</v>
      </c>
      <c r="AF262" s="197">
        <v>0</v>
      </c>
    </row>
    <row r="263" spans="1:32" x14ac:dyDescent="0.25">
      <c r="A263" t="s">
        <v>5924</v>
      </c>
      <c r="B263" s="197">
        <v>0</v>
      </c>
      <c r="C263" s="197">
        <v>0</v>
      </c>
      <c r="D263" s="197">
        <v>0</v>
      </c>
      <c r="E263" s="197">
        <v>0</v>
      </c>
      <c r="F263" s="197">
        <v>0</v>
      </c>
      <c r="G263" s="197">
        <v>0</v>
      </c>
      <c r="H263" s="197">
        <v>0</v>
      </c>
      <c r="I263" s="197">
        <v>0</v>
      </c>
      <c r="J263" s="197">
        <v>0</v>
      </c>
      <c r="K263" s="197">
        <v>0</v>
      </c>
      <c r="L263" s="197">
        <v>0</v>
      </c>
      <c r="M263" s="197">
        <v>0</v>
      </c>
      <c r="N263" s="197">
        <v>0</v>
      </c>
      <c r="O263" s="197">
        <v>0</v>
      </c>
      <c r="P263" s="197">
        <v>0</v>
      </c>
      <c r="Q263" s="197">
        <v>0</v>
      </c>
      <c r="R263" s="197">
        <v>0</v>
      </c>
      <c r="S263" s="197">
        <v>0</v>
      </c>
      <c r="T263" s="197">
        <v>0</v>
      </c>
      <c r="U263" s="197">
        <v>0</v>
      </c>
      <c r="V263" s="197">
        <v>0</v>
      </c>
      <c r="W263" s="197">
        <v>0</v>
      </c>
      <c r="X263" s="197">
        <v>0</v>
      </c>
      <c r="Y263" s="197">
        <v>0</v>
      </c>
      <c r="Z263" s="197">
        <v>0</v>
      </c>
      <c r="AA263" s="197">
        <v>0</v>
      </c>
      <c r="AB263" s="197">
        <v>0</v>
      </c>
      <c r="AC263" s="197">
        <v>0</v>
      </c>
      <c r="AD263" s="197">
        <v>0</v>
      </c>
      <c r="AE263" s="197">
        <v>0</v>
      </c>
      <c r="AF263" s="197">
        <v>0</v>
      </c>
    </row>
    <row r="264" spans="1:32" x14ac:dyDescent="0.25">
      <c r="A264" t="s">
        <v>5925</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row>
    <row r="265" spans="1:32" x14ac:dyDescent="0.25">
      <c r="A265" t="s">
        <v>5926</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row>
    <row r="266" spans="1:32" x14ac:dyDescent="0.25">
      <c r="A266" t="s">
        <v>5927</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row>
    <row r="267" spans="1:32" x14ac:dyDescent="0.25">
      <c r="A267" t="s">
        <v>5928</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row>
    <row r="268" spans="1:32" x14ac:dyDescent="0.25">
      <c r="A268" t="s">
        <v>5929</v>
      </c>
      <c r="B268" s="197">
        <v>0</v>
      </c>
      <c r="C268" s="197">
        <v>0</v>
      </c>
      <c r="D268" s="197">
        <v>0</v>
      </c>
      <c r="E268" s="197">
        <v>0</v>
      </c>
      <c r="F268" s="197">
        <v>0</v>
      </c>
      <c r="G268" s="197">
        <v>0</v>
      </c>
      <c r="H268" s="197">
        <v>0</v>
      </c>
      <c r="I268" s="197">
        <v>0</v>
      </c>
      <c r="J268" s="197">
        <v>0</v>
      </c>
      <c r="K268" s="197">
        <v>0</v>
      </c>
      <c r="L268" s="197">
        <v>0</v>
      </c>
      <c r="M268" s="197">
        <v>0</v>
      </c>
      <c r="N268" s="197">
        <v>0</v>
      </c>
      <c r="O268" s="197">
        <v>0</v>
      </c>
      <c r="P268" s="197">
        <v>0</v>
      </c>
      <c r="Q268" s="197">
        <v>0</v>
      </c>
      <c r="R268" s="197">
        <v>0</v>
      </c>
      <c r="S268" s="197">
        <v>0</v>
      </c>
      <c r="T268" s="197">
        <v>0</v>
      </c>
      <c r="U268" s="197">
        <v>0</v>
      </c>
      <c r="V268" s="197">
        <v>0</v>
      </c>
      <c r="W268" s="197">
        <v>0</v>
      </c>
      <c r="X268" s="197">
        <v>0</v>
      </c>
      <c r="Y268" s="197">
        <v>0</v>
      </c>
      <c r="Z268" s="197">
        <v>0</v>
      </c>
      <c r="AA268" s="197">
        <v>0</v>
      </c>
      <c r="AB268" s="197">
        <v>0</v>
      </c>
      <c r="AC268" s="197">
        <v>0</v>
      </c>
      <c r="AD268" s="197">
        <v>0</v>
      </c>
      <c r="AE268" s="197">
        <v>0</v>
      </c>
      <c r="AF268" s="197">
        <v>0</v>
      </c>
    </row>
    <row r="269" spans="1:32" x14ac:dyDescent="0.25">
      <c r="A269" t="s">
        <v>5930</v>
      </c>
      <c r="B269" s="197">
        <v>0</v>
      </c>
      <c r="C269" s="197">
        <v>0</v>
      </c>
      <c r="D269" s="197">
        <v>0</v>
      </c>
      <c r="E269" s="197">
        <v>0</v>
      </c>
      <c r="F269" s="197">
        <v>0</v>
      </c>
      <c r="G269" s="197">
        <v>0</v>
      </c>
      <c r="H269" s="197">
        <v>0</v>
      </c>
      <c r="I269" s="197">
        <v>0</v>
      </c>
      <c r="J269" s="197">
        <v>0</v>
      </c>
      <c r="K269" s="197">
        <v>0</v>
      </c>
      <c r="L269" s="197">
        <v>0</v>
      </c>
      <c r="M269" s="197">
        <v>0</v>
      </c>
      <c r="N269" s="197">
        <v>0</v>
      </c>
      <c r="O269" s="197">
        <v>0</v>
      </c>
      <c r="P269" s="197">
        <v>0</v>
      </c>
      <c r="Q269" s="197">
        <v>0</v>
      </c>
      <c r="R269" s="197">
        <v>0</v>
      </c>
      <c r="S269" s="197">
        <v>0</v>
      </c>
      <c r="T269" s="197">
        <v>0</v>
      </c>
      <c r="U269" s="197">
        <v>0</v>
      </c>
      <c r="V269" s="197">
        <v>0</v>
      </c>
      <c r="W269" s="197">
        <v>0</v>
      </c>
      <c r="X269" s="197">
        <v>0</v>
      </c>
      <c r="Y269" s="197">
        <v>0</v>
      </c>
      <c r="Z269" s="197">
        <v>0</v>
      </c>
      <c r="AA269" s="197">
        <v>0</v>
      </c>
      <c r="AB269" s="197">
        <v>0</v>
      </c>
      <c r="AC269" s="197">
        <v>0</v>
      </c>
      <c r="AD269" s="197">
        <v>0</v>
      </c>
      <c r="AE269" s="197">
        <v>0</v>
      </c>
      <c r="AF269" s="197">
        <v>0</v>
      </c>
    </row>
    <row r="270" spans="1:32" x14ac:dyDescent="0.25">
      <c r="A270" t="s">
        <v>5931</v>
      </c>
      <c r="B270" s="197">
        <v>0</v>
      </c>
      <c r="C270" s="197">
        <v>0</v>
      </c>
      <c r="D270" s="197">
        <v>0</v>
      </c>
      <c r="E270" s="197">
        <v>0</v>
      </c>
      <c r="F270" s="197">
        <v>0</v>
      </c>
      <c r="G270" s="197">
        <v>0</v>
      </c>
      <c r="H270" s="197">
        <v>0</v>
      </c>
      <c r="I270" s="197">
        <v>0</v>
      </c>
      <c r="J270" s="197">
        <v>0</v>
      </c>
      <c r="K270" s="197">
        <v>0</v>
      </c>
      <c r="L270" s="197">
        <v>0</v>
      </c>
      <c r="M270" s="197">
        <v>0</v>
      </c>
      <c r="N270" s="197">
        <v>0</v>
      </c>
      <c r="O270" s="197">
        <v>0</v>
      </c>
      <c r="P270" s="197">
        <v>0</v>
      </c>
      <c r="Q270" s="197">
        <v>0</v>
      </c>
      <c r="R270" s="197">
        <v>0</v>
      </c>
      <c r="S270" s="197">
        <v>0</v>
      </c>
      <c r="T270" s="197">
        <v>0</v>
      </c>
      <c r="U270" s="197">
        <v>0</v>
      </c>
      <c r="V270" s="197">
        <v>0</v>
      </c>
      <c r="W270" s="197">
        <v>0</v>
      </c>
      <c r="X270" s="197">
        <v>0</v>
      </c>
      <c r="Y270" s="197">
        <v>0</v>
      </c>
      <c r="Z270" s="197">
        <v>0</v>
      </c>
      <c r="AA270" s="197">
        <v>0</v>
      </c>
      <c r="AB270" s="197">
        <v>0</v>
      </c>
      <c r="AC270" s="197">
        <v>0</v>
      </c>
      <c r="AD270" s="197">
        <v>0</v>
      </c>
      <c r="AE270" s="197">
        <v>0</v>
      </c>
      <c r="AF270" s="197">
        <v>0</v>
      </c>
    </row>
    <row r="271" spans="1:32" x14ac:dyDescent="0.25">
      <c r="A271" t="s">
        <v>5932</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row>
    <row r="272" spans="1:32" x14ac:dyDescent="0.25">
      <c r="A272" t="s">
        <v>5933</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row>
    <row r="273" spans="1:32" x14ac:dyDescent="0.25">
      <c r="A273" t="s">
        <v>5934</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row>
    <row r="274" spans="1:32" x14ac:dyDescent="0.25">
      <c r="A274" t="s">
        <v>5935</v>
      </c>
      <c r="B274" s="197">
        <v>0</v>
      </c>
      <c r="C274" s="197">
        <v>0</v>
      </c>
      <c r="D274" s="197">
        <v>0</v>
      </c>
      <c r="E274" s="197">
        <v>0</v>
      </c>
      <c r="F274" s="197">
        <v>0</v>
      </c>
      <c r="G274" s="197">
        <v>0</v>
      </c>
      <c r="H274" s="197">
        <v>0</v>
      </c>
      <c r="I274" s="197">
        <v>0</v>
      </c>
      <c r="J274" s="197">
        <v>0</v>
      </c>
      <c r="K274" s="197">
        <v>0</v>
      </c>
      <c r="L274" s="197">
        <v>0</v>
      </c>
      <c r="M274" s="197">
        <v>0</v>
      </c>
      <c r="N274" s="197">
        <v>0</v>
      </c>
      <c r="O274" s="197">
        <v>0</v>
      </c>
      <c r="P274" s="197">
        <v>0</v>
      </c>
      <c r="Q274" s="197">
        <v>0</v>
      </c>
      <c r="R274" s="197">
        <v>0</v>
      </c>
      <c r="S274" s="197">
        <v>0</v>
      </c>
      <c r="T274" s="197">
        <v>0</v>
      </c>
      <c r="U274" s="197">
        <v>0</v>
      </c>
      <c r="V274" s="197">
        <v>0</v>
      </c>
      <c r="W274" s="197">
        <v>0</v>
      </c>
      <c r="X274" s="197">
        <v>0</v>
      </c>
      <c r="Y274" s="197">
        <v>0</v>
      </c>
      <c r="Z274" s="197">
        <v>0</v>
      </c>
      <c r="AA274" s="197">
        <v>0</v>
      </c>
      <c r="AB274" s="197">
        <v>0</v>
      </c>
      <c r="AC274" s="197">
        <v>0</v>
      </c>
      <c r="AD274" s="197">
        <v>0</v>
      </c>
      <c r="AE274" s="197">
        <v>0</v>
      </c>
      <c r="AF274" s="197">
        <v>0</v>
      </c>
    </row>
    <row r="275" spans="1:32" x14ac:dyDescent="0.25">
      <c r="A275" t="s">
        <v>5936</v>
      </c>
      <c r="B275" s="197">
        <v>0</v>
      </c>
      <c r="C275" s="197">
        <v>0</v>
      </c>
      <c r="D275" s="197">
        <v>0</v>
      </c>
      <c r="E275" s="197">
        <v>0</v>
      </c>
      <c r="F275" s="197">
        <v>0</v>
      </c>
      <c r="G275" s="197">
        <v>0</v>
      </c>
      <c r="H275" s="197">
        <v>0</v>
      </c>
      <c r="I275" s="197">
        <v>0</v>
      </c>
      <c r="J275" s="197">
        <v>0</v>
      </c>
      <c r="K275" s="197">
        <v>0</v>
      </c>
      <c r="L275" s="197">
        <v>0</v>
      </c>
      <c r="M275" s="197">
        <v>0</v>
      </c>
      <c r="N275" s="197">
        <v>0</v>
      </c>
      <c r="O275" s="197">
        <v>0</v>
      </c>
      <c r="P275" s="197">
        <v>0</v>
      </c>
      <c r="Q275" s="197">
        <v>0</v>
      </c>
      <c r="R275" s="197">
        <v>0</v>
      </c>
      <c r="S275" s="197">
        <v>0</v>
      </c>
      <c r="T275" s="197">
        <v>0</v>
      </c>
      <c r="U275" s="197">
        <v>0</v>
      </c>
      <c r="V275" s="197">
        <v>0</v>
      </c>
      <c r="W275" s="197">
        <v>0</v>
      </c>
      <c r="X275" s="197">
        <v>0</v>
      </c>
      <c r="Y275" s="197">
        <v>0</v>
      </c>
      <c r="Z275" s="197">
        <v>0</v>
      </c>
      <c r="AA275" s="197">
        <v>0</v>
      </c>
      <c r="AB275" s="197">
        <v>0</v>
      </c>
      <c r="AC275" s="197">
        <v>0</v>
      </c>
      <c r="AD275" s="197">
        <v>0</v>
      </c>
      <c r="AE275" s="197">
        <v>0</v>
      </c>
      <c r="AF275" s="197">
        <v>0</v>
      </c>
    </row>
    <row r="276" spans="1:32" x14ac:dyDescent="0.25">
      <c r="A276" t="s">
        <v>5937</v>
      </c>
      <c r="B276" s="197">
        <v>0</v>
      </c>
      <c r="C276" s="197">
        <v>0</v>
      </c>
      <c r="D276" s="197">
        <v>0</v>
      </c>
      <c r="E276" s="197">
        <v>0</v>
      </c>
      <c r="F276" s="197">
        <v>0</v>
      </c>
      <c r="G276" s="197">
        <v>0</v>
      </c>
      <c r="H276" s="197">
        <v>0</v>
      </c>
      <c r="I276" s="197">
        <v>0</v>
      </c>
      <c r="J276" s="197">
        <v>0</v>
      </c>
      <c r="K276" s="197">
        <v>0</v>
      </c>
      <c r="L276" s="197">
        <v>0</v>
      </c>
      <c r="M276" s="197">
        <v>0</v>
      </c>
      <c r="N276" s="197">
        <v>0</v>
      </c>
      <c r="O276" s="197">
        <v>0</v>
      </c>
      <c r="P276" s="197">
        <v>0</v>
      </c>
      <c r="Q276" s="197">
        <v>0</v>
      </c>
      <c r="R276" s="197">
        <v>0</v>
      </c>
      <c r="S276" s="197">
        <v>0</v>
      </c>
      <c r="T276" s="197">
        <v>0</v>
      </c>
      <c r="U276" s="197">
        <v>0</v>
      </c>
      <c r="V276" s="197">
        <v>0</v>
      </c>
      <c r="W276" s="197">
        <v>0</v>
      </c>
      <c r="X276" s="197">
        <v>0</v>
      </c>
      <c r="Y276" s="197">
        <v>0</v>
      </c>
      <c r="Z276" s="197">
        <v>0</v>
      </c>
      <c r="AA276" s="197">
        <v>0</v>
      </c>
      <c r="AB276" s="197">
        <v>0</v>
      </c>
      <c r="AC276" s="197">
        <v>0</v>
      </c>
      <c r="AD276" s="197">
        <v>0</v>
      </c>
      <c r="AE276" s="197">
        <v>0</v>
      </c>
      <c r="AF276" s="197">
        <v>0</v>
      </c>
    </row>
    <row r="277" spans="1:32" x14ac:dyDescent="0.25">
      <c r="A277" t="s">
        <v>5938</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row>
    <row r="278" spans="1:32" x14ac:dyDescent="0.25">
      <c r="A278" t="s">
        <v>5939</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row>
    <row r="279" spans="1:32" x14ac:dyDescent="0.25">
      <c r="A279" t="s">
        <v>5940</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row>
    <row r="280" spans="1:32" x14ac:dyDescent="0.25">
      <c r="A280" t="s">
        <v>5941</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row>
    <row r="281" spans="1:32" x14ac:dyDescent="0.25">
      <c r="A281" t="s">
        <v>5942</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row>
    <row r="282" spans="1:32" x14ac:dyDescent="0.25">
      <c r="A282" t="s">
        <v>5943</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row>
    <row r="283" spans="1:32" x14ac:dyDescent="0.25">
      <c r="A283" t="s">
        <v>5944</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row>
    <row r="284" spans="1:32" x14ac:dyDescent="0.25">
      <c r="A284" t="s">
        <v>5945</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row>
    <row r="285" spans="1:32" x14ac:dyDescent="0.25">
      <c r="A285" t="s">
        <v>5946</v>
      </c>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row>
    <row r="286" spans="1:32" x14ac:dyDescent="0.25">
      <c r="A286" t="s">
        <v>5947</v>
      </c>
      <c r="B286">
        <v>0</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row>
    <row r="287" spans="1:32" x14ac:dyDescent="0.25">
      <c r="A287" t="s">
        <v>5948</v>
      </c>
      <c r="B287">
        <v>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row>
    <row r="288" spans="1:32" x14ac:dyDescent="0.25">
      <c r="A288" t="s">
        <v>5949</v>
      </c>
      <c r="B288" s="197">
        <v>0</v>
      </c>
      <c r="C288" s="197">
        <v>0</v>
      </c>
      <c r="D288" s="197">
        <v>0</v>
      </c>
      <c r="E288" s="197">
        <v>0</v>
      </c>
      <c r="F288" s="197">
        <v>0</v>
      </c>
      <c r="G288" s="197">
        <v>0</v>
      </c>
      <c r="H288" s="197">
        <v>0</v>
      </c>
      <c r="I288" s="197">
        <v>0</v>
      </c>
      <c r="J288" s="197">
        <v>0</v>
      </c>
      <c r="K288" s="197">
        <v>0</v>
      </c>
      <c r="L288" s="197">
        <v>0</v>
      </c>
      <c r="M288" s="197">
        <v>0</v>
      </c>
      <c r="N288" s="197">
        <v>0</v>
      </c>
      <c r="O288" s="197">
        <v>0</v>
      </c>
      <c r="P288" s="197">
        <v>0</v>
      </c>
      <c r="Q288" s="197">
        <v>0</v>
      </c>
      <c r="R288" s="197">
        <v>0</v>
      </c>
      <c r="S288" s="197">
        <v>0</v>
      </c>
      <c r="T288" s="197">
        <v>0</v>
      </c>
      <c r="U288" s="197">
        <v>0</v>
      </c>
      <c r="V288" s="197">
        <v>0</v>
      </c>
      <c r="W288" s="197">
        <v>0</v>
      </c>
      <c r="X288" s="197">
        <v>0</v>
      </c>
      <c r="Y288" s="197">
        <v>0</v>
      </c>
      <c r="Z288" s="197">
        <v>0</v>
      </c>
      <c r="AA288" s="197">
        <v>0</v>
      </c>
      <c r="AB288" s="197">
        <v>0</v>
      </c>
      <c r="AC288" s="197">
        <v>0</v>
      </c>
      <c r="AD288" s="197">
        <v>0</v>
      </c>
      <c r="AE288" s="197">
        <v>0</v>
      </c>
      <c r="AF288" s="197">
        <v>0</v>
      </c>
    </row>
    <row r="289" spans="1:32" x14ac:dyDescent="0.25">
      <c r="A289" t="s">
        <v>5950</v>
      </c>
      <c r="B289" s="197">
        <v>0</v>
      </c>
      <c r="C289" s="197">
        <v>0</v>
      </c>
      <c r="D289" s="197">
        <v>0</v>
      </c>
      <c r="E289" s="197">
        <v>0</v>
      </c>
      <c r="F289" s="197">
        <v>0</v>
      </c>
      <c r="G289" s="197">
        <v>0</v>
      </c>
      <c r="H289" s="197">
        <v>0</v>
      </c>
      <c r="I289" s="197">
        <v>0</v>
      </c>
      <c r="J289" s="197">
        <v>0</v>
      </c>
      <c r="K289" s="197">
        <v>0</v>
      </c>
      <c r="L289" s="197">
        <v>0</v>
      </c>
      <c r="M289" s="197">
        <v>0</v>
      </c>
      <c r="N289" s="197">
        <v>0</v>
      </c>
      <c r="O289" s="197">
        <v>0</v>
      </c>
      <c r="P289" s="197">
        <v>0</v>
      </c>
      <c r="Q289" s="197">
        <v>0</v>
      </c>
      <c r="R289" s="197">
        <v>0</v>
      </c>
      <c r="S289" s="197">
        <v>0</v>
      </c>
      <c r="T289" s="197">
        <v>0</v>
      </c>
      <c r="U289" s="197">
        <v>0</v>
      </c>
      <c r="V289" s="197">
        <v>0</v>
      </c>
      <c r="W289" s="197">
        <v>0</v>
      </c>
      <c r="X289" s="197">
        <v>0</v>
      </c>
      <c r="Y289" s="197">
        <v>0</v>
      </c>
      <c r="Z289" s="197">
        <v>0</v>
      </c>
      <c r="AA289" s="197">
        <v>0</v>
      </c>
      <c r="AB289" s="197">
        <v>0</v>
      </c>
      <c r="AC289" s="197">
        <v>0</v>
      </c>
      <c r="AD289" s="197">
        <v>0</v>
      </c>
      <c r="AE289" s="197">
        <v>0</v>
      </c>
      <c r="AF289" s="197">
        <v>0</v>
      </c>
    </row>
    <row r="290" spans="1:32" x14ac:dyDescent="0.25">
      <c r="A290" t="s">
        <v>5951</v>
      </c>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row>
    <row r="291" spans="1:32" x14ac:dyDescent="0.25">
      <c r="A291" t="s">
        <v>5952</v>
      </c>
      <c r="B291">
        <v>0</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row>
    <row r="292" spans="1:32" x14ac:dyDescent="0.25">
      <c r="A292" t="s">
        <v>5953</v>
      </c>
      <c r="B292" s="197">
        <v>0</v>
      </c>
      <c r="C292" s="197">
        <v>0</v>
      </c>
      <c r="D292" s="197">
        <v>0</v>
      </c>
      <c r="E292" s="197">
        <v>0</v>
      </c>
      <c r="F292" s="197">
        <v>0</v>
      </c>
      <c r="G292" s="197">
        <v>0</v>
      </c>
      <c r="H292" s="197">
        <v>0</v>
      </c>
      <c r="I292" s="197">
        <v>0</v>
      </c>
      <c r="J292" s="197">
        <v>0</v>
      </c>
      <c r="K292" s="197">
        <v>0</v>
      </c>
      <c r="L292" s="197">
        <v>0</v>
      </c>
      <c r="M292" s="197">
        <v>0</v>
      </c>
      <c r="N292" s="197">
        <v>0</v>
      </c>
      <c r="O292" s="197">
        <v>0</v>
      </c>
      <c r="P292" s="197">
        <v>0</v>
      </c>
      <c r="Q292" s="197">
        <v>0</v>
      </c>
      <c r="R292" s="197">
        <v>0</v>
      </c>
      <c r="S292" s="197">
        <v>0</v>
      </c>
      <c r="T292" s="197">
        <v>0</v>
      </c>
      <c r="U292" s="197">
        <v>0</v>
      </c>
      <c r="V292" s="197">
        <v>0</v>
      </c>
      <c r="W292" s="197">
        <v>0</v>
      </c>
      <c r="X292" s="197">
        <v>0</v>
      </c>
      <c r="Y292" s="197">
        <v>0</v>
      </c>
      <c r="Z292" s="197">
        <v>0</v>
      </c>
      <c r="AA292" s="197">
        <v>0</v>
      </c>
      <c r="AB292" s="197">
        <v>0</v>
      </c>
      <c r="AC292" s="197">
        <v>0</v>
      </c>
      <c r="AD292" s="197">
        <v>0</v>
      </c>
      <c r="AE292" s="197">
        <v>0</v>
      </c>
      <c r="AF292" s="197">
        <v>0</v>
      </c>
    </row>
    <row r="293" spans="1:32" x14ac:dyDescent="0.25">
      <c r="A293" t="s">
        <v>5954</v>
      </c>
      <c r="B293" s="197">
        <v>0</v>
      </c>
      <c r="C293" s="197">
        <v>0</v>
      </c>
      <c r="D293" s="197">
        <v>0</v>
      </c>
      <c r="E293" s="197">
        <v>0</v>
      </c>
      <c r="F293" s="197">
        <v>0</v>
      </c>
      <c r="G293" s="197">
        <v>0</v>
      </c>
      <c r="H293" s="197">
        <v>0</v>
      </c>
      <c r="I293" s="197">
        <v>0</v>
      </c>
      <c r="J293" s="197">
        <v>0</v>
      </c>
      <c r="K293" s="197">
        <v>0</v>
      </c>
      <c r="L293" s="197">
        <v>0</v>
      </c>
      <c r="M293" s="197">
        <v>0</v>
      </c>
      <c r="N293" s="197">
        <v>0</v>
      </c>
      <c r="O293" s="197">
        <v>0</v>
      </c>
      <c r="P293" s="197">
        <v>0</v>
      </c>
      <c r="Q293" s="197">
        <v>0</v>
      </c>
      <c r="R293" s="197">
        <v>0</v>
      </c>
      <c r="S293" s="197">
        <v>0</v>
      </c>
      <c r="T293" s="197">
        <v>0</v>
      </c>
      <c r="U293" s="197">
        <v>0</v>
      </c>
      <c r="V293" s="197">
        <v>0</v>
      </c>
      <c r="W293" s="197">
        <v>0</v>
      </c>
      <c r="X293" s="197">
        <v>0</v>
      </c>
      <c r="Y293" s="197">
        <v>0</v>
      </c>
      <c r="Z293" s="197">
        <v>0</v>
      </c>
      <c r="AA293" s="197">
        <v>0</v>
      </c>
      <c r="AB293" s="197">
        <v>0</v>
      </c>
      <c r="AC293" s="197">
        <v>0</v>
      </c>
      <c r="AD293" s="197">
        <v>0</v>
      </c>
      <c r="AE293" s="197">
        <v>0</v>
      </c>
      <c r="AF293" s="197">
        <v>0</v>
      </c>
    </row>
    <row r="294" spans="1:32" x14ac:dyDescent="0.25">
      <c r="A294" t="s">
        <v>5955</v>
      </c>
      <c r="B294" s="197">
        <v>0</v>
      </c>
      <c r="C294" s="197">
        <v>0</v>
      </c>
      <c r="D294" s="197">
        <v>0</v>
      </c>
      <c r="E294" s="197">
        <v>0</v>
      </c>
      <c r="F294" s="197">
        <v>0</v>
      </c>
      <c r="G294" s="197">
        <v>0</v>
      </c>
      <c r="H294" s="197">
        <v>0</v>
      </c>
      <c r="I294" s="197">
        <v>0</v>
      </c>
      <c r="J294" s="197">
        <v>0</v>
      </c>
      <c r="K294" s="197">
        <v>0</v>
      </c>
      <c r="L294" s="197">
        <v>0</v>
      </c>
      <c r="M294" s="197">
        <v>0</v>
      </c>
      <c r="N294" s="197">
        <v>0</v>
      </c>
      <c r="O294" s="197">
        <v>0</v>
      </c>
      <c r="P294" s="197">
        <v>0</v>
      </c>
      <c r="Q294" s="197">
        <v>0</v>
      </c>
      <c r="R294" s="197">
        <v>0</v>
      </c>
      <c r="S294" s="197">
        <v>0</v>
      </c>
      <c r="T294" s="197">
        <v>0</v>
      </c>
      <c r="U294" s="197">
        <v>0</v>
      </c>
      <c r="V294" s="197">
        <v>0</v>
      </c>
      <c r="W294" s="197">
        <v>0</v>
      </c>
      <c r="X294" s="197">
        <v>0</v>
      </c>
      <c r="Y294" s="197">
        <v>0</v>
      </c>
      <c r="Z294" s="197">
        <v>0</v>
      </c>
      <c r="AA294" s="197">
        <v>0</v>
      </c>
      <c r="AB294" s="197">
        <v>0</v>
      </c>
      <c r="AC294" s="197">
        <v>0</v>
      </c>
      <c r="AD294" s="197">
        <v>0</v>
      </c>
      <c r="AE294" s="197">
        <v>0</v>
      </c>
      <c r="AF294" s="197">
        <v>0</v>
      </c>
    </row>
    <row r="295" spans="1:32" x14ac:dyDescent="0.25">
      <c r="A295" t="s">
        <v>5956</v>
      </c>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row>
    <row r="296" spans="1:32" x14ac:dyDescent="0.25">
      <c r="A296" t="s">
        <v>5957</v>
      </c>
      <c r="B296">
        <v>0</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row>
    <row r="297" spans="1:32" x14ac:dyDescent="0.25">
      <c r="A297" t="s">
        <v>5958</v>
      </c>
      <c r="B297">
        <v>0</v>
      </c>
      <c r="C297">
        <v>0</v>
      </c>
      <c r="D297">
        <v>0</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row>
    <row r="298" spans="1:32" x14ac:dyDescent="0.25">
      <c r="A298" t="s">
        <v>5959</v>
      </c>
      <c r="B298" s="197">
        <v>0</v>
      </c>
      <c r="C298" s="197">
        <v>0</v>
      </c>
      <c r="D298" s="197">
        <v>0</v>
      </c>
      <c r="E298" s="197">
        <v>0</v>
      </c>
      <c r="F298" s="197">
        <v>0</v>
      </c>
      <c r="G298" s="197">
        <v>0</v>
      </c>
      <c r="H298" s="197">
        <v>0</v>
      </c>
      <c r="I298" s="197">
        <v>0</v>
      </c>
      <c r="J298" s="197">
        <v>0</v>
      </c>
      <c r="K298" s="197">
        <v>0</v>
      </c>
      <c r="L298" s="197">
        <v>0</v>
      </c>
      <c r="M298" s="197">
        <v>0</v>
      </c>
      <c r="N298" s="197">
        <v>0</v>
      </c>
      <c r="O298" s="197">
        <v>0</v>
      </c>
      <c r="P298" s="197">
        <v>0</v>
      </c>
      <c r="Q298" s="197">
        <v>0</v>
      </c>
      <c r="R298" s="197">
        <v>0</v>
      </c>
      <c r="S298" s="197">
        <v>0</v>
      </c>
      <c r="T298" s="197">
        <v>0</v>
      </c>
      <c r="U298" s="197">
        <v>0</v>
      </c>
      <c r="V298" s="197">
        <v>0</v>
      </c>
      <c r="W298" s="197">
        <v>0</v>
      </c>
      <c r="X298" s="197">
        <v>0</v>
      </c>
      <c r="Y298" s="197">
        <v>0</v>
      </c>
      <c r="Z298" s="197">
        <v>0</v>
      </c>
      <c r="AA298" s="197">
        <v>0</v>
      </c>
      <c r="AB298" s="197">
        <v>0</v>
      </c>
      <c r="AC298" s="197">
        <v>0</v>
      </c>
      <c r="AD298" s="197">
        <v>0</v>
      </c>
      <c r="AE298" s="197">
        <v>0</v>
      </c>
      <c r="AF298" s="197">
        <v>0</v>
      </c>
    </row>
    <row r="299" spans="1:32" x14ac:dyDescent="0.25">
      <c r="A299" t="s">
        <v>5960</v>
      </c>
      <c r="B299" s="197">
        <v>0</v>
      </c>
      <c r="C299" s="197">
        <v>0</v>
      </c>
      <c r="D299" s="197">
        <v>0</v>
      </c>
      <c r="E299" s="197">
        <v>0</v>
      </c>
      <c r="F299" s="197">
        <v>0</v>
      </c>
      <c r="G299" s="197">
        <v>0</v>
      </c>
      <c r="H299" s="197">
        <v>0</v>
      </c>
      <c r="I299" s="197">
        <v>0</v>
      </c>
      <c r="J299" s="197">
        <v>0</v>
      </c>
      <c r="K299" s="197">
        <v>0</v>
      </c>
      <c r="L299" s="197">
        <v>0</v>
      </c>
      <c r="M299" s="197">
        <v>0</v>
      </c>
      <c r="N299" s="197">
        <v>0</v>
      </c>
      <c r="O299" s="197">
        <v>0</v>
      </c>
      <c r="P299" s="197">
        <v>0</v>
      </c>
      <c r="Q299" s="197">
        <v>0</v>
      </c>
      <c r="R299" s="197">
        <v>0</v>
      </c>
      <c r="S299" s="197">
        <v>0</v>
      </c>
      <c r="T299" s="197">
        <v>0</v>
      </c>
      <c r="U299" s="197">
        <v>0</v>
      </c>
      <c r="V299" s="197">
        <v>0</v>
      </c>
      <c r="W299" s="197">
        <v>0</v>
      </c>
      <c r="X299" s="197">
        <v>0</v>
      </c>
      <c r="Y299" s="197">
        <v>0</v>
      </c>
      <c r="Z299" s="197">
        <v>0</v>
      </c>
      <c r="AA299" s="197">
        <v>0</v>
      </c>
      <c r="AB299" s="197">
        <v>0</v>
      </c>
      <c r="AC299" s="197">
        <v>0</v>
      </c>
      <c r="AD299" s="197">
        <v>0</v>
      </c>
      <c r="AE299" s="197">
        <v>0</v>
      </c>
      <c r="AF299" s="197">
        <v>0</v>
      </c>
    </row>
    <row r="300" spans="1:32" x14ac:dyDescent="0.25">
      <c r="A300" t="s">
        <v>5961</v>
      </c>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row>
    <row r="301" spans="1:32" x14ac:dyDescent="0.25">
      <c r="A301" t="s">
        <v>5962</v>
      </c>
      <c r="B301">
        <v>0</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row>
    <row r="302" spans="1:32" x14ac:dyDescent="0.25">
      <c r="A302" t="s">
        <v>5963</v>
      </c>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row>
    <row r="303" spans="1:32" x14ac:dyDescent="0.25">
      <c r="A303" t="s">
        <v>5964</v>
      </c>
      <c r="B303">
        <v>0</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row>
    <row r="304" spans="1:32" x14ac:dyDescent="0.25">
      <c r="A304" t="s">
        <v>5965</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row>
    <row r="305" spans="1:32" x14ac:dyDescent="0.25">
      <c r="A305" t="s">
        <v>5966</v>
      </c>
      <c r="B305">
        <v>0</v>
      </c>
      <c r="C305">
        <v>0</v>
      </c>
      <c r="D305">
        <v>0</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row>
    <row r="306" spans="1:32" x14ac:dyDescent="0.25">
      <c r="A306" t="s">
        <v>5967</v>
      </c>
      <c r="B306">
        <v>0</v>
      </c>
      <c r="C306">
        <v>0</v>
      </c>
      <c r="D306">
        <v>0</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row>
    <row r="307" spans="1:32" x14ac:dyDescent="0.25">
      <c r="A307" t="s">
        <v>5968</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row>
    <row r="308" spans="1:32" x14ac:dyDescent="0.25">
      <c r="A308" t="s">
        <v>5969</v>
      </c>
      <c r="B308">
        <v>0</v>
      </c>
      <c r="C308">
        <v>0</v>
      </c>
      <c r="D308">
        <v>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row>
    <row r="309" spans="1:32" x14ac:dyDescent="0.25">
      <c r="A309" t="s">
        <v>5970</v>
      </c>
      <c r="B309">
        <v>0</v>
      </c>
      <c r="C309">
        <v>0</v>
      </c>
      <c r="D309">
        <v>0</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row>
    <row r="310" spans="1:32" x14ac:dyDescent="0.25">
      <c r="A310" t="s">
        <v>5971</v>
      </c>
      <c r="B310">
        <v>0</v>
      </c>
      <c r="C310">
        <v>0</v>
      </c>
      <c r="D310">
        <v>0</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row>
    <row r="311" spans="1:32" x14ac:dyDescent="0.25">
      <c r="A311" t="s">
        <v>5972</v>
      </c>
      <c r="B311">
        <v>0</v>
      </c>
      <c r="C311">
        <v>0</v>
      </c>
      <c r="D311">
        <v>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row>
    <row r="312" spans="1:32" x14ac:dyDescent="0.25">
      <c r="A312" t="s">
        <v>5973</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row>
    <row r="313" spans="1:32" x14ac:dyDescent="0.25">
      <c r="A313" t="s">
        <v>5974</v>
      </c>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row>
    <row r="314" spans="1:32" x14ac:dyDescent="0.25">
      <c r="A314" t="s">
        <v>5975</v>
      </c>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row>
    <row r="315" spans="1:32" x14ac:dyDescent="0.25">
      <c r="A315" t="s">
        <v>5976</v>
      </c>
      <c r="B315" s="197">
        <v>171815000</v>
      </c>
      <c r="C315" s="197">
        <v>165069000</v>
      </c>
      <c r="D315" s="197">
        <v>175704000</v>
      </c>
      <c r="E315" s="197">
        <v>180484000</v>
      </c>
      <c r="F315" s="197">
        <v>183173000</v>
      </c>
      <c r="G315" s="197">
        <v>184026000</v>
      </c>
      <c r="H315" s="197">
        <v>182472000</v>
      </c>
      <c r="I315" s="197">
        <v>180868000</v>
      </c>
      <c r="J315" s="197">
        <v>180726000</v>
      </c>
      <c r="K315" s="197">
        <v>180791000</v>
      </c>
      <c r="L315" s="197">
        <v>181755000</v>
      </c>
      <c r="M315" s="197">
        <v>182568000</v>
      </c>
      <c r="N315" s="197">
        <v>182552000</v>
      </c>
      <c r="O315" s="197">
        <v>182676000</v>
      </c>
      <c r="P315" s="197">
        <v>183328000</v>
      </c>
      <c r="Q315" s="197">
        <v>183914000</v>
      </c>
      <c r="R315" s="197">
        <v>184105000</v>
      </c>
      <c r="S315" s="197">
        <v>184381000</v>
      </c>
      <c r="T315" s="197">
        <v>184398000</v>
      </c>
      <c r="U315" s="197">
        <v>184267000</v>
      </c>
      <c r="V315" s="197">
        <v>183911000</v>
      </c>
      <c r="W315" s="197">
        <v>183935000</v>
      </c>
      <c r="X315" s="197">
        <v>184741000</v>
      </c>
      <c r="Y315" s="197">
        <v>185741000</v>
      </c>
      <c r="Z315" s="197">
        <v>186404000</v>
      </c>
      <c r="AA315" s="197">
        <v>186872000</v>
      </c>
      <c r="AB315" s="197">
        <v>187202000</v>
      </c>
      <c r="AC315" s="197">
        <v>187750000</v>
      </c>
      <c r="AD315" s="197">
        <v>188382000</v>
      </c>
      <c r="AE315" s="197">
        <v>189487000</v>
      </c>
      <c r="AF315" s="197">
        <v>190587000</v>
      </c>
    </row>
    <row r="316" spans="1:32" x14ac:dyDescent="0.25">
      <c r="A316" t="s">
        <v>5977</v>
      </c>
      <c r="B316">
        <v>806.14700000000005</v>
      </c>
      <c r="C316">
        <v>774.495</v>
      </c>
      <c r="D316">
        <v>824.39499999999998</v>
      </c>
      <c r="E316">
        <v>846.82</v>
      </c>
      <c r="F316">
        <v>859.43700000000001</v>
      </c>
      <c r="G316">
        <v>863.44100000000003</v>
      </c>
      <c r="H316">
        <v>856.14800000000002</v>
      </c>
      <c r="I316">
        <v>848.62300000000005</v>
      </c>
      <c r="J316">
        <v>847.95699999999999</v>
      </c>
      <c r="K316">
        <v>848.26300000000003</v>
      </c>
      <c r="L316">
        <v>852.78800000000001</v>
      </c>
      <c r="M316">
        <v>856.59799999999996</v>
      </c>
      <c r="N316">
        <v>856.52700000000004</v>
      </c>
      <c r="O316">
        <v>857.10799999999995</v>
      </c>
      <c r="P316">
        <v>860.16800000000001</v>
      </c>
      <c r="Q316">
        <v>862.91600000000005</v>
      </c>
      <c r="R316">
        <v>863.81200000000001</v>
      </c>
      <c r="S316">
        <v>865.10500000000002</v>
      </c>
      <c r="T316">
        <v>865.18600000000004</v>
      </c>
      <c r="U316">
        <v>864.572</v>
      </c>
      <c r="V316">
        <v>862.9</v>
      </c>
      <c r="W316">
        <v>863.01400000000001</v>
      </c>
      <c r="X316">
        <v>866.79600000000005</v>
      </c>
      <c r="Y316">
        <v>871.48900000000003</v>
      </c>
      <c r="Z316">
        <v>874.59799999999996</v>
      </c>
      <c r="AA316">
        <v>876.79499999999996</v>
      </c>
      <c r="AB316">
        <v>878.34400000000005</v>
      </c>
      <c r="AC316">
        <v>880.91499999999996</v>
      </c>
      <c r="AD316">
        <v>883.87800000000004</v>
      </c>
      <c r="AE316">
        <v>889.06100000000004</v>
      </c>
      <c r="AF316">
        <v>894.22400000000005</v>
      </c>
    </row>
    <row r="317" spans="1:32" x14ac:dyDescent="0.25">
      <c r="A317" t="s">
        <v>5978</v>
      </c>
      <c r="B317">
        <v>40952.800000000003</v>
      </c>
      <c r="C317">
        <v>39344.9</v>
      </c>
      <c r="D317">
        <v>41879.800000000003</v>
      </c>
      <c r="E317">
        <v>43019</v>
      </c>
      <c r="F317">
        <v>43660</v>
      </c>
      <c r="G317">
        <v>43863.4</v>
      </c>
      <c r="H317">
        <v>43492.9</v>
      </c>
      <c r="I317">
        <v>43110.6</v>
      </c>
      <c r="J317">
        <v>43076.800000000003</v>
      </c>
      <c r="K317">
        <v>43092.4</v>
      </c>
      <c r="L317">
        <v>43322.2</v>
      </c>
      <c r="M317">
        <v>43515.8</v>
      </c>
      <c r="N317">
        <v>43512.1</v>
      </c>
      <c r="O317">
        <v>43541.7</v>
      </c>
      <c r="P317">
        <v>43697.1</v>
      </c>
      <c r="Q317">
        <v>43836.7</v>
      </c>
      <c r="R317">
        <v>43882.3</v>
      </c>
      <c r="S317">
        <v>43947.9</v>
      </c>
      <c r="T317">
        <v>43952</v>
      </c>
      <c r="U317">
        <v>43920.9</v>
      </c>
      <c r="V317">
        <v>43835.9</v>
      </c>
      <c r="W317">
        <v>43841.7</v>
      </c>
      <c r="X317">
        <v>44033.8</v>
      </c>
      <c r="Y317">
        <v>44272.3</v>
      </c>
      <c r="Z317">
        <v>44430.2</v>
      </c>
      <c r="AA317">
        <v>44541.8</v>
      </c>
      <c r="AB317">
        <v>44620.5</v>
      </c>
      <c r="AC317">
        <v>44751.1</v>
      </c>
      <c r="AD317">
        <v>44901.599999999999</v>
      </c>
      <c r="AE317">
        <v>45164.9</v>
      </c>
      <c r="AF317">
        <v>45427.199999999997</v>
      </c>
    </row>
    <row r="318" spans="1:32" x14ac:dyDescent="0.25">
      <c r="A318" t="s">
        <v>5979</v>
      </c>
      <c r="B318">
        <v>207939</v>
      </c>
      <c r="C318">
        <v>199774</v>
      </c>
      <c r="D318">
        <v>212645</v>
      </c>
      <c r="E318">
        <v>218430</v>
      </c>
      <c r="F318">
        <v>221684</v>
      </c>
      <c r="G318">
        <v>222717</v>
      </c>
      <c r="H318">
        <v>220836</v>
      </c>
      <c r="I318">
        <v>218895</v>
      </c>
      <c r="J318">
        <v>218723</v>
      </c>
      <c r="K318">
        <v>218802</v>
      </c>
      <c r="L318">
        <v>219969</v>
      </c>
      <c r="M318">
        <v>220952</v>
      </c>
      <c r="N318">
        <v>220934</v>
      </c>
      <c r="O318">
        <v>221083</v>
      </c>
      <c r="P318">
        <v>221873</v>
      </c>
      <c r="Q318">
        <v>222582</v>
      </c>
      <c r="R318">
        <v>222813</v>
      </c>
      <c r="S318">
        <v>223146</v>
      </c>
      <c r="T318">
        <v>223167</v>
      </c>
      <c r="U318">
        <v>223009</v>
      </c>
      <c r="V318">
        <v>222577</v>
      </c>
      <c r="W318">
        <v>222607</v>
      </c>
      <c r="X318">
        <v>223582</v>
      </c>
      <c r="Y318">
        <v>224793</v>
      </c>
      <c r="Z318">
        <v>225595</v>
      </c>
      <c r="AA318">
        <v>226162</v>
      </c>
      <c r="AB318">
        <v>226561</v>
      </c>
      <c r="AC318">
        <v>227224</v>
      </c>
      <c r="AD318">
        <v>227989</v>
      </c>
      <c r="AE318">
        <v>229326</v>
      </c>
      <c r="AF318">
        <v>230657</v>
      </c>
    </row>
    <row r="319" spans="1:32" x14ac:dyDescent="0.25">
      <c r="A319" t="s">
        <v>5980</v>
      </c>
      <c r="B319">
        <v>4553.32</v>
      </c>
      <c r="C319">
        <v>4374.54</v>
      </c>
      <c r="D319">
        <v>4656.38</v>
      </c>
      <c r="E319">
        <v>4783.05</v>
      </c>
      <c r="F319">
        <v>4854.3100000000004</v>
      </c>
      <c r="G319">
        <v>4876.93</v>
      </c>
      <c r="H319">
        <v>4835.74</v>
      </c>
      <c r="I319">
        <v>4793.2299999999996</v>
      </c>
      <c r="J319">
        <v>4789.47</v>
      </c>
      <c r="K319">
        <v>4791.2</v>
      </c>
      <c r="L319">
        <v>4816.75</v>
      </c>
      <c r="M319">
        <v>4838.28</v>
      </c>
      <c r="N319">
        <v>4837.87</v>
      </c>
      <c r="O319">
        <v>4841.16</v>
      </c>
      <c r="P319">
        <v>4858.4399999999996</v>
      </c>
      <c r="Q319">
        <v>4873.96</v>
      </c>
      <c r="R319">
        <v>4879.0200000000004</v>
      </c>
      <c r="S319">
        <v>4886.33</v>
      </c>
      <c r="T319">
        <v>4886.78</v>
      </c>
      <c r="U319">
        <v>4883.32</v>
      </c>
      <c r="V319">
        <v>4873.87</v>
      </c>
      <c r="W319">
        <v>4874.51</v>
      </c>
      <c r="X319">
        <v>4895.88</v>
      </c>
      <c r="Y319">
        <v>4922.3900000000003</v>
      </c>
      <c r="Z319">
        <v>4939.9399999999996</v>
      </c>
      <c r="AA319">
        <v>4952.3500000000004</v>
      </c>
      <c r="AB319">
        <v>4961.1000000000004</v>
      </c>
      <c r="AC319">
        <v>4975.63</v>
      </c>
      <c r="AD319">
        <v>4992.3599999999997</v>
      </c>
      <c r="AE319">
        <v>5021.6400000000003</v>
      </c>
      <c r="AF319">
        <v>5050.8</v>
      </c>
    </row>
    <row r="320" spans="1:32" x14ac:dyDescent="0.25">
      <c r="A320" t="s">
        <v>5981</v>
      </c>
      <c r="B320">
        <v>4310.01</v>
      </c>
      <c r="C320">
        <v>4140.79</v>
      </c>
      <c r="D320">
        <v>4407.57</v>
      </c>
      <c r="E320">
        <v>4527.47</v>
      </c>
      <c r="F320">
        <v>4594.93</v>
      </c>
      <c r="G320">
        <v>4616.33</v>
      </c>
      <c r="H320">
        <v>4577.34</v>
      </c>
      <c r="I320">
        <v>4537.1099999999997</v>
      </c>
      <c r="J320">
        <v>4533.55</v>
      </c>
      <c r="K320">
        <v>4535.18</v>
      </c>
      <c r="L320">
        <v>4559.37</v>
      </c>
      <c r="M320">
        <v>4579.75</v>
      </c>
      <c r="N320">
        <v>4579.3599999999997</v>
      </c>
      <c r="O320">
        <v>4582.47</v>
      </c>
      <c r="P320">
        <v>4598.83</v>
      </c>
      <c r="Q320">
        <v>4613.5200000000004</v>
      </c>
      <c r="R320">
        <v>4618.32</v>
      </c>
      <c r="S320">
        <v>4625.2299999999996</v>
      </c>
      <c r="T320">
        <v>4625.66</v>
      </c>
      <c r="U320">
        <v>4622.38</v>
      </c>
      <c r="V320">
        <v>4613.4399999999996</v>
      </c>
      <c r="W320">
        <v>4614.05</v>
      </c>
      <c r="X320">
        <v>4634.2700000000004</v>
      </c>
      <c r="Y320">
        <v>4659.3599999999997</v>
      </c>
      <c r="Z320">
        <v>4675.9799999999996</v>
      </c>
      <c r="AA320">
        <v>4687.7299999999996</v>
      </c>
      <c r="AB320">
        <v>4696.01</v>
      </c>
      <c r="AC320">
        <v>4709.76</v>
      </c>
      <c r="AD320">
        <v>4725.6000000000004</v>
      </c>
      <c r="AE320">
        <v>4753.3100000000004</v>
      </c>
      <c r="AF320">
        <v>4780.91</v>
      </c>
    </row>
    <row r="321" spans="1:32" x14ac:dyDescent="0.25">
      <c r="A321" t="s">
        <v>5982</v>
      </c>
      <c r="B321">
        <v>930701</v>
      </c>
      <c r="C321">
        <v>894158</v>
      </c>
      <c r="D321">
        <v>951768</v>
      </c>
      <c r="E321">
        <v>977658</v>
      </c>
      <c r="F321">
        <v>992225</v>
      </c>
      <c r="G321">
        <v>996847</v>
      </c>
      <c r="H321">
        <v>988427</v>
      </c>
      <c r="I321">
        <v>979740</v>
      </c>
      <c r="J321">
        <v>978970</v>
      </c>
      <c r="K321">
        <v>979324</v>
      </c>
      <c r="L321">
        <v>984548</v>
      </c>
      <c r="M321">
        <v>988947</v>
      </c>
      <c r="N321">
        <v>988864</v>
      </c>
      <c r="O321">
        <v>989535</v>
      </c>
      <c r="P321">
        <v>993068</v>
      </c>
      <c r="Q321">
        <v>996241</v>
      </c>
      <c r="R321">
        <v>997276</v>
      </c>
      <c r="S321">
        <v>998769</v>
      </c>
      <c r="T321">
        <v>998861</v>
      </c>
      <c r="U321">
        <v>998153</v>
      </c>
      <c r="V321">
        <v>996222</v>
      </c>
      <c r="W321">
        <v>996354</v>
      </c>
      <c r="X321" s="197">
        <v>1000720</v>
      </c>
      <c r="Y321" s="197">
        <v>1006140</v>
      </c>
      <c r="Z321" s="197">
        <v>1009730</v>
      </c>
      <c r="AA321" s="197">
        <v>1012260</v>
      </c>
      <c r="AB321" s="197">
        <v>1014050</v>
      </c>
      <c r="AC321" s="197">
        <v>1017020</v>
      </c>
      <c r="AD321" s="197">
        <v>1020440</v>
      </c>
      <c r="AE321" s="197">
        <v>1026430</v>
      </c>
      <c r="AF321" s="197">
        <v>1032390</v>
      </c>
    </row>
    <row r="322" spans="1:32" x14ac:dyDescent="0.25">
      <c r="A322" t="s">
        <v>5983</v>
      </c>
      <c r="B322">
        <v>185.33099999999999</v>
      </c>
      <c r="C322">
        <v>178.054</v>
      </c>
      <c r="D322">
        <v>189.52600000000001</v>
      </c>
      <c r="E322">
        <v>194.68100000000001</v>
      </c>
      <c r="F322">
        <v>197.58199999999999</v>
      </c>
      <c r="G322">
        <v>198.50200000000001</v>
      </c>
      <c r="H322">
        <v>196.82599999999999</v>
      </c>
      <c r="I322">
        <v>195.096</v>
      </c>
      <c r="J322">
        <v>194.94200000000001</v>
      </c>
      <c r="K322">
        <v>195.01300000000001</v>
      </c>
      <c r="L322">
        <v>196.053</v>
      </c>
      <c r="M322">
        <v>196.929</v>
      </c>
      <c r="N322">
        <v>196.91300000000001</v>
      </c>
      <c r="O322">
        <v>197.04599999999999</v>
      </c>
      <c r="P322">
        <v>197.75</v>
      </c>
      <c r="Q322">
        <v>198.38200000000001</v>
      </c>
      <c r="R322">
        <v>198.58799999999999</v>
      </c>
      <c r="S322">
        <v>198.88499999999999</v>
      </c>
      <c r="T322">
        <v>198.90299999999999</v>
      </c>
      <c r="U322">
        <v>198.762</v>
      </c>
      <c r="V322">
        <v>198.37799999999999</v>
      </c>
      <c r="W322">
        <v>198.404</v>
      </c>
      <c r="X322">
        <v>199.274</v>
      </c>
      <c r="Y322">
        <v>200.35300000000001</v>
      </c>
      <c r="Z322">
        <v>201.06700000000001</v>
      </c>
      <c r="AA322">
        <v>201.572</v>
      </c>
      <c r="AB322">
        <v>201.928</v>
      </c>
      <c r="AC322">
        <v>202.52</v>
      </c>
      <c r="AD322">
        <v>203.20099999999999</v>
      </c>
      <c r="AE322">
        <v>204.392</v>
      </c>
      <c r="AF322">
        <v>205.57900000000001</v>
      </c>
    </row>
    <row r="323" spans="1:32" x14ac:dyDescent="0.25">
      <c r="A323" t="s">
        <v>5984</v>
      </c>
      <c r="B323">
        <v>349.11099999999999</v>
      </c>
      <c r="C323">
        <v>335.404</v>
      </c>
      <c r="D323">
        <v>357.01299999999998</v>
      </c>
      <c r="E323">
        <v>366.72500000000002</v>
      </c>
      <c r="F323">
        <v>372.18900000000002</v>
      </c>
      <c r="G323">
        <v>373.923</v>
      </c>
      <c r="H323">
        <v>370.76499999999999</v>
      </c>
      <c r="I323">
        <v>367.50599999999997</v>
      </c>
      <c r="J323">
        <v>367.21699999999998</v>
      </c>
      <c r="K323">
        <v>367.35</v>
      </c>
      <c r="L323">
        <v>369.30900000000003</v>
      </c>
      <c r="M323">
        <v>370.959</v>
      </c>
      <c r="N323">
        <v>370.928</v>
      </c>
      <c r="O323">
        <v>371.18</v>
      </c>
      <c r="P323">
        <v>372.505</v>
      </c>
      <c r="Q323">
        <v>373.69499999999999</v>
      </c>
      <c r="R323">
        <v>374.084</v>
      </c>
      <c r="S323">
        <v>374.64400000000001</v>
      </c>
      <c r="T323">
        <v>374.678</v>
      </c>
      <c r="U323">
        <v>374.41300000000001</v>
      </c>
      <c r="V323">
        <v>373.68900000000002</v>
      </c>
      <c r="W323">
        <v>373.738</v>
      </c>
      <c r="X323">
        <v>375.37599999999998</v>
      </c>
      <c r="Y323">
        <v>377.40800000000002</v>
      </c>
      <c r="Z323">
        <v>378.75400000000002</v>
      </c>
      <c r="AA323">
        <v>379.70600000000002</v>
      </c>
      <c r="AB323">
        <v>380.37700000000001</v>
      </c>
      <c r="AC323">
        <v>381.49</v>
      </c>
      <c r="AD323">
        <v>382.77300000000002</v>
      </c>
      <c r="AE323">
        <v>385.01799999999997</v>
      </c>
      <c r="AF323">
        <v>387.25400000000002</v>
      </c>
    </row>
    <row r="324" spans="1:32" x14ac:dyDescent="0.25">
      <c r="A324" t="s">
        <v>5985</v>
      </c>
      <c r="B324">
        <v>19963.7</v>
      </c>
      <c r="C324">
        <v>19179.900000000001</v>
      </c>
      <c r="D324">
        <v>20415.599999999999</v>
      </c>
      <c r="E324">
        <v>20970.900000000001</v>
      </c>
      <c r="F324">
        <v>21283.4</v>
      </c>
      <c r="G324">
        <v>21382.6</v>
      </c>
      <c r="H324">
        <v>21202</v>
      </c>
      <c r="I324">
        <v>21015.599999999999</v>
      </c>
      <c r="J324">
        <v>20999.1</v>
      </c>
      <c r="K324">
        <v>21006.7</v>
      </c>
      <c r="L324">
        <v>21118.7</v>
      </c>
      <c r="M324">
        <v>21213.1</v>
      </c>
      <c r="N324">
        <v>21211.3</v>
      </c>
      <c r="O324">
        <v>21225.7</v>
      </c>
      <c r="P324">
        <v>21301.5</v>
      </c>
      <c r="Q324">
        <v>21369.5</v>
      </c>
      <c r="R324">
        <v>21391.8</v>
      </c>
      <c r="S324">
        <v>21423.8</v>
      </c>
      <c r="T324">
        <v>21425.8</v>
      </c>
      <c r="U324">
        <v>21410.6</v>
      </c>
      <c r="V324">
        <v>21369.200000000001</v>
      </c>
      <c r="W324">
        <v>21372</v>
      </c>
      <c r="X324">
        <v>21465.599999999999</v>
      </c>
      <c r="Y324">
        <v>21581.9</v>
      </c>
      <c r="Z324">
        <v>21658.9</v>
      </c>
      <c r="AA324">
        <v>21713.3</v>
      </c>
      <c r="AB324">
        <v>21751.599999999999</v>
      </c>
      <c r="AC324">
        <v>21815.3</v>
      </c>
      <c r="AD324">
        <v>21888.7</v>
      </c>
      <c r="AE324">
        <v>22017</v>
      </c>
      <c r="AF324">
        <v>22144.9</v>
      </c>
    </row>
    <row r="325" spans="1:32" x14ac:dyDescent="0.25">
      <c r="A325" t="s">
        <v>5986</v>
      </c>
      <c r="B325">
        <v>2903.81</v>
      </c>
      <c r="C325">
        <v>2789.8</v>
      </c>
      <c r="D325">
        <v>2969.54</v>
      </c>
      <c r="E325">
        <v>3050.32</v>
      </c>
      <c r="F325">
        <v>3095.77</v>
      </c>
      <c r="G325">
        <v>3110.19</v>
      </c>
      <c r="H325">
        <v>3083.92</v>
      </c>
      <c r="I325">
        <v>3056.82</v>
      </c>
      <c r="J325">
        <v>3054.41</v>
      </c>
      <c r="K325">
        <v>3055.52</v>
      </c>
      <c r="L325">
        <v>3071.82</v>
      </c>
      <c r="M325">
        <v>3085.54</v>
      </c>
      <c r="N325">
        <v>3085.28</v>
      </c>
      <c r="O325">
        <v>3087.38</v>
      </c>
      <c r="P325">
        <v>3098.4</v>
      </c>
      <c r="Q325">
        <v>3108.3</v>
      </c>
      <c r="R325">
        <v>3111.53</v>
      </c>
      <c r="S325">
        <v>3116.19</v>
      </c>
      <c r="T325">
        <v>3116.47</v>
      </c>
      <c r="U325">
        <v>3114.26</v>
      </c>
      <c r="V325">
        <v>3108.24</v>
      </c>
      <c r="W325">
        <v>3108.65</v>
      </c>
      <c r="X325">
        <v>3122.28</v>
      </c>
      <c r="Y325">
        <v>3139.18</v>
      </c>
      <c r="Z325">
        <v>3150.38</v>
      </c>
      <c r="AA325">
        <v>3158.29</v>
      </c>
      <c r="AB325">
        <v>3163.87</v>
      </c>
      <c r="AC325">
        <v>3173.13</v>
      </c>
      <c r="AD325">
        <v>3183.81</v>
      </c>
      <c r="AE325">
        <v>3202.48</v>
      </c>
      <c r="AF325">
        <v>3221.07</v>
      </c>
    </row>
    <row r="326" spans="1:32" x14ac:dyDescent="0.25">
      <c r="A326" t="s">
        <v>5987</v>
      </c>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row>
    <row r="327" spans="1:32" x14ac:dyDescent="0.25">
      <c r="A327" t="s">
        <v>5988</v>
      </c>
      <c r="B327">
        <v>0</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row>
    <row r="328" spans="1:32" x14ac:dyDescent="0.25">
      <c r="A328" t="s">
        <v>5989</v>
      </c>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row>
    <row r="329" spans="1:32" x14ac:dyDescent="0.25">
      <c r="A329" t="s">
        <v>5990</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row>
    <row r="330" spans="1:32" x14ac:dyDescent="0.25">
      <c r="A330" t="s">
        <v>5991</v>
      </c>
      <c r="B330">
        <v>0</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row>
    <row r="331" spans="1:32" x14ac:dyDescent="0.25">
      <c r="A331" t="s">
        <v>5992</v>
      </c>
      <c r="B331">
        <v>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row>
    <row r="332" spans="1:32" x14ac:dyDescent="0.25">
      <c r="A332" t="s">
        <v>5993</v>
      </c>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row>
    <row r="333" spans="1:32" x14ac:dyDescent="0.25">
      <c r="A333" t="s">
        <v>5994</v>
      </c>
      <c r="B333">
        <v>0</v>
      </c>
      <c r="C333">
        <v>0</v>
      </c>
      <c r="D333">
        <v>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row>
    <row r="334" spans="1:32" x14ac:dyDescent="0.25">
      <c r="A334" t="s">
        <v>5995</v>
      </c>
      <c r="B334">
        <v>0</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row>
    <row r="335" spans="1:32" x14ac:dyDescent="0.25">
      <c r="A335" t="s">
        <v>5996</v>
      </c>
      <c r="B335">
        <v>0</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row>
    <row r="336" spans="1:32" x14ac:dyDescent="0.25">
      <c r="A336" t="s">
        <v>5997</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row>
    <row r="337" spans="1:32" x14ac:dyDescent="0.25">
      <c r="A337" t="s">
        <v>5998</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row>
    <row r="338" spans="1:32" x14ac:dyDescent="0.25">
      <c r="A338" t="s">
        <v>5999</v>
      </c>
      <c r="B338">
        <v>0</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row>
    <row r="339" spans="1:32" x14ac:dyDescent="0.25">
      <c r="A339" t="s">
        <v>6000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row>
    <row r="340" spans="1:32" x14ac:dyDescent="0.25">
      <c r="A340" t="s">
        <v>6001</v>
      </c>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row>
    <row r="341" spans="1:32" x14ac:dyDescent="0.25">
      <c r="A341" t="s">
        <v>6002</v>
      </c>
      <c r="B341">
        <v>0</v>
      </c>
      <c r="C341">
        <v>0</v>
      </c>
      <c r="D341">
        <v>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row>
    <row r="342" spans="1:32" x14ac:dyDescent="0.25">
      <c r="A342" t="s">
        <v>6003</v>
      </c>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row>
    <row r="343" spans="1:32" x14ac:dyDescent="0.25">
      <c r="A343" t="s">
        <v>6004</v>
      </c>
      <c r="B343">
        <v>0</v>
      </c>
      <c r="C343">
        <v>0</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row>
    <row r="344" spans="1:32" x14ac:dyDescent="0.25">
      <c r="A344" t="s">
        <v>6005</v>
      </c>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row>
    <row r="345" spans="1:32" x14ac:dyDescent="0.25">
      <c r="A345" t="s">
        <v>6006</v>
      </c>
      <c r="B345">
        <v>0</v>
      </c>
      <c r="C345">
        <v>0</v>
      </c>
      <c r="D345">
        <v>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row>
    <row r="346" spans="1:32" x14ac:dyDescent="0.25">
      <c r="A346" t="s">
        <v>6007</v>
      </c>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row>
    <row r="347" spans="1:32" x14ac:dyDescent="0.25">
      <c r="A347" t="s">
        <v>6008</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row>
    <row r="348" spans="1:32" x14ac:dyDescent="0.25">
      <c r="A348" t="s">
        <v>6009</v>
      </c>
      <c r="B348">
        <v>0</v>
      </c>
      <c r="C348">
        <v>0</v>
      </c>
      <c r="D348">
        <v>0</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row>
    <row r="349" spans="1:32" x14ac:dyDescent="0.25">
      <c r="A349" t="s">
        <v>6010</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row>
    <row r="350" spans="1:32" x14ac:dyDescent="0.25">
      <c r="A350" t="s">
        <v>6011</v>
      </c>
      <c r="B350">
        <v>0</v>
      </c>
      <c r="C350">
        <v>0</v>
      </c>
      <c r="D350">
        <v>0</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row>
    <row r="351" spans="1:32" x14ac:dyDescent="0.25">
      <c r="A351" t="s">
        <v>6012</v>
      </c>
      <c r="B351" s="197">
        <v>398297000</v>
      </c>
      <c r="C351" s="197">
        <v>404255000</v>
      </c>
      <c r="D351" s="197">
        <v>410115000</v>
      </c>
      <c r="E351" s="197">
        <v>415646000</v>
      </c>
      <c r="F351" s="197">
        <v>418361000</v>
      </c>
      <c r="G351" s="197">
        <v>421114000</v>
      </c>
      <c r="H351" s="197">
        <v>423873000</v>
      </c>
      <c r="I351" s="197">
        <v>426677000</v>
      </c>
      <c r="J351" s="197">
        <v>428092000</v>
      </c>
      <c r="K351" s="197">
        <v>429551000</v>
      </c>
      <c r="L351" s="197">
        <v>430993000</v>
      </c>
      <c r="M351" s="197">
        <v>432453000</v>
      </c>
      <c r="N351" s="197">
        <v>432559000</v>
      </c>
      <c r="O351" s="197">
        <v>432787000</v>
      </c>
      <c r="P351" s="197">
        <v>433102000</v>
      </c>
      <c r="Q351" s="197">
        <v>433418000</v>
      </c>
      <c r="R351" s="197">
        <v>433772000</v>
      </c>
      <c r="S351" s="197">
        <v>434131000</v>
      </c>
      <c r="T351" s="197">
        <v>434487000</v>
      </c>
      <c r="U351" s="197">
        <v>434852000</v>
      </c>
      <c r="V351" s="197">
        <v>435243000</v>
      </c>
      <c r="W351" s="197">
        <v>435654000</v>
      </c>
      <c r="X351" s="197">
        <v>436087000</v>
      </c>
      <c r="Y351" s="197">
        <v>436528000</v>
      </c>
      <c r="Z351" s="197">
        <v>436976000</v>
      </c>
      <c r="AA351" s="197">
        <v>437435000</v>
      </c>
      <c r="AB351" s="197">
        <v>437903000</v>
      </c>
      <c r="AC351" s="197">
        <v>438388000</v>
      </c>
      <c r="AD351" s="197">
        <v>438895000</v>
      </c>
      <c r="AE351" s="197">
        <v>439415000</v>
      </c>
      <c r="AF351" s="197">
        <v>439944000</v>
      </c>
    </row>
    <row r="352" spans="1:32" x14ac:dyDescent="0.25">
      <c r="A352" t="s">
        <v>6013</v>
      </c>
      <c r="B352">
        <v>1868.79</v>
      </c>
      <c r="C352">
        <v>1896.75</v>
      </c>
      <c r="D352">
        <v>1924.24</v>
      </c>
      <c r="E352">
        <v>1950.19</v>
      </c>
      <c r="F352">
        <v>1962.93</v>
      </c>
      <c r="G352">
        <v>1975.85</v>
      </c>
      <c r="H352">
        <v>1988.79</v>
      </c>
      <c r="I352">
        <v>2001.95</v>
      </c>
      <c r="J352">
        <v>2008.59</v>
      </c>
      <c r="K352">
        <v>2015.43</v>
      </c>
      <c r="L352">
        <v>2022.2</v>
      </c>
      <c r="M352">
        <v>2029.05</v>
      </c>
      <c r="N352">
        <v>2029.55</v>
      </c>
      <c r="O352">
        <v>2030.62</v>
      </c>
      <c r="P352">
        <v>2032.09</v>
      </c>
      <c r="Q352">
        <v>2033.57</v>
      </c>
      <c r="R352">
        <v>2035.24</v>
      </c>
      <c r="S352">
        <v>2036.92</v>
      </c>
      <c r="T352">
        <v>2038.59</v>
      </c>
      <c r="U352">
        <v>2040.31</v>
      </c>
      <c r="V352">
        <v>2042.14</v>
      </c>
      <c r="W352">
        <v>2044.07</v>
      </c>
      <c r="X352">
        <v>2046.1</v>
      </c>
      <c r="Y352">
        <v>2048.17</v>
      </c>
      <c r="Z352">
        <v>2050.27</v>
      </c>
      <c r="AA352">
        <v>2052.42</v>
      </c>
      <c r="AB352">
        <v>2054.62</v>
      </c>
      <c r="AC352">
        <v>2056.9</v>
      </c>
      <c r="AD352">
        <v>2059.27</v>
      </c>
      <c r="AE352">
        <v>2061.71</v>
      </c>
      <c r="AF352">
        <v>2064.19</v>
      </c>
    </row>
    <row r="353" spans="1:32" x14ac:dyDescent="0.25">
      <c r="A353" t="s">
        <v>6014</v>
      </c>
      <c r="B353">
        <v>94935.9</v>
      </c>
      <c r="C353">
        <v>96356</v>
      </c>
      <c r="D353">
        <v>97752.8</v>
      </c>
      <c r="E353">
        <v>99071.1</v>
      </c>
      <c r="F353">
        <v>99718.2</v>
      </c>
      <c r="G353">
        <v>100374</v>
      </c>
      <c r="H353">
        <v>101032</v>
      </c>
      <c r="I353">
        <v>101700</v>
      </c>
      <c r="J353">
        <v>102038</v>
      </c>
      <c r="K353">
        <v>102385</v>
      </c>
      <c r="L353">
        <v>102729</v>
      </c>
      <c r="M353">
        <v>103077</v>
      </c>
      <c r="N353">
        <v>103102</v>
      </c>
      <c r="O353">
        <v>103157</v>
      </c>
      <c r="P353">
        <v>103232</v>
      </c>
      <c r="Q353">
        <v>103307</v>
      </c>
      <c r="R353">
        <v>103391</v>
      </c>
      <c r="S353">
        <v>103477</v>
      </c>
      <c r="T353">
        <v>103562</v>
      </c>
      <c r="U353">
        <v>103649</v>
      </c>
      <c r="V353">
        <v>103742</v>
      </c>
      <c r="W353">
        <v>103840</v>
      </c>
      <c r="X353">
        <v>103943</v>
      </c>
      <c r="Y353">
        <v>104048</v>
      </c>
      <c r="Z353">
        <v>104155</v>
      </c>
      <c r="AA353">
        <v>104265</v>
      </c>
      <c r="AB353">
        <v>104376</v>
      </c>
      <c r="AC353">
        <v>104492</v>
      </c>
      <c r="AD353">
        <v>104613</v>
      </c>
      <c r="AE353">
        <v>104736</v>
      </c>
      <c r="AF353">
        <v>104862</v>
      </c>
    </row>
    <row r="354" spans="1:32" x14ac:dyDescent="0.25">
      <c r="A354" t="s">
        <v>6015</v>
      </c>
      <c r="B354">
        <v>482038</v>
      </c>
      <c r="C354">
        <v>489249</v>
      </c>
      <c r="D354">
        <v>496341</v>
      </c>
      <c r="E354">
        <v>503035</v>
      </c>
      <c r="F354">
        <v>506320</v>
      </c>
      <c r="G354">
        <v>509652</v>
      </c>
      <c r="H354">
        <v>512991</v>
      </c>
      <c r="I354">
        <v>516385</v>
      </c>
      <c r="J354">
        <v>518097</v>
      </c>
      <c r="K354">
        <v>519863</v>
      </c>
      <c r="L354">
        <v>521609</v>
      </c>
      <c r="M354">
        <v>523376</v>
      </c>
      <c r="N354">
        <v>523504</v>
      </c>
      <c r="O354">
        <v>523780</v>
      </c>
      <c r="P354">
        <v>524160</v>
      </c>
      <c r="Q354">
        <v>524542</v>
      </c>
      <c r="R354">
        <v>524971</v>
      </c>
      <c r="S354">
        <v>525406</v>
      </c>
      <c r="T354">
        <v>525837</v>
      </c>
      <c r="U354">
        <v>526279</v>
      </c>
      <c r="V354">
        <v>526752</v>
      </c>
      <c r="W354">
        <v>527249</v>
      </c>
      <c r="X354">
        <v>527773</v>
      </c>
      <c r="Y354">
        <v>528306</v>
      </c>
      <c r="Z354">
        <v>528849</v>
      </c>
      <c r="AA354">
        <v>529405</v>
      </c>
      <c r="AB354">
        <v>529971</v>
      </c>
      <c r="AC354">
        <v>530558</v>
      </c>
      <c r="AD354">
        <v>531172</v>
      </c>
      <c r="AE354">
        <v>531801</v>
      </c>
      <c r="AF354">
        <v>532441</v>
      </c>
    </row>
    <row r="355" spans="1:32" x14ac:dyDescent="0.25">
      <c r="A355" t="s">
        <v>6016</v>
      </c>
      <c r="B355">
        <v>10555.4</v>
      </c>
      <c r="C355">
        <v>10713.3</v>
      </c>
      <c r="D355">
        <v>10868.6</v>
      </c>
      <c r="E355">
        <v>11015.2</v>
      </c>
      <c r="F355">
        <v>11087.1</v>
      </c>
      <c r="G355">
        <v>11160.1</v>
      </c>
      <c r="H355">
        <v>11233.2</v>
      </c>
      <c r="I355">
        <v>11307.5</v>
      </c>
      <c r="J355">
        <v>11345</v>
      </c>
      <c r="K355">
        <v>11383.6</v>
      </c>
      <c r="L355">
        <v>11421.9</v>
      </c>
      <c r="M355">
        <v>11460.6</v>
      </c>
      <c r="N355">
        <v>11463.4</v>
      </c>
      <c r="O355">
        <v>11469.4</v>
      </c>
      <c r="P355">
        <v>11477.7</v>
      </c>
      <c r="Q355">
        <v>11486.1</v>
      </c>
      <c r="R355">
        <v>11495.5</v>
      </c>
      <c r="S355">
        <v>11505</v>
      </c>
      <c r="T355">
        <v>11514.5</v>
      </c>
      <c r="U355">
        <v>11524.1</v>
      </c>
      <c r="V355">
        <v>11534.5</v>
      </c>
      <c r="W355">
        <v>11545.4</v>
      </c>
      <c r="X355">
        <v>11556.9</v>
      </c>
      <c r="Y355">
        <v>11568.5</v>
      </c>
      <c r="Z355">
        <v>11580.4</v>
      </c>
      <c r="AA355">
        <v>11592.6</v>
      </c>
      <c r="AB355">
        <v>11605</v>
      </c>
      <c r="AC355">
        <v>11617.8</v>
      </c>
      <c r="AD355">
        <v>11631.3</v>
      </c>
      <c r="AE355">
        <v>11645.1</v>
      </c>
      <c r="AF355">
        <v>11659.1</v>
      </c>
    </row>
    <row r="356" spans="1:32" x14ac:dyDescent="0.25">
      <c r="A356" t="s">
        <v>6017</v>
      </c>
      <c r="B356">
        <v>9991.3700000000008</v>
      </c>
      <c r="C356">
        <v>10140.799999999999</v>
      </c>
      <c r="D356">
        <v>10287.799999999999</v>
      </c>
      <c r="E356">
        <v>10426.6</v>
      </c>
      <c r="F356">
        <v>10494.7</v>
      </c>
      <c r="G356">
        <v>10563.7</v>
      </c>
      <c r="H356">
        <v>10632.9</v>
      </c>
      <c r="I356">
        <v>10703.3</v>
      </c>
      <c r="J356">
        <v>10738.8</v>
      </c>
      <c r="K356">
        <v>10775.4</v>
      </c>
      <c r="L356">
        <v>10811.6</v>
      </c>
      <c r="M356">
        <v>10848.2</v>
      </c>
      <c r="N356">
        <v>10850.8</v>
      </c>
      <c r="O356">
        <v>10856.6</v>
      </c>
      <c r="P356">
        <v>10864.4</v>
      </c>
      <c r="Q356">
        <v>10872.4</v>
      </c>
      <c r="R356">
        <v>10881.3</v>
      </c>
      <c r="S356">
        <v>10890.3</v>
      </c>
      <c r="T356">
        <v>10899.2</v>
      </c>
      <c r="U356">
        <v>10908.4</v>
      </c>
      <c r="V356">
        <v>10918.2</v>
      </c>
      <c r="W356">
        <v>10928.5</v>
      </c>
      <c r="X356">
        <v>10939.3</v>
      </c>
      <c r="Y356">
        <v>10950.4</v>
      </c>
      <c r="Z356">
        <v>10961.6</v>
      </c>
      <c r="AA356">
        <v>10973.2</v>
      </c>
      <c r="AB356">
        <v>10984.9</v>
      </c>
      <c r="AC356">
        <v>10997.1</v>
      </c>
      <c r="AD356">
        <v>11009.8</v>
      </c>
      <c r="AE356">
        <v>11022.8</v>
      </c>
      <c r="AF356">
        <v>11036.1</v>
      </c>
    </row>
    <row r="357" spans="1:32" x14ac:dyDescent="0.25">
      <c r="A357" t="s">
        <v>6018</v>
      </c>
      <c r="B357" s="197">
        <v>2157530</v>
      </c>
      <c r="C357" s="197">
        <v>2189800</v>
      </c>
      <c r="D357" s="197">
        <v>2221550</v>
      </c>
      <c r="E357" s="197">
        <v>2251510</v>
      </c>
      <c r="F357" s="197">
        <v>2266210</v>
      </c>
      <c r="G357" s="197">
        <v>2281120</v>
      </c>
      <c r="H357" s="197">
        <v>2296070</v>
      </c>
      <c r="I357" s="197">
        <v>2311260</v>
      </c>
      <c r="J357" s="197">
        <v>2318920</v>
      </c>
      <c r="K357" s="197">
        <v>2326830</v>
      </c>
      <c r="L357" s="197">
        <v>2334640</v>
      </c>
      <c r="M357" s="197">
        <v>2342550</v>
      </c>
      <c r="N357" s="197">
        <v>2343120</v>
      </c>
      <c r="O357" s="197">
        <v>2344360</v>
      </c>
      <c r="P357" s="197">
        <v>2346060</v>
      </c>
      <c r="Q357" s="197">
        <v>2347770</v>
      </c>
      <c r="R357" s="197">
        <v>2349690</v>
      </c>
      <c r="S357" s="197">
        <v>2351630</v>
      </c>
      <c r="T357" s="197">
        <v>2353560</v>
      </c>
      <c r="U357" s="197">
        <v>2355540</v>
      </c>
      <c r="V357" s="197">
        <v>2357660</v>
      </c>
      <c r="W357" s="197">
        <v>2359890</v>
      </c>
      <c r="X357" s="197">
        <v>2362230</v>
      </c>
      <c r="Y357" s="197">
        <v>2364620</v>
      </c>
      <c r="Z357" s="197">
        <v>2367040</v>
      </c>
      <c r="AA357" s="197">
        <v>2369530</v>
      </c>
      <c r="AB357" s="197">
        <v>2372070</v>
      </c>
      <c r="AC357" s="197">
        <v>2374700</v>
      </c>
      <c r="AD357" s="197">
        <v>2377440</v>
      </c>
      <c r="AE357" s="197">
        <v>2380260</v>
      </c>
      <c r="AF357" s="197">
        <v>2383120</v>
      </c>
    </row>
    <row r="358" spans="1:32" x14ac:dyDescent="0.25">
      <c r="A358" t="s">
        <v>6019</v>
      </c>
      <c r="B358">
        <v>429.62900000000002</v>
      </c>
      <c r="C358">
        <v>436.05599999999998</v>
      </c>
      <c r="D358">
        <v>442.37700000000001</v>
      </c>
      <c r="E358">
        <v>448.34300000000002</v>
      </c>
      <c r="F358">
        <v>451.27100000000002</v>
      </c>
      <c r="G358">
        <v>454.24099999999999</v>
      </c>
      <c r="H358">
        <v>457.21699999999998</v>
      </c>
      <c r="I358">
        <v>460.24099999999999</v>
      </c>
      <c r="J358">
        <v>461.76799999999997</v>
      </c>
      <c r="K358">
        <v>463.34100000000001</v>
      </c>
      <c r="L358">
        <v>464.89699999999999</v>
      </c>
      <c r="M358">
        <v>466.47199999999998</v>
      </c>
      <c r="N358">
        <v>466.58600000000001</v>
      </c>
      <c r="O358">
        <v>466.83199999999999</v>
      </c>
      <c r="P358">
        <v>467.17099999999999</v>
      </c>
      <c r="Q358">
        <v>467.512</v>
      </c>
      <c r="R358">
        <v>467.89400000000001</v>
      </c>
      <c r="S358">
        <v>468.28100000000001</v>
      </c>
      <c r="T358">
        <v>468.666</v>
      </c>
      <c r="U358">
        <v>469.06</v>
      </c>
      <c r="V358">
        <v>469.48099999999999</v>
      </c>
      <c r="W358">
        <v>469.92399999999998</v>
      </c>
      <c r="X358">
        <v>470.39100000000002</v>
      </c>
      <c r="Y358">
        <v>470.86700000000002</v>
      </c>
      <c r="Z358">
        <v>471.35</v>
      </c>
      <c r="AA358">
        <v>471.846</v>
      </c>
      <c r="AB358">
        <v>472.35</v>
      </c>
      <c r="AC358">
        <v>472.87400000000002</v>
      </c>
      <c r="AD358">
        <v>473.42</v>
      </c>
      <c r="AE358">
        <v>473.98099999999999</v>
      </c>
      <c r="AF358">
        <v>474.55099999999999</v>
      </c>
    </row>
    <row r="359" spans="1:32" x14ac:dyDescent="0.25">
      <c r="A359" t="s">
        <v>6020</v>
      </c>
      <c r="B359">
        <v>809.30100000000004</v>
      </c>
      <c r="C359">
        <v>821.40700000000004</v>
      </c>
      <c r="D359">
        <v>833.31399999999996</v>
      </c>
      <c r="E359">
        <v>844.553</v>
      </c>
      <c r="F359">
        <v>850.06899999999996</v>
      </c>
      <c r="G359">
        <v>855.66200000000003</v>
      </c>
      <c r="H359">
        <v>861.26800000000003</v>
      </c>
      <c r="I359">
        <v>866.96600000000001</v>
      </c>
      <c r="J359">
        <v>869.84100000000001</v>
      </c>
      <c r="K359">
        <v>872.80499999999995</v>
      </c>
      <c r="L359">
        <v>875.73599999999999</v>
      </c>
      <c r="M359">
        <v>878.70299999999997</v>
      </c>
      <c r="N359">
        <v>878.91800000000001</v>
      </c>
      <c r="O359">
        <v>879.38099999999997</v>
      </c>
      <c r="P359">
        <v>880.02</v>
      </c>
      <c r="Q359">
        <v>880.66200000000003</v>
      </c>
      <c r="R359">
        <v>881.38199999999995</v>
      </c>
      <c r="S359">
        <v>882.11099999999999</v>
      </c>
      <c r="T359">
        <v>882.83500000000004</v>
      </c>
      <c r="U359">
        <v>883.577</v>
      </c>
      <c r="V359">
        <v>884.37199999999996</v>
      </c>
      <c r="W359">
        <v>885.20600000000002</v>
      </c>
      <c r="X359">
        <v>886.08500000000004</v>
      </c>
      <c r="Y359">
        <v>886.98099999999999</v>
      </c>
      <c r="Z359">
        <v>887.89200000000005</v>
      </c>
      <c r="AA359">
        <v>888.82600000000002</v>
      </c>
      <c r="AB359">
        <v>889.77599999999995</v>
      </c>
      <c r="AC359">
        <v>890.76199999999994</v>
      </c>
      <c r="AD359">
        <v>891.79200000000003</v>
      </c>
      <c r="AE359">
        <v>892.84799999999996</v>
      </c>
      <c r="AF359">
        <v>893.92200000000003</v>
      </c>
    </row>
    <row r="360" spans="1:32" x14ac:dyDescent="0.25">
      <c r="A360" t="s">
        <v>6021</v>
      </c>
      <c r="B360">
        <v>46279.4</v>
      </c>
      <c r="C360">
        <v>46971.7</v>
      </c>
      <c r="D360">
        <v>47652.6</v>
      </c>
      <c r="E360">
        <v>48295.199999999997</v>
      </c>
      <c r="F360">
        <v>48610.7</v>
      </c>
      <c r="G360">
        <v>48930.6</v>
      </c>
      <c r="H360">
        <v>49251.1</v>
      </c>
      <c r="I360">
        <v>49576.9</v>
      </c>
      <c r="J360">
        <v>49741.4</v>
      </c>
      <c r="K360">
        <v>49910.8</v>
      </c>
      <c r="L360">
        <v>50078.5</v>
      </c>
      <c r="M360">
        <v>50248.1</v>
      </c>
      <c r="N360">
        <v>50260.4</v>
      </c>
      <c r="O360">
        <v>50286.9</v>
      </c>
      <c r="P360">
        <v>50323.4</v>
      </c>
      <c r="Q360">
        <v>50360.1</v>
      </c>
      <c r="R360">
        <v>50401.3</v>
      </c>
      <c r="S360">
        <v>50443</v>
      </c>
      <c r="T360">
        <v>50484.4</v>
      </c>
      <c r="U360">
        <v>50526.9</v>
      </c>
      <c r="V360">
        <v>50572.3</v>
      </c>
      <c r="W360">
        <v>50620</v>
      </c>
      <c r="X360">
        <v>50670.3</v>
      </c>
      <c r="Y360">
        <v>50721.5</v>
      </c>
      <c r="Z360">
        <v>50773.599999999999</v>
      </c>
      <c r="AA360">
        <v>50827</v>
      </c>
      <c r="AB360">
        <v>50881.3</v>
      </c>
      <c r="AC360">
        <v>50937.7</v>
      </c>
      <c r="AD360">
        <v>50996.6</v>
      </c>
      <c r="AE360">
        <v>51057</v>
      </c>
      <c r="AF360">
        <v>51118.400000000001</v>
      </c>
    </row>
    <row r="361" spans="1:32" x14ac:dyDescent="0.25">
      <c r="A361" t="s">
        <v>6022</v>
      </c>
      <c r="B361">
        <v>6731.55</v>
      </c>
      <c r="C361">
        <v>6832.24</v>
      </c>
      <c r="D361">
        <v>6931.29</v>
      </c>
      <c r="E361">
        <v>7024.76</v>
      </c>
      <c r="F361">
        <v>7070.65</v>
      </c>
      <c r="G361">
        <v>7117.17</v>
      </c>
      <c r="H361">
        <v>7163.8</v>
      </c>
      <c r="I361">
        <v>7211.19</v>
      </c>
      <c r="J361">
        <v>7235.11</v>
      </c>
      <c r="K361">
        <v>7259.76</v>
      </c>
      <c r="L361">
        <v>7284.14</v>
      </c>
      <c r="M361">
        <v>7308.82</v>
      </c>
      <c r="N361">
        <v>7310.6</v>
      </c>
      <c r="O361">
        <v>7314.46</v>
      </c>
      <c r="P361">
        <v>7319.77</v>
      </c>
      <c r="Q361">
        <v>7325.11</v>
      </c>
      <c r="R361">
        <v>7331.1</v>
      </c>
      <c r="S361">
        <v>7337.16</v>
      </c>
      <c r="T361">
        <v>7343.19</v>
      </c>
      <c r="U361">
        <v>7349.36</v>
      </c>
      <c r="V361">
        <v>7355.97</v>
      </c>
      <c r="W361">
        <v>7362.91</v>
      </c>
      <c r="X361">
        <v>7370.22</v>
      </c>
      <c r="Y361">
        <v>7377.67</v>
      </c>
      <c r="Z361">
        <v>7385.24</v>
      </c>
      <c r="AA361">
        <v>7393.01</v>
      </c>
      <c r="AB361">
        <v>7400.92</v>
      </c>
      <c r="AC361">
        <v>7409.12</v>
      </c>
      <c r="AD361">
        <v>7417.69</v>
      </c>
      <c r="AE361">
        <v>7426.47</v>
      </c>
      <c r="AF361">
        <v>7435.41</v>
      </c>
    </row>
    <row r="362" spans="1:32" x14ac:dyDescent="0.25">
      <c r="A362" t="s">
        <v>6023</v>
      </c>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row>
    <row r="363" spans="1:32" x14ac:dyDescent="0.25">
      <c r="A363" t="s">
        <v>6024</v>
      </c>
      <c r="B363" s="197">
        <v>65104000</v>
      </c>
      <c r="C363" s="197">
        <v>66438400</v>
      </c>
      <c r="D363" s="197">
        <v>69493900</v>
      </c>
      <c r="E363" s="197">
        <v>70737200</v>
      </c>
      <c r="F363" s="197">
        <v>71516600</v>
      </c>
      <c r="G363" s="197">
        <v>72539200</v>
      </c>
      <c r="H363" s="197">
        <v>73476800</v>
      </c>
      <c r="I363" s="197">
        <v>74414900</v>
      </c>
      <c r="J363" s="197">
        <v>75083800</v>
      </c>
      <c r="K363" s="197">
        <v>75802800</v>
      </c>
      <c r="L363" s="197">
        <v>76590400</v>
      </c>
      <c r="M363" s="197">
        <v>77507500</v>
      </c>
      <c r="N363" s="197">
        <v>78145800</v>
      </c>
      <c r="O363" s="197">
        <v>78751100</v>
      </c>
      <c r="P363" s="197">
        <v>79485200</v>
      </c>
      <c r="Q363" s="197">
        <v>80343300</v>
      </c>
      <c r="R363" s="197">
        <v>81125300</v>
      </c>
      <c r="S363" s="197">
        <v>81847900</v>
      </c>
      <c r="T363" s="197">
        <v>82730900</v>
      </c>
      <c r="U363" s="197">
        <v>83637600</v>
      </c>
      <c r="V363" s="197">
        <v>84566000</v>
      </c>
      <c r="W363" s="197">
        <v>85662600</v>
      </c>
      <c r="X363" s="197">
        <v>86887100</v>
      </c>
      <c r="Y363" s="197">
        <v>88164000</v>
      </c>
      <c r="Z363" s="197">
        <v>89406400</v>
      </c>
      <c r="AA363" s="197">
        <v>90623700</v>
      </c>
      <c r="AB363" s="197">
        <v>91824600</v>
      </c>
      <c r="AC363" s="197">
        <v>92926100</v>
      </c>
      <c r="AD363" s="197">
        <v>94105500</v>
      </c>
      <c r="AE363" s="197">
        <v>95325100</v>
      </c>
      <c r="AF363" s="197">
        <v>96532000</v>
      </c>
    </row>
    <row r="364" spans="1:32" x14ac:dyDescent="0.25">
      <c r="A364" t="s">
        <v>6025</v>
      </c>
      <c r="B364">
        <v>305.46499999999997</v>
      </c>
      <c r="C364">
        <v>311.726</v>
      </c>
      <c r="D364">
        <v>326.06200000000001</v>
      </c>
      <c r="E364">
        <v>331.89499999999998</v>
      </c>
      <c r="F364">
        <v>335.55200000000002</v>
      </c>
      <c r="G364">
        <v>340.35</v>
      </c>
      <c r="H364">
        <v>344.75</v>
      </c>
      <c r="I364">
        <v>349.15100000000001</v>
      </c>
      <c r="J364">
        <v>352.28899999999999</v>
      </c>
      <c r="K364">
        <v>355.66300000000001</v>
      </c>
      <c r="L364">
        <v>359.358</v>
      </c>
      <c r="M364">
        <v>363.661</v>
      </c>
      <c r="N364">
        <v>366.65600000000001</v>
      </c>
      <c r="O364">
        <v>369.49599999999998</v>
      </c>
      <c r="P364">
        <v>372.94099999999997</v>
      </c>
      <c r="Q364">
        <v>376.96699999999998</v>
      </c>
      <c r="R364">
        <v>380.63600000000002</v>
      </c>
      <c r="S364">
        <v>384.02600000000001</v>
      </c>
      <c r="T364">
        <v>388.16899999999998</v>
      </c>
      <c r="U364">
        <v>392.423</v>
      </c>
      <c r="V364">
        <v>396.779</v>
      </c>
      <c r="W364">
        <v>401.92500000000001</v>
      </c>
      <c r="X364">
        <v>407.67</v>
      </c>
      <c r="Y364">
        <v>413.661</v>
      </c>
      <c r="Z364">
        <v>419.49</v>
      </c>
      <c r="AA364">
        <v>425.202</v>
      </c>
      <c r="AB364">
        <v>430.83600000000001</v>
      </c>
      <c r="AC364">
        <v>436.00400000000002</v>
      </c>
      <c r="AD364">
        <v>441.53800000000001</v>
      </c>
      <c r="AE364">
        <v>447.26100000000002</v>
      </c>
      <c r="AF364">
        <v>452.923</v>
      </c>
    </row>
    <row r="365" spans="1:32" x14ac:dyDescent="0.25">
      <c r="A365" t="s">
        <v>6026</v>
      </c>
      <c r="B365">
        <v>15517.8</v>
      </c>
      <c r="C365">
        <v>15835.9</v>
      </c>
      <c r="D365">
        <v>16564.2</v>
      </c>
      <c r="E365">
        <v>16860.5</v>
      </c>
      <c r="F365">
        <v>17046.3</v>
      </c>
      <c r="G365">
        <v>17290</v>
      </c>
      <c r="H365">
        <v>17513.5</v>
      </c>
      <c r="I365">
        <v>17737.099999999999</v>
      </c>
      <c r="J365">
        <v>17896.5</v>
      </c>
      <c r="K365">
        <v>18067.900000000001</v>
      </c>
      <c r="L365">
        <v>18255.7</v>
      </c>
      <c r="M365">
        <v>18474.2</v>
      </c>
      <c r="N365">
        <v>18626.400000000001</v>
      </c>
      <c r="O365">
        <v>18770.7</v>
      </c>
      <c r="P365">
        <v>18945.599999999999</v>
      </c>
      <c r="Q365">
        <v>19150.2</v>
      </c>
      <c r="R365">
        <v>19336.599999999999</v>
      </c>
      <c r="S365">
        <v>19508.8</v>
      </c>
      <c r="T365">
        <v>19719.3</v>
      </c>
      <c r="U365">
        <v>19935.400000000001</v>
      </c>
      <c r="V365">
        <v>20156.7</v>
      </c>
      <c r="W365">
        <v>20418</v>
      </c>
      <c r="X365">
        <v>20709.900000000001</v>
      </c>
      <c r="Y365">
        <v>21014.3</v>
      </c>
      <c r="Z365">
        <v>21310.400000000001</v>
      </c>
      <c r="AA365">
        <v>21600.6</v>
      </c>
      <c r="AB365">
        <v>21886.799999999999</v>
      </c>
      <c r="AC365">
        <v>22149.3</v>
      </c>
      <c r="AD365">
        <v>22430.5</v>
      </c>
      <c r="AE365">
        <v>22721.200000000001</v>
      </c>
      <c r="AF365">
        <v>23008.799999999999</v>
      </c>
    </row>
    <row r="366" spans="1:32" x14ac:dyDescent="0.25">
      <c r="A366" t="s">
        <v>6027</v>
      </c>
      <c r="B366">
        <v>78792</v>
      </c>
      <c r="C366">
        <v>80406.899999999994</v>
      </c>
      <c r="D366">
        <v>84104.9</v>
      </c>
      <c r="E366">
        <v>85609.5</v>
      </c>
      <c r="F366">
        <v>86552.7</v>
      </c>
      <c r="G366">
        <v>87790.399999999994</v>
      </c>
      <c r="H366">
        <v>88925.1</v>
      </c>
      <c r="I366">
        <v>90060.5</v>
      </c>
      <c r="J366">
        <v>90870</v>
      </c>
      <c r="K366">
        <v>91740.1</v>
      </c>
      <c r="L366">
        <v>92693.4</v>
      </c>
      <c r="M366">
        <v>93803.3</v>
      </c>
      <c r="N366">
        <v>94575.8</v>
      </c>
      <c r="O366">
        <v>95308.3</v>
      </c>
      <c r="P366">
        <v>96196.800000000003</v>
      </c>
      <c r="Q366">
        <v>97235.3</v>
      </c>
      <c r="R366">
        <v>98181.7</v>
      </c>
      <c r="S366">
        <v>99056.2</v>
      </c>
      <c r="T366">
        <v>100125</v>
      </c>
      <c r="U366">
        <v>101222</v>
      </c>
      <c r="V366">
        <v>102346</v>
      </c>
      <c r="W366">
        <v>103673</v>
      </c>
      <c r="X366">
        <v>105155</v>
      </c>
      <c r="Y366">
        <v>106700</v>
      </c>
      <c r="Z366">
        <v>108204</v>
      </c>
      <c r="AA366">
        <v>109677</v>
      </c>
      <c r="AB366">
        <v>111130</v>
      </c>
      <c r="AC366">
        <v>112463</v>
      </c>
      <c r="AD366">
        <v>113891</v>
      </c>
      <c r="AE366">
        <v>115367</v>
      </c>
      <c r="AF366">
        <v>116828</v>
      </c>
    </row>
    <row r="367" spans="1:32" x14ac:dyDescent="0.25">
      <c r="A367" t="s">
        <v>6028</v>
      </c>
      <c r="B367">
        <v>1725.34</v>
      </c>
      <c r="C367">
        <v>1760.7</v>
      </c>
      <c r="D367">
        <v>1841.68</v>
      </c>
      <c r="E367">
        <v>1874.63</v>
      </c>
      <c r="F367">
        <v>1895.28</v>
      </c>
      <c r="G367">
        <v>1922.38</v>
      </c>
      <c r="H367">
        <v>1947.23</v>
      </c>
      <c r="I367">
        <v>1972.09</v>
      </c>
      <c r="J367">
        <v>1989.82</v>
      </c>
      <c r="K367">
        <v>2008.87</v>
      </c>
      <c r="L367">
        <v>2029.74</v>
      </c>
      <c r="M367">
        <v>2054.0500000000002</v>
      </c>
      <c r="N367">
        <v>2070.96</v>
      </c>
      <c r="O367">
        <v>2087</v>
      </c>
      <c r="P367">
        <v>2106.46</v>
      </c>
      <c r="Q367">
        <v>2129.1999999999998</v>
      </c>
      <c r="R367">
        <v>2149.92</v>
      </c>
      <c r="S367">
        <v>2169.0700000000002</v>
      </c>
      <c r="T367">
        <v>2192.4699999999998</v>
      </c>
      <c r="U367">
        <v>2216.5</v>
      </c>
      <c r="V367">
        <v>2241.11</v>
      </c>
      <c r="W367">
        <v>2270.17</v>
      </c>
      <c r="X367">
        <v>2302.62</v>
      </c>
      <c r="Y367">
        <v>2336.46</v>
      </c>
      <c r="Z367">
        <v>2369.38</v>
      </c>
      <c r="AA367">
        <v>2401.65</v>
      </c>
      <c r="AB367">
        <v>2433.4699999999998</v>
      </c>
      <c r="AC367">
        <v>2462.66</v>
      </c>
      <c r="AD367">
        <v>2493.92</v>
      </c>
      <c r="AE367">
        <v>2526.2399999999998</v>
      </c>
      <c r="AF367">
        <v>2558.2199999999998</v>
      </c>
    </row>
    <row r="368" spans="1:32" x14ac:dyDescent="0.25">
      <c r="A368" t="s">
        <v>6029</v>
      </c>
      <c r="B368">
        <v>1633.15</v>
      </c>
      <c r="C368">
        <v>1666.62</v>
      </c>
      <c r="D368">
        <v>1743.27</v>
      </c>
      <c r="E368">
        <v>1774.46</v>
      </c>
      <c r="F368">
        <v>1794.01</v>
      </c>
      <c r="G368">
        <v>1819.66</v>
      </c>
      <c r="H368">
        <v>1843.18</v>
      </c>
      <c r="I368">
        <v>1866.71</v>
      </c>
      <c r="J368">
        <v>1883.49</v>
      </c>
      <c r="K368">
        <v>1901.53</v>
      </c>
      <c r="L368">
        <v>1921.29</v>
      </c>
      <c r="M368">
        <v>1944.29</v>
      </c>
      <c r="N368">
        <v>1960.3</v>
      </c>
      <c r="O368">
        <v>1975.49</v>
      </c>
      <c r="P368">
        <v>1993.9</v>
      </c>
      <c r="Q368">
        <v>2015.43</v>
      </c>
      <c r="R368">
        <v>2035.05</v>
      </c>
      <c r="S368">
        <v>2053.17</v>
      </c>
      <c r="T368">
        <v>2075.3200000000002</v>
      </c>
      <c r="U368">
        <v>2098.0700000000002</v>
      </c>
      <c r="V368">
        <v>2121.35</v>
      </c>
      <c r="W368">
        <v>2148.86</v>
      </c>
      <c r="X368">
        <v>2179.58</v>
      </c>
      <c r="Y368">
        <v>2211.61</v>
      </c>
      <c r="Z368">
        <v>2242.7800000000002</v>
      </c>
      <c r="AA368">
        <v>2273.3200000000002</v>
      </c>
      <c r="AB368">
        <v>2303.44</v>
      </c>
      <c r="AC368">
        <v>2331.0700000000002</v>
      </c>
      <c r="AD368">
        <v>2360.66</v>
      </c>
      <c r="AE368">
        <v>2391.25</v>
      </c>
      <c r="AF368">
        <v>2421.52</v>
      </c>
    </row>
    <row r="369" spans="1:32" x14ac:dyDescent="0.25">
      <c r="A369" t="s">
        <v>6030</v>
      </c>
      <c r="B369">
        <v>352661</v>
      </c>
      <c r="C369">
        <v>359889</v>
      </c>
      <c r="D369">
        <v>376440</v>
      </c>
      <c r="E369">
        <v>383175</v>
      </c>
      <c r="F369">
        <v>387397</v>
      </c>
      <c r="G369">
        <v>392936</v>
      </c>
      <c r="H369">
        <v>398015</v>
      </c>
      <c r="I369">
        <v>403097</v>
      </c>
      <c r="J369">
        <v>406720</v>
      </c>
      <c r="K369">
        <v>410614</v>
      </c>
      <c r="L369">
        <v>414881</v>
      </c>
      <c r="M369">
        <v>419849</v>
      </c>
      <c r="N369">
        <v>423307</v>
      </c>
      <c r="O369">
        <v>426585</v>
      </c>
      <c r="P369">
        <v>430562</v>
      </c>
      <c r="Q369">
        <v>435210</v>
      </c>
      <c r="R369">
        <v>439446</v>
      </c>
      <c r="S369">
        <v>443360</v>
      </c>
      <c r="T369">
        <v>448143</v>
      </c>
      <c r="U369">
        <v>453055</v>
      </c>
      <c r="V369">
        <v>458084</v>
      </c>
      <c r="W369">
        <v>464024</v>
      </c>
      <c r="X369">
        <v>470657</v>
      </c>
      <c r="Y369">
        <v>477574</v>
      </c>
      <c r="Z369">
        <v>484303</v>
      </c>
      <c r="AA369">
        <v>490898</v>
      </c>
      <c r="AB369">
        <v>497403</v>
      </c>
      <c r="AC369">
        <v>503369</v>
      </c>
      <c r="AD369">
        <v>509758</v>
      </c>
      <c r="AE369">
        <v>516365</v>
      </c>
      <c r="AF369">
        <v>522902</v>
      </c>
    </row>
    <row r="370" spans="1:32" x14ac:dyDescent="0.25">
      <c r="A370" t="s">
        <v>6031</v>
      </c>
      <c r="B370">
        <v>70.225399999999993</v>
      </c>
      <c r="C370">
        <v>71.664699999999996</v>
      </c>
      <c r="D370">
        <v>74.960599999999999</v>
      </c>
      <c r="E370">
        <v>76.301599999999993</v>
      </c>
      <c r="F370">
        <v>77.142399999999995</v>
      </c>
      <c r="G370">
        <v>78.245500000000007</v>
      </c>
      <c r="H370">
        <v>79.256799999999998</v>
      </c>
      <c r="I370">
        <v>80.268699999999995</v>
      </c>
      <c r="J370">
        <v>80.990200000000002</v>
      </c>
      <c r="K370">
        <v>81.765699999999995</v>
      </c>
      <c r="L370">
        <v>82.615300000000005</v>
      </c>
      <c r="M370">
        <v>83.604600000000005</v>
      </c>
      <c r="N370">
        <v>84.293099999999995</v>
      </c>
      <c r="O370">
        <v>84.945899999999995</v>
      </c>
      <c r="P370">
        <v>85.737799999999993</v>
      </c>
      <c r="Q370">
        <v>86.663399999999996</v>
      </c>
      <c r="R370">
        <v>87.506900000000002</v>
      </c>
      <c r="S370">
        <v>88.2864</v>
      </c>
      <c r="T370">
        <v>89.238799999999998</v>
      </c>
      <c r="U370">
        <v>90.216800000000006</v>
      </c>
      <c r="V370">
        <v>91.218299999999999</v>
      </c>
      <c r="W370">
        <v>92.4011</v>
      </c>
      <c r="X370">
        <v>93.721999999999994</v>
      </c>
      <c r="Y370">
        <v>95.099400000000003</v>
      </c>
      <c r="Z370">
        <v>96.439400000000006</v>
      </c>
      <c r="AA370">
        <v>97.752600000000001</v>
      </c>
      <c r="AB370">
        <v>99.047799999999995</v>
      </c>
      <c r="AC370">
        <v>100.236</v>
      </c>
      <c r="AD370">
        <v>101.508</v>
      </c>
      <c r="AE370">
        <v>102.824</v>
      </c>
      <c r="AF370">
        <v>104.126</v>
      </c>
    </row>
    <row r="371" spans="1:32" x14ac:dyDescent="0.25">
      <c r="A371" t="s">
        <v>6032</v>
      </c>
      <c r="B371">
        <v>132.285</v>
      </c>
      <c r="C371">
        <v>134.99600000000001</v>
      </c>
      <c r="D371">
        <v>141.20500000000001</v>
      </c>
      <c r="E371">
        <v>143.73099999999999</v>
      </c>
      <c r="F371">
        <v>145.315</v>
      </c>
      <c r="G371">
        <v>147.393</v>
      </c>
      <c r="H371">
        <v>149.298</v>
      </c>
      <c r="I371">
        <v>151.20400000000001</v>
      </c>
      <c r="J371">
        <v>152.56299999999999</v>
      </c>
      <c r="K371">
        <v>154.024</v>
      </c>
      <c r="L371">
        <v>155.624</v>
      </c>
      <c r="M371">
        <v>157.488</v>
      </c>
      <c r="N371">
        <v>158.785</v>
      </c>
      <c r="O371">
        <v>160.01400000000001</v>
      </c>
      <c r="P371">
        <v>161.506</v>
      </c>
      <c r="Q371">
        <v>163.25</v>
      </c>
      <c r="R371">
        <v>164.839</v>
      </c>
      <c r="S371">
        <v>166.30699999999999</v>
      </c>
      <c r="T371">
        <v>168.101</v>
      </c>
      <c r="U371">
        <v>169.94300000000001</v>
      </c>
      <c r="V371">
        <v>171.83</v>
      </c>
      <c r="W371">
        <v>174.05799999999999</v>
      </c>
      <c r="X371">
        <v>176.54599999999999</v>
      </c>
      <c r="Y371">
        <v>179.14099999999999</v>
      </c>
      <c r="Z371">
        <v>181.66499999999999</v>
      </c>
      <c r="AA371">
        <v>184.13900000000001</v>
      </c>
      <c r="AB371">
        <v>186.57900000000001</v>
      </c>
      <c r="AC371">
        <v>188.81700000000001</v>
      </c>
      <c r="AD371">
        <v>191.21299999999999</v>
      </c>
      <c r="AE371">
        <v>193.691</v>
      </c>
      <c r="AF371">
        <v>196.14400000000001</v>
      </c>
    </row>
    <row r="372" spans="1:32" x14ac:dyDescent="0.25">
      <c r="A372" t="s">
        <v>6033</v>
      </c>
      <c r="B372">
        <v>7564.64</v>
      </c>
      <c r="C372">
        <v>7719.69</v>
      </c>
      <c r="D372">
        <v>8074.72</v>
      </c>
      <c r="E372">
        <v>8219.17</v>
      </c>
      <c r="F372">
        <v>8309.73</v>
      </c>
      <c r="G372">
        <v>8428.56</v>
      </c>
      <c r="H372">
        <v>8537.5</v>
      </c>
      <c r="I372">
        <v>8646.5</v>
      </c>
      <c r="J372">
        <v>8724.2199999999993</v>
      </c>
      <c r="K372">
        <v>8807.76</v>
      </c>
      <c r="L372">
        <v>8899.2800000000007</v>
      </c>
      <c r="M372">
        <v>9005.84</v>
      </c>
      <c r="N372">
        <v>9080.01</v>
      </c>
      <c r="O372">
        <v>9150.33</v>
      </c>
      <c r="P372">
        <v>9235.6299999999992</v>
      </c>
      <c r="Q372">
        <v>9335.34</v>
      </c>
      <c r="R372">
        <v>9426.2000000000007</v>
      </c>
      <c r="S372">
        <v>9510.16</v>
      </c>
      <c r="T372">
        <v>9612.76</v>
      </c>
      <c r="U372">
        <v>9718.11</v>
      </c>
      <c r="V372">
        <v>9825.98</v>
      </c>
      <c r="W372">
        <v>9953.4</v>
      </c>
      <c r="X372">
        <v>10095.700000000001</v>
      </c>
      <c r="Y372">
        <v>10244.1</v>
      </c>
      <c r="Z372">
        <v>10388.4</v>
      </c>
      <c r="AA372">
        <v>10529.9</v>
      </c>
      <c r="AB372">
        <v>10669.4</v>
      </c>
      <c r="AC372">
        <v>10797.4</v>
      </c>
      <c r="AD372">
        <v>10934.4</v>
      </c>
      <c r="AE372">
        <v>11076.1</v>
      </c>
      <c r="AF372">
        <v>11216.4</v>
      </c>
    </row>
    <row r="373" spans="1:32" x14ac:dyDescent="0.25">
      <c r="A373" t="s">
        <v>6034</v>
      </c>
      <c r="B373">
        <v>1100.31</v>
      </c>
      <c r="C373">
        <v>1122.8599999999999</v>
      </c>
      <c r="D373">
        <v>1174.5</v>
      </c>
      <c r="E373">
        <v>1195.52</v>
      </c>
      <c r="F373">
        <v>1208.69</v>
      </c>
      <c r="G373">
        <v>1225.97</v>
      </c>
      <c r="H373">
        <v>1241.82</v>
      </c>
      <c r="I373">
        <v>1257.67</v>
      </c>
      <c r="J373">
        <v>1268.98</v>
      </c>
      <c r="K373">
        <v>1281.1300000000001</v>
      </c>
      <c r="L373">
        <v>1294.44</v>
      </c>
      <c r="M373">
        <v>1309.94</v>
      </c>
      <c r="N373">
        <v>1320.73</v>
      </c>
      <c r="O373">
        <v>1330.96</v>
      </c>
      <c r="P373">
        <v>1343.36</v>
      </c>
      <c r="Q373">
        <v>1357.87</v>
      </c>
      <c r="R373">
        <v>1371.08</v>
      </c>
      <c r="S373">
        <v>1383.3</v>
      </c>
      <c r="T373">
        <v>1398.22</v>
      </c>
      <c r="U373">
        <v>1413.54</v>
      </c>
      <c r="V373">
        <v>1429.23</v>
      </c>
      <c r="W373">
        <v>1447.77</v>
      </c>
      <c r="X373">
        <v>1468.46</v>
      </c>
      <c r="Y373">
        <v>1490.04</v>
      </c>
      <c r="Z373">
        <v>1511.04</v>
      </c>
      <c r="AA373">
        <v>1531.61</v>
      </c>
      <c r="AB373">
        <v>1551.91</v>
      </c>
      <c r="AC373">
        <v>1570.53</v>
      </c>
      <c r="AD373">
        <v>1590.46</v>
      </c>
      <c r="AE373">
        <v>1611.07</v>
      </c>
      <c r="AF373">
        <v>1631.47</v>
      </c>
    </row>
    <row r="374" spans="1:32" x14ac:dyDescent="0.25">
      <c r="A374" t="s">
        <v>6035</v>
      </c>
      <c r="B374">
        <v>0</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row>
    <row r="375" spans="1:32" x14ac:dyDescent="0.25">
      <c r="A375" t="s">
        <v>6036</v>
      </c>
      <c r="B375">
        <v>0</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row>
    <row r="376" spans="1:32" x14ac:dyDescent="0.25">
      <c r="A376" t="s">
        <v>6037</v>
      </c>
      <c r="B376">
        <v>0</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row>
    <row r="377" spans="1:32" x14ac:dyDescent="0.25">
      <c r="A377" t="s">
        <v>6038</v>
      </c>
      <c r="B377">
        <v>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row>
    <row r="378" spans="1:32" x14ac:dyDescent="0.25">
      <c r="A378" t="s">
        <v>6039</v>
      </c>
      <c r="B378">
        <v>0</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row>
    <row r="379" spans="1:32" x14ac:dyDescent="0.25">
      <c r="A379" t="s">
        <v>6040</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row>
    <row r="380" spans="1:32" x14ac:dyDescent="0.25">
      <c r="A380" t="s">
        <v>6041</v>
      </c>
      <c r="B380">
        <v>0</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row>
    <row r="381" spans="1:32" x14ac:dyDescent="0.25">
      <c r="A381" t="s">
        <v>6042</v>
      </c>
      <c r="B381">
        <v>0</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row>
    <row r="382" spans="1:32" x14ac:dyDescent="0.25">
      <c r="A382" t="s">
        <v>6043</v>
      </c>
      <c r="B382">
        <v>0</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row>
    <row r="383" spans="1:32" x14ac:dyDescent="0.25">
      <c r="A383" t="s">
        <v>6044</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row>
    <row r="384" spans="1:32" x14ac:dyDescent="0.25">
      <c r="A384" t="s">
        <v>6045</v>
      </c>
      <c r="B384">
        <v>0</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row>
    <row r="385" spans="1:32" x14ac:dyDescent="0.25">
      <c r="A385" t="s">
        <v>6046</v>
      </c>
      <c r="B385">
        <v>0</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row>
    <row r="386" spans="1:32" x14ac:dyDescent="0.25">
      <c r="A386" t="s">
        <v>6047</v>
      </c>
      <c r="B386">
        <v>0</v>
      </c>
      <c r="C386">
        <v>0</v>
      </c>
      <c r="D386">
        <v>0</v>
      </c>
      <c r="E386">
        <v>0</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row>
    <row r="387" spans="1:32" x14ac:dyDescent="0.25">
      <c r="A387" t="s">
        <v>6048</v>
      </c>
      <c r="B387" s="197">
        <v>19486200000</v>
      </c>
      <c r="C387" s="197">
        <v>19714300000</v>
      </c>
      <c r="D387" s="197">
        <v>19987100000</v>
      </c>
      <c r="E387" s="197">
        <v>20256400000</v>
      </c>
      <c r="F387" s="197">
        <v>20400000000</v>
      </c>
      <c r="G387" s="197">
        <v>20575000000</v>
      </c>
      <c r="H387" s="197">
        <v>20796900000</v>
      </c>
      <c r="I387" s="197">
        <v>21077200000</v>
      </c>
      <c r="J387" s="197">
        <v>21374300000</v>
      </c>
      <c r="K387" s="197">
        <v>21777500000</v>
      </c>
      <c r="L387" s="197">
        <v>22308400000</v>
      </c>
      <c r="M387" s="197">
        <v>22945100000</v>
      </c>
      <c r="N387" s="197">
        <v>23593500000</v>
      </c>
      <c r="O387" s="197">
        <v>24317700000</v>
      </c>
      <c r="P387" s="197">
        <v>25075900000</v>
      </c>
      <c r="Q387" s="197">
        <v>25818900000</v>
      </c>
      <c r="R387" s="197">
        <v>26514400000</v>
      </c>
      <c r="S387" s="197">
        <v>27166100000</v>
      </c>
      <c r="T387" s="197">
        <v>27779900000</v>
      </c>
      <c r="U387" s="197">
        <v>28322000000</v>
      </c>
      <c r="V387" s="197">
        <v>28806100000</v>
      </c>
      <c r="W387" s="197">
        <v>29278800000</v>
      </c>
      <c r="X387" s="197">
        <v>29781000000</v>
      </c>
      <c r="Y387" s="197">
        <v>30289800000</v>
      </c>
      <c r="Z387" s="197">
        <v>30770100000</v>
      </c>
      <c r="AA387" s="197">
        <v>31267100000</v>
      </c>
      <c r="AB387" s="197">
        <v>31800300000</v>
      </c>
      <c r="AC387" s="197">
        <v>32405400000</v>
      </c>
      <c r="AD387" s="197">
        <v>33004800000</v>
      </c>
      <c r="AE387" s="197">
        <v>33656000000</v>
      </c>
      <c r="AF387" s="197">
        <v>34303700000</v>
      </c>
    </row>
    <row r="388" spans="1:32" x14ac:dyDescent="0.25">
      <c r="A388" t="s">
        <v>6049</v>
      </c>
      <c r="B388">
        <v>91428.1</v>
      </c>
      <c r="C388">
        <v>92498.7</v>
      </c>
      <c r="D388">
        <v>93778.4</v>
      </c>
      <c r="E388">
        <v>95041.9</v>
      </c>
      <c r="F388">
        <v>95715.7</v>
      </c>
      <c r="G388">
        <v>96536.9</v>
      </c>
      <c r="H388">
        <v>97578</v>
      </c>
      <c r="I388">
        <v>98893.1</v>
      </c>
      <c r="J388">
        <v>100287</v>
      </c>
      <c r="K388">
        <v>102179</v>
      </c>
      <c r="L388">
        <v>104670</v>
      </c>
      <c r="M388">
        <v>107657</v>
      </c>
      <c r="N388">
        <v>110700</v>
      </c>
      <c r="O388">
        <v>114097</v>
      </c>
      <c r="P388">
        <v>117655</v>
      </c>
      <c r="Q388">
        <v>121141</v>
      </c>
      <c r="R388">
        <v>124404</v>
      </c>
      <c r="S388">
        <v>127462</v>
      </c>
      <c r="T388">
        <v>130342</v>
      </c>
      <c r="U388">
        <v>132886</v>
      </c>
      <c r="V388">
        <v>135157</v>
      </c>
      <c r="W388">
        <v>137375</v>
      </c>
      <c r="X388">
        <v>139731</v>
      </c>
      <c r="Y388">
        <v>142118</v>
      </c>
      <c r="Z388">
        <v>144372</v>
      </c>
      <c r="AA388">
        <v>146703</v>
      </c>
      <c r="AB388">
        <v>149206</v>
      </c>
      <c r="AC388">
        <v>152045</v>
      </c>
      <c r="AD388">
        <v>154857</v>
      </c>
      <c r="AE388">
        <v>157912</v>
      </c>
      <c r="AF388">
        <v>160951</v>
      </c>
    </row>
    <row r="389" spans="1:32" x14ac:dyDescent="0.25">
      <c r="A389" t="s">
        <v>6050</v>
      </c>
      <c r="B389" s="197">
        <v>4644610</v>
      </c>
      <c r="C389" s="197">
        <v>4699000</v>
      </c>
      <c r="D389" s="197">
        <v>4764010</v>
      </c>
      <c r="E389" s="197">
        <v>4828190</v>
      </c>
      <c r="F389" s="197">
        <v>4862420</v>
      </c>
      <c r="G389" s="197">
        <v>4904140</v>
      </c>
      <c r="H389" s="197">
        <v>4957030</v>
      </c>
      <c r="I389" s="197">
        <v>5023840</v>
      </c>
      <c r="J389" s="197">
        <v>5094670</v>
      </c>
      <c r="K389" s="197">
        <v>5190770</v>
      </c>
      <c r="L389" s="197">
        <v>5317290</v>
      </c>
      <c r="M389" s="197">
        <v>5469050</v>
      </c>
      <c r="N389" s="197">
        <v>5623620</v>
      </c>
      <c r="O389" s="197">
        <v>5796230</v>
      </c>
      <c r="P389" s="197">
        <v>5976950</v>
      </c>
      <c r="Q389" s="197">
        <v>6154050</v>
      </c>
      <c r="R389" s="197">
        <v>6319820</v>
      </c>
      <c r="S389" s="197">
        <v>6475150</v>
      </c>
      <c r="T389" s="197">
        <v>6621460</v>
      </c>
      <c r="U389" s="197">
        <v>6750680</v>
      </c>
      <c r="V389" s="197">
        <v>6866050</v>
      </c>
      <c r="W389" s="197">
        <v>6978720</v>
      </c>
      <c r="X389" s="197">
        <v>7098440</v>
      </c>
      <c r="Y389" s="197">
        <v>7219690</v>
      </c>
      <c r="Z389" s="197">
        <v>7334190</v>
      </c>
      <c r="AA389" s="197">
        <v>7452640</v>
      </c>
      <c r="AB389" s="197">
        <v>7579740</v>
      </c>
      <c r="AC389" s="197">
        <v>7723970</v>
      </c>
      <c r="AD389" s="197">
        <v>7866820</v>
      </c>
      <c r="AE389" s="197">
        <v>8022050</v>
      </c>
      <c r="AF389" s="197">
        <v>8176440</v>
      </c>
    </row>
    <row r="390" spans="1:32" x14ac:dyDescent="0.25">
      <c r="A390" t="s">
        <v>6051</v>
      </c>
      <c r="B390" s="197">
        <v>23583100</v>
      </c>
      <c r="C390" s="197">
        <v>23859200</v>
      </c>
      <c r="D390" s="197">
        <v>24189300</v>
      </c>
      <c r="E390" s="197">
        <v>24515200</v>
      </c>
      <c r="F390" s="197">
        <v>24689000</v>
      </c>
      <c r="G390" s="197">
        <v>24900900</v>
      </c>
      <c r="H390" s="197">
        <v>25169400</v>
      </c>
      <c r="I390" s="197">
        <v>25508600</v>
      </c>
      <c r="J390" s="197">
        <v>25868200</v>
      </c>
      <c r="K390" s="197">
        <v>26356200</v>
      </c>
      <c r="L390" s="197">
        <v>26998600</v>
      </c>
      <c r="M390" s="197">
        <v>27769200</v>
      </c>
      <c r="N390" s="197">
        <v>28554000</v>
      </c>
      <c r="O390" s="197">
        <v>29430400</v>
      </c>
      <c r="P390" s="197">
        <v>30348100</v>
      </c>
      <c r="Q390" s="197">
        <v>31247300</v>
      </c>
      <c r="R390" s="197">
        <v>32088900</v>
      </c>
      <c r="S390" s="197">
        <v>32877700</v>
      </c>
      <c r="T390" s="197">
        <v>33620600</v>
      </c>
      <c r="U390" s="197">
        <v>34276600</v>
      </c>
      <c r="V390" s="197">
        <v>34862500</v>
      </c>
      <c r="W390" s="197">
        <v>35434600</v>
      </c>
      <c r="X390" s="197">
        <v>36042400</v>
      </c>
      <c r="Y390" s="197">
        <v>36658100</v>
      </c>
      <c r="Z390" s="197">
        <v>37239500</v>
      </c>
      <c r="AA390" s="197">
        <v>37840900</v>
      </c>
      <c r="AB390" s="197">
        <v>38486200</v>
      </c>
      <c r="AC390" s="197">
        <v>39218600</v>
      </c>
      <c r="AD390" s="197">
        <v>39943900</v>
      </c>
      <c r="AE390" s="197">
        <v>40732100</v>
      </c>
      <c r="AF390" s="197">
        <v>41516000</v>
      </c>
    </row>
    <row r="391" spans="1:32" x14ac:dyDescent="0.25">
      <c r="A391" t="s">
        <v>6052</v>
      </c>
      <c r="B391">
        <v>516408</v>
      </c>
      <c r="C391">
        <v>522456</v>
      </c>
      <c r="D391">
        <v>529684</v>
      </c>
      <c r="E391">
        <v>536820</v>
      </c>
      <c r="F391">
        <v>540626</v>
      </c>
      <c r="G391">
        <v>545264</v>
      </c>
      <c r="H391">
        <v>551145</v>
      </c>
      <c r="I391">
        <v>558573</v>
      </c>
      <c r="J391">
        <v>566448</v>
      </c>
      <c r="K391">
        <v>577133</v>
      </c>
      <c r="L391">
        <v>591200</v>
      </c>
      <c r="M391">
        <v>608074</v>
      </c>
      <c r="N391">
        <v>625259</v>
      </c>
      <c r="O391">
        <v>644450</v>
      </c>
      <c r="P391">
        <v>664544</v>
      </c>
      <c r="Q391">
        <v>684235</v>
      </c>
      <c r="R391">
        <v>702665</v>
      </c>
      <c r="S391">
        <v>719936</v>
      </c>
      <c r="T391">
        <v>736203</v>
      </c>
      <c r="U391">
        <v>750570</v>
      </c>
      <c r="V391">
        <v>763398</v>
      </c>
      <c r="W391">
        <v>775925</v>
      </c>
      <c r="X391">
        <v>789235</v>
      </c>
      <c r="Y391">
        <v>802717</v>
      </c>
      <c r="Z391">
        <v>815448</v>
      </c>
      <c r="AA391">
        <v>828617</v>
      </c>
      <c r="AB391">
        <v>842749</v>
      </c>
      <c r="AC391">
        <v>858785</v>
      </c>
      <c r="AD391">
        <v>874668</v>
      </c>
      <c r="AE391">
        <v>891927</v>
      </c>
      <c r="AF391">
        <v>909093</v>
      </c>
    </row>
    <row r="392" spans="1:32" x14ac:dyDescent="0.25">
      <c r="A392" t="s">
        <v>6053</v>
      </c>
      <c r="B392">
        <v>488814</v>
      </c>
      <c r="C392">
        <v>494539</v>
      </c>
      <c r="D392">
        <v>501380</v>
      </c>
      <c r="E392">
        <v>508135</v>
      </c>
      <c r="F392">
        <v>511738</v>
      </c>
      <c r="G392">
        <v>516129</v>
      </c>
      <c r="H392">
        <v>521695</v>
      </c>
      <c r="I392">
        <v>528726</v>
      </c>
      <c r="J392">
        <v>536180</v>
      </c>
      <c r="K392">
        <v>546294</v>
      </c>
      <c r="L392">
        <v>559610</v>
      </c>
      <c r="M392">
        <v>575582</v>
      </c>
      <c r="N392">
        <v>591848</v>
      </c>
      <c r="O392">
        <v>610015</v>
      </c>
      <c r="P392">
        <v>629035</v>
      </c>
      <c r="Q392">
        <v>647673</v>
      </c>
      <c r="R392">
        <v>665119</v>
      </c>
      <c r="S392">
        <v>681467</v>
      </c>
      <c r="T392">
        <v>696865</v>
      </c>
      <c r="U392">
        <v>710464</v>
      </c>
      <c r="V392">
        <v>722606</v>
      </c>
      <c r="W392">
        <v>734464</v>
      </c>
      <c r="X392">
        <v>747063</v>
      </c>
      <c r="Y392">
        <v>759825</v>
      </c>
      <c r="Z392">
        <v>771875</v>
      </c>
      <c r="AA392">
        <v>784341</v>
      </c>
      <c r="AB392">
        <v>797718</v>
      </c>
      <c r="AC392">
        <v>812897</v>
      </c>
      <c r="AD392">
        <v>827931</v>
      </c>
      <c r="AE392">
        <v>844268</v>
      </c>
      <c r="AF392">
        <v>860516</v>
      </c>
    </row>
    <row r="393" spans="1:32" x14ac:dyDescent="0.25">
      <c r="A393" t="s">
        <v>6054</v>
      </c>
      <c r="B393" s="197">
        <v>105554000</v>
      </c>
      <c r="C393" s="197">
        <v>106790000</v>
      </c>
      <c r="D393" s="197">
        <v>108268000</v>
      </c>
      <c r="E393" s="197">
        <v>109726000</v>
      </c>
      <c r="F393" s="197">
        <v>110504000</v>
      </c>
      <c r="G393" s="197">
        <v>111452000</v>
      </c>
      <c r="H393" s="197">
        <v>112654000</v>
      </c>
      <c r="I393" s="197">
        <v>114173000</v>
      </c>
      <c r="J393" s="197">
        <v>115782000</v>
      </c>
      <c r="K393" s="197">
        <v>117966000</v>
      </c>
      <c r="L393" s="197">
        <v>120842000</v>
      </c>
      <c r="M393" s="197">
        <v>124291000</v>
      </c>
      <c r="N393" s="197">
        <v>127803000</v>
      </c>
      <c r="O393" s="197">
        <v>131726000</v>
      </c>
      <c r="P393" s="197">
        <v>135833000</v>
      </c>
      <c r="Q393" s="197">
        <v>139858000</v>
      </c>
      <c r="R393" s="197">
        <v>143625000</v>
      </c>
      <c r="S393" s="197">
        <v>147155000</v>
      </c>
      <c r="T393" s="197">
        <v>150480000</v>
      </c>
      <c r="U393" s="197">
        <v>153417000</v>
      </c>
      <c r="V393" s="197">
        <v>156039000</v>
      </c>
      <c r="W393" s="197">
        <v>158600000</v>
      </c>
      <c r="X393" s="197">
        <v>161320000</v>
      </c>
      <c r="Y393" s="197">
        <v>164076000</v>
      </c>
      <c r="Z393" s="197">
        <v>166678000</v>
      </c>
      <c r="AA393" s="197">
        <v>169370000</v>
      </c>
      <c r="AB393" s="197">
        <v>172258000</v>
      </c>
      <c r="AC393" s="197">
        <v>175536000</v>
      </c>
      <c r="AD393" s="197">
        <v>178783000</v>
      </c>
      <c r="AE393" s="197">
        <v>182311000</v>
      </c>
      <c r="AF393" s="197">
        <v>185819000</v>
      </c>
    </row>
    <row r="394" spans="1:32" x14ac:dyDescent="0.25">
      <c r="A394" t="s">
        <v>6055</v>
      </c>
      <c r="B394">
        <v>21019</v>
      </c>
      <c r="C394">
        <v>21265.200000000001</v>
      </c>
      <c r="D394">
        <v>21559.4</v>
      </c>
      <c r="E394">
        <v>21849.8</v>
      </c>
      <c r="F394">
        <v>22004.7</v>
      </c>
      <c r="G394">
        <v>22193.5</v>
      </c>
      <c r="H394">
        <v>22432.9</v>
      </c>
      <c r="I394">
        <v>22735.200000000001</v>
      </c>
      <c r="J394">
        <v>23055.7</v>
      </c>
      <c r="K394">
        <v>23490.6</v>
      </c>
      <c r="L394">
        <v>24063.200000000001</v>
      </c>
      <c r="M394">
        <v>24750</v>
      </c>
      <c r="N394">
        <v>25449.5</v>
      </c>
      <c r="O394">
        <v>26230.6</v>
      </c>
      <c r="P394">
        <v>27048.5</v>
      </c>
      <c r="Q394">
        <v>27849.9</v>
      </c>
      <c r="R394">
        <v>28600.1</v>
      </c>
      <c r="S394">
        <v>29303.1</v>
      </c>
      <c r="T394">
        <v>29965.200000000001</v>
      </c>
      <c r="U394">
        <v>30549.9</v>
      </c>
      <c r="V394">
        <v>31072.1</v>
      </c>
      <c r="W394">
        <v>31582</v>
      </c>
      <c r="X394">
        <v>32123.7</v>
      </c>
      <c r="Y394">
        <v>32672.5</v>
      </c>
      <c r="Z394">
        <v>33190.6</v>
      </c>
      <c r="AA394">
        <v>33726.6</v>
      </c>
      <c r="AB394">
        <v>34301.9</v>
      </c>
      <c r="AC394">
        <v>34954.6</v>
      </c>
      <c r="AD394">
        <v>35601</v>
      </c>
      <c r="AE394">
        <v>36303.5</v>
      </c>
      <c r="AF394">
        <v>37002.199999999997</v>
      </c>
    </row>
    <row r="395" spans="1:32" x14ac:dyDescent="0.25">
      <c r="A395" t="s">
        <v>6056</v>
      </c>
      <c r="B395">
        <v>39594</v>
      </c>
      <c r="C395">
        <v>40057.599999999999</v>
      </c>
      <c r="D395">
        <v>40611.800000000003</v>
      </c>
      <c r="E395">
        <v>41159</v>
      </c>
      <c r="F395">
        <v>41450.800000000003</v>
      </c>
      <c r="G395">
        <v>41806.400000000001</v>
      </c>
      <c r="H395">
        <v>42257.3</v>
      </c>
      <c r="I395">
        <v>42826.8</v>
      </c>
      <c r="J395">
        <v>43430.6</v>
      </c>
      <c r="K395">
        <v>44249.8</v>
      </c>
      <c r="L395">
        <v>45328.4</v>
      </c>
      <c r="M395">
        <v>46622.1</v>
      </c>
      <c r="N395">
        <v>47939.7</v>
      </c>
      <c r="O395">
        <v>49411.199999999997</v>
      </c>
      <c r="P395">
        <v>50951.8</v>
      </c>
      <c r="Q395">
        <v>52461.5</v>
      </c>
      <c r="R395">
        <v>53874.6</v>
      </c>
      <c r="S395">
        <v>55198.8</v>
      </c>
      <c r="T395">
        <v>56446</v>
      </c>
      <c r="U395">
        <v>57547.6</v>
      </c>
      <c r="V395">
        <v>58531.1</v>
      </c>
      <c r="W395">
        <v>59491.6</v>
      </c>
      <c r="X395">
        <v>60512.1</v>
      </c>
      <c r="Y395">
        <v>61545.8</v>
      </c>
      <c r="Z395">
        <v>62521.9</v>
      </c>
      <c r="AA395">
        <v>63531.6</v>
      </c>
      <c r="AB395">
        <v>64615.1</v>
      </c>
      <c r="AC395">
        <v>65844.600000000006</v>
      </c>
      <c r="AD395">
        <v>67062.399999999994</v>
      </c>
      <c r="AE395">
        <v>68385.7</v>
      </c>
      <c r="AF395">
        <v>69701.8</v>
      </c>
    </row>
    <row r="396" spans="1:32" x14ac:dyDescent="0.25">
      <c r="A396" t="s">
        <v>6057</v>
      </c>
      <c r="B396" s="197">
        <v>2264160</v>
      </c>
      <c r="C396" s="197">
        <v>2290670</v>
      </c>
      <c r="D396" s="197">
        <v>2322360</v>
      </c>
      <c r="E396" s="197">
        <v>2353650</v>
      </c>
      <c r="F396" s="197">
        <v>2370340</v>
      </c>
      <c r="G396" s="197">
        <v>2390670</v>
      </c>
      <c r="H396" s="197">
        <v>2416460</v>
      </c>
      <c r="I396" s="197">
        <v>2449020</v>
      </c>
      <c r="J396" s="197">
        <v>2483550</v>
      </c>
      <c r="K396" s="197">
        <v>2530400</v>
      </c>
      <c r="L396" s="197">
        <v>2592080</v>
      </c>
      <c r="M396" s="197">
        <v>2666060</v>
      </c>
      <c r="N396" s="197">
        <v>2741400</v>
      </c>
      <c r="O396" s="197">
        <v>2825550</v>
      </c>
      <c r="P396" s="197">
        <v>2913650</v>
      </c>
      <c r="Q396" s="197">
        <v>2999980</v>
      </c>
      <c r="R396" s="197">
        <v>3080790</v>
      </c>
      <c r="S396" s="197">
        <v>3156510</v>
      </c>
      <c r="T396" s="197">
        <v>3227830</v>
      </c>
      <c r="U396" s="197">
        <v>3290820</v>
      </c>
      <c r="V396" s="197">
        <v>3347070</v>
      </c>
      <c r="W396" s="197">
        <v>3401990</v>
      </c>
      <c r="X396" s="197">
        <v>3460350</v>
      </c>
      <c r="Y396" s="197">
        <v>3519460</v>
      </c>
      <c r="Z396" s="197">
        <v>3575280</v>
      </c>
      <c r="AA396" s="197">
        <v>3633020</v>
      </c>
      <c r="AB396" s="197">
        <v>3694980</v>
      </c>
      <c r="AC396" s="197">
        <v>3765290</v>
      </c>
      <c r="AD396" s="197">
        <v>3834920</v>
      </c>
      <c r="AE396" s="197">
        <v>3910600</v>
      </c>
      <c r="AF396" s="197">
        <v>3985860</v>
      </c>
    </row>
    <row r="397" spans="1:32" x14ac:dyDescent="0.25">
      <c r="A397" t="s">
        <v>6058</v>
      </c>
      <c r="B397">
        <v>329332</v>
      </c>
      <c r="C397">
        <v>333189</v>
      </c>
      <c r="D397">
        <v>337798</v>
      </c>
      <c r="E397">
        <v>342349</v>
      </c>
      <c r="F397">
        <v>344776</v>
      </c>
      <c r="G397">
        <v>347735</v>
      </c>
      <c r="H397">
        <v>351485</v>
      </c>
      <c r="I397">
        <v>356222</v>
      </c>
      <c r="J397">
        <v>361244</v>
      </c>
      <c r="K397">
        <v>368058</v>
      </c>
      <c r="L397">
        <v>377029</v>
      </c>
      <c r="M397">
        <v>387790</v>
      </c>
      <c r="N397">
        <v>398750</v>
      </c>
      <c r="O397">
        <v>410989</v>
      </c>
      <c r="P397">
        <v>423803</v>
      </c>
      <c r="Q397">
        <v>436361</v>
      </c>
      <c r="R397">
        <v>448115</v>
      </c>
      <c r="S397">
        <v>459129</v>
      </c>
      <c r="T397">
        <v>469503</v>
      </c>
      <c r="U397">
        <v>478665</v>
      </c>
      <c r="V397">
        <v>486846</v>
      </c>
      <c r="W397">
        <v>494835</v>
      </c>
      <c r="X397">
        <v>503324</v>
      </c>
      <c r="Y397">
        <v>511922</v>
      </c>
      <c r="Z397">
        <v>520040</v>
      </c>
      <c r="AA397">
        <v>528439</v>
      </c>
      <c r="AB397">
        <v>537451</v>
      </c>
      <c r="AC397">
        <v>547678</v>
      </c>
      <c r="AD397">
        <v>557807</v>
      </c>
      <c r="AE397">
        <v>568814</v>
      </c>
      <c r="AF397">
        <v>579761</v>
      </c>
    </row>
    <row r="398" spans="1:32" x14ac:dyDescent="0.25">
      <c r="A398" t="s">
        <v>6059</v>
      </c>
      <c r="B398">
        <v>0</v>
      </c>
      <c r="C398">
        <v>0</v>
      </c>
      <c r="D398">
        <v>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row>
    <row r="399" spans="1:32" x14ac:dyDescent="0.25">
      <c r="A399" t="s">
        <v>6060</v>
      </c>
      <c r="B399" s="197">
        <v>156792000000</v>
      </c>
      <c r="C399" s="197">
        <v>156843000000</v>
      </c>
      <c r="D399" s="197">
        <v>20670600</v>
      </c>
      <c r="E399" s="197">
        <v>19724500</v>
      </c>
      <c r="F399" s="197">
        <v>19451200</v>
      </c>
      <c r="G399" s="197">
        <v>19140200</v>
      </c>
      <c r="H399" s="197">
        <v>18861500</v>
      </c>
      <c r="I399" s="197">
        <v>18892800</v>
      </c>
      <c r="J399" s="197">
        <v>18623400</v>
      </c>
      <c r="K399" s="197">
        <v>18500300</v>
      </c>
      <c r="L399" s="197">
        <v>18474500</v>
      </c>
      <c r="M399" s="197">
        <v>18262100</v>
      </c>
      <c r="N399" s="197">
        <v>18107100</v>
      </c>
      <c r="O399" s="197">
        <v>17984700</v>
      </c>
      <c r="P399" s="197">
        <v>17842400</v>
      </c>
      <c r="Q399" s="197">
        <v>17905800</v>
      </c>
      <c r="R399" s="197">
        <v>17904800</v>
      </c>
      <c r="S399" s="197">
        <v>17943800</v>
      </c>
      <c r="T399" s="197">
        <v>818968000</v>
      </c>
      <c r="U399" s="197">
        <v>995276000</v>
      </c>
      <c r="V399" s="197">
        <v>1183990000</v>
      </c>
      <c r="W399" s="197">
        <v>1023950000</v>
      </c>
      <c r="X399" s="197">
        <v>34202500000</v>
      </c>
      <c r="Y399" s="197">
        <v>74583100000</v>
      </c>
      <c r="Z399" s="197">
        <v>119124000000</v>
      </c>
      <c r="AA399" s="197">
        <v>185648000000</v>
      </c>
      <c r="AB399" s="197">
        <v>196373000000</v>
      </c>
      <c r="AC399" s="197">
        <v>196506000000</v>
      </c>
      <c r="AD399" s="197">
        <v>196538000000</v>
      </c>
      <c r="AE399" s="197">
        <v>197949000000</v>
      </c>
      <c r="AF399" s="197">
        <v>197629000000</v>
      </c>
    </row>
    <row r="400" spans="1:32" x14ac:dyDescent="0.25">
      <c r="A400" t="s">
        <v>6061</v>
      </c>
      <c r="B400">
        <v>738433</v>
      </c>
      <c r="C400">
        <v>738674</v>
      </c>
      <c r="D400">
        <v>97.351299999999995</v>
      </c>
      <c r="E400">
        <v>92.895200000000003</v>
      </c>
      <c r="F400">
        <v>91.608199999999997</v>
      </c>
      <c r="G400">
        <v>90.143299999999996</v>
      </c>
      <c r="H400">
        <v>88.831100000000006</v>
      </c>
      <c r="I400">
        <v>88.978399999999993</v>
      </c>
      <c r="J400">
        <v>87.709400000000002</v>
      </c>
      <c r="K400">
        <v>87.129599999999996</v>
      </c>
      <c r="L400">
        <v>87.008399999999995</v>
      </c>
      <c r="M400">
        <v>86.008099999999999</v>
      </c>
      <c r="N400">
        <v>85.278099999999995</v>
      </c>
      <c r="O400">
        <v>84.701400000000007</v>
      </c>
      <c r="P400">
        <v>84.031199999999998</v>
      </c>
      <c r="Q400">
        <v>84.329899999999995</v>
      </c>
      <c r="R400">
        <v>84.325000000000003</v>
      </c>
      <c r="S400">
        <v>84.508799999999994</v>
      </c>
      <c r="T400">
        <v>3857.05</v>
      </c>
      <c r="U400">
        <v>4687.3900000000003</v>
      </c>
      <c r="V400">
        <v>5576.15</v>
      </c>
      <c r="W400">
        <v>4822.46</v>
      </c>
      <c r="X400">
        <v>161082</v>
      </c>
      <c r="Y400">
        <v>351260</v>
      </c>
      <c r="Z400">
        <v>561030</v>
      </c>
      <c r="AA400">
        <v>874338</v>
      </c>
      <c r="AB400">
        <v>924846</v>
      </c>
      <c r="AC400">
        <v>925472</v>
      </c>
      <c r="AD400">
        <v>925625</v>
      </c>
      <c r="AE400">
        <v>932271</v>
      </c>
      <c r="AF400">
        <v>930763</v>
      </c>
    </row>
    <row r="401" spans="1:32" x14ac:dyDescent="0.25">
      <c r="A401" t="s">
        <v>6062</v>
      </c>
      <c r="B401" s="197">
        <v>37512900</v>
      </c>
      <c r="C401" s="197">
        <v>37525100</v>
      </c>
      <c r="D401">
        <v>4945.51</v>
      </c>
      <c r="E401">
        <v>4719.1400000000003</v>
      </c>
      <c r="F401">
        <v>4653.76</v>
      </c>
      <c r="G401">
        <v>4579.34</v>
      </c>
      <c r="H401">
        <v>4512.68</v>
      </c>
      <c r="I401">
        <v>4520.16</v>
      </c>
      <c r="J401">
        <v>4455.7</v>
      </c>
      <c r="K401">
        <v>4426.25</v>
      </c>
      <c r="L401">
        <v>4420.09</v>
      </c>
      <c r="M401">
        <v>4369.2700000000004</v>
      </c>
      <c r="N401">
        <v>4332.1899999999996</v>
      </c>
      <c r="O401">
        <v>4302.8900000000003</v>
      </c>
      <c r="P401">
        <v>4268.84</v>
      </c>
      <c r="Q401">
        <v>4284.0200000000004</v>
      </c>
      <c r="R401">
        <v>4283.7700000000004</v>
      </c>
      <c r="S401">
        <v>4293.1099999999997</v>
      </c>
      <c r="T401">
        <v>195941</v>
      </c>
      <c r="U401">
        <v>238123</v>
      </c>
      <c r="V401">
        <v>283272</v>
      </c>
      <c r="W401">
        <v>244984</v>
      </c>
      <c r="X401" s="197">
        <v>8183050</v>
      </c>
      <c r="Y401" s="197">
        <v>17844300</v>
      </c>
      <c r="Z401" s="197">
        <v>28500700</v>
      </c>
      <c r="AA401" s="197">
        <v>44417000</v>
      </c>
      <c r="AB401" s="197">
        <v>46982800</v>
      </c>
      <c r="AC401" s="197">
        <v>47014600</v>
      </c>
      <c r="AD401" s="197">
        <v>47022400</v>
      </c>
      <c r="AE401" s="197">
        <v>47360000</v>
      </c>
      <c r="AF401" s="197">
        <v>47283400</v>
      </c>
    </row>
    <row r="402" spans="1:32" x14ac:dyDescent="0.25">
      <c r="A402" t="s">
        <v>6063</v>
      </c>
      <c r="B402" s="197">
        <v>190472000</v>
      </c>
      <c r="C402" s="197">
        <v>190534000</v>
      </c>
      <c r="D402">
        <v>25110.9</v>
      </c>
      <c r="E402">
        <v>23961.5</v>
      </c>
      <c r="F402">
        <v>23629.5</v>
      </c>
      <c r="G402">
        <v>23251.7</v>
      </c>
      <c r="H402">
        <v>22913.200000000001</v>
      </c>
      <c r="I402">
        <v>22951.200000000001</v>
      </c>
      <c r="J402">
        <v>22623.9</v>
      </c>
      <c r="K402">
        <v>22474.3</v>
      </c>
      <c r="L402">
        <v>22443.1</v>
      </c>
      <c r="M402">
        <v>22185</v>
      </c>
      <c r="N402">
        <v>21996.7</v>
      </c>
      <c r="O402">
        <v>21848</v>
      </c>
      <c r="P402">
        <v>21675.1</v>
      </c>
      <c r="Q402">
        <v>21752.2</v>
      </c>
      <c r="R402">
        <v>21750.9</v>
      </c>
      <c r="S402">
        <v>21798.3</v>
      </c>
      <c r="T402">
        <v>994892</v>
      </c>
      <c r="U402" s="197">
        <v>1209070</v>
      </c>
      <c r="V402" s="197">
        <v>1438320</v>
      </c>
      <c r="W402" s="197">
        <v>1243910</v>
      </c>
      <c r="X402" s="197">
        <v>41549600</v>
      </c>
      <c r="Y402" s="197">
        <v>90604400</v>
      </c>
      <c r="Z402" s="197">
        <v>144713000</v>
      </c>
      <c r="AA402" s="197">
        <v>225528000</v>
      </c>
      <c r="AB402" s="197">
        <v>238556000</v>
      </c>
      <c r="AC402" s="197">
        <v>238717000</v>
      </c>
      <c r="AD402" s="197">
        <v>238757000</v>
      </c>
      <c r="AE402" s="197">
        <v>240471000</v>
      </c>
      <c r="AF402" s="197">
        <v>240082000</v>
      </c>
    </row>
    <row r="403" spans="1:32" x14ac:dyDescent="0.25">
      <c r="A403" t="s">
        <v>6064</v>
      </c>
      <c r="B403" s="197">
        <v>4170850</v>
      </c>
      <c r="C403" s="197">
        <v>4172210</v>
      </c>
      <c r="D403">
        <v>549.86400000000003</v>
      </c>
      <c r="E403">
        <v>524.69500000000005</v>
      </c>
      <c r="F403">
        <v>517.42600000000004</v>
      </c>
      <c r="G403">
        <v>509.15100000000001</v>
      </c>
      <c r="H403">
        <v>501.74</v>
      </c>
      <c r="I403">
        <v>502.572</v>
      </c>
      <c r="J403">
        <v>495.404</v>
      </c>
      <c r="K403">
        <v>492.12900000000002</v>
      </c>
      <c r="L403">
        <v>491.44499999999999</v>
      </c>
      <c r="M403">
        <v>485.79500000000002</v>
      </c>
      <c r="N403">
        <v>481.67200000000003</v>
      </c>
      <c r="O403">
        <v>478.41399999999999</v>
      </c>
      <c r="P403">
        <v>474.62900000000002</v>
      </c>
      <c r="Q403">
        <v>476.31599999999997</v>
      </c>
      <c r="R403">
        <v>476.28800000000001</v>
      </c>
      <c r="S403">
        <v>477.327</v>
      </c>
      <c r="T403">
        <v>21785.599999999999</v>
      </c>
      <c r="U403">
        <v>26475.599999999999</v>
      </c>
      <c r="V403">
        <v>31495.5</v>
      </c>
      <c r="W403">
        <v>27238.5</v>
      </c>
      <c r="X403">
        <v>909828</v>
      </c>
      <c r="Y403" s="197">
        <v>1984000</v>
      </c>
      <c r="Z403" s="197">
        <v>3168830</v>
      </c>
      <c r="AA403" s="197">
        <v>4938470</v>
      </c>
      <c r="AB403" s="197">
        <v>5223760</v>
      </c>
      <c r="AC403" s="197">
        <v>5227290</v>
      </c>
      <c r="AD403" s="197">
        <v>5228160</v>
      </c>
      <c r="AE403" s="197">
        <v>5265700</v>
      </c>
      <c r="AF403" s="197">
        <v>5257180</v>
      </c>
    </row>
    <row r="404" spans="1:32" x14ac:dyDescent="0.25">
      <c r="A404" t="s">
        <v>6065</v>
      </c>
      <c r="B404" s="197">
        <v>3947980</v>
      </c>
      <c r="C404" s="197">
        <v>3949270</v>
      </c>
      <c r="D404">
        <v>520.48199999999997</v>
      </c>
      <c r="E404">
        <v>496.65800000000002</v>
      </c>
      <c r="F404">
        <v>489.77800000000002</v>
      </c>
      <c r="G404">
        <v>481.94499999999999</v>
      </c>
      <c r="H404">
        <v>474.93</v>
      </c>
      <c r="I404">
        <v>475.71699999999998</v>
      </c>
      <c r="J404">
        <v>468.93299999999999</v>
      </c>
      <c r="K404">
        <v>465.83300000000003</v>
      </c>
      <c r="L404">
        <v>465.185</v>
      </c>
      <c r="M404">
        <v>459.83699999999999</v>
      </c>
      <c r="N404">
        <v>455.93400000000003</v>
      </c>
      <c r="O404">
        <v>452.851</v>
      </c>
      <c r="P404">
        <v>449.267</v>
      </c>
      <c r="Q404">
        <v>450.86399999999998</v>
      </c>
      <c r="R404">
        <v>450.83800000000002</v>
      </c>
      <c r="S404">
        <v>451.82100000000003</v>
      </c>
      <c r="T404">
        <v>20621.5</v>
      </c>
      <c r="U404">
        <v>25060.799999999999</v>
      </c>
      <c r="V404">
        <v>29812.5</v>
      </c>
      <c r="W404">
        <v>25783</v>
      </c>
      <c r="X404">
        <v>861212</v>
      </c>
      <c r="Y404" s="197">
        <v>1877990</v>
      </c>
      <c r="Z404" s="197">
        <v>2999510</v>
      </c>
      <c r="AA404" s="197">
        <v>4674590</v>
      </c>
      <c r="AB404" s="197">
        <v>4944630</v>
      </c>
      <c r="AC404" s="197">
        <v>4947980</v>
      </c>
      <c r="AD404" s="197">
        <v>4948800</v>
      </c>
      <c r="AE404" s="197">
        <v>4984330</v>
      </c>
      <c r="AF404" s="197">
        <v>4976270</v>
      </c>
    </row>
    <row r="405" spans="1:32" x14ac:dyDescent="0.25">
      <c r="A405" t="s">
        <v>6066</v>
      </c>
      <c r="B405" s="197">
        <v>852524000</v>
      </c>
      <c r="C405" s="197">
        <v>852803000</v>
      </c>
      <c r="D405">
        <v>112393</v>
      </c>
      <c r="E405">
        <v>107248</v>
      </c>
      <c r="F405">
        <v>105762</v>
      </c>
      <c r="G405">
        <v>104071</v>
      </c>
      <c r="H405">
        <v>102556</v>
      </c>
      <c r="I405">
        <v>102726</v>
      </c>
      <c r="J405">
        <v>101261</v>
      </c>
      <c r="K405">
        <v>100592</v>
      </c>
      <c r="L405">
        <v>100452</v>
      </c>
      <c r="M405">
        <v>99296.8</v>
      </c>
      <c r="N405">
        <v>98454</v>
      </c>
      <c r="O405">
        <v>97788.2</v>
      </c>
      <c r="P405">
        <v>97014.399999999994</v>
      </c>
      <c r="Q405">
        <v>97359.3</v>
      </c>
      <c r="R405">
        <v>97353.600000000006</v>
      </c>
      <c r="S405">
        <v>97565.9</v>
      </c>
      <c r="T405" s="197">
        <v>4452980</v>
      </c>
      <c r="U405" s="197">
        <v>5411620</v>
      </c>
      <c r="V405" s="197">
        <v>6437690</v>
      </c>
      <c r="W405" s="197">
        <v>5567560</v>
      </c>
      <c r="X405" s="197">
        <v>185969000</v>
      </c>
      <c r="Y405" s="197">
        <v>405531000</v>
      </c>
      <c r="Z405" s="197">
        <v>647712000</v>
      </c>
      <c r="AA405" s="197">
        <v>1009430000</v>
      </c>
      <c r="AB405" s="197">
        <v>1067740000</v>
      </c>
      <c r="AC405" s="197">
        <v>1068460000</v>
      </c>
      <c r="AD405" s="197">
        <v>1068640000</v>
      </c>
      <c r="AE405" s="197">
        <v>1076310000</v>
      </c>
      <c r="AF405" s="197">
        <v>1074570000</v>
      </c>
    </row>
    <row r="406" spans="1:32" x14ac:dyDescent="0.25">
      <c r="A406" t="s">
        <v>6067</v>
      </c>
      <c r="B406">
        <v>169763</v>
      </c>
      <c r="C406">
        <v>169819</v>
      </c>
      <c r="D406">
        <v>22.380700000000001</v>
      </c>
      <c r="E406">
        <v>21.356300000000001</v>
      </c>
      <c r="F406">
        <v>21.060400000000001</v>
      </c>
      <c r="G406">
        <v>20.723600000000001</v>
      </c>
      <c r="H406">
        <v>20.422000000000001</v>
      </c>
      <c r="I406">
        <v>20.4558</v>
      </c>
      <c r="J406">
        <v>20.164100000000001</v>
      </c>
      <c r="K406">
        <v>20.030799999999999</v>
      </c>
      <c r="L406">
        <v>20.003</v>
      </c>
      <c r="M406">
        <v>19.773</v>
      </c>
      <c r="N406">
        <v>19.6052</v>
      </c>
      <c r="O406">
        <v>19.4726</v>
      </c>
      <c r="P406">
        <v>19.3185</v>
      </c>
      <c r="Q406">
        <v>19.3872</v>
      </c>
      <c r="R406">
        <v>19.385999999999999</v>
      </c>
      <c r="S406">
        <v>19.4283</v>
      </c>
      <c r="T406">
        <v>886.72299999999996</v>
      </c>
      <c r="U406">
        <v>1077.6199999999999</v>
      </c>
      <c r="V406">
        <v>1281.94</v>
      </c>
      <c r="W406">
        <v>1108.67</v>
      </c>
      <c r="X406">
        <v>37032.1</v>
      </c>
      <c r="Y406">
        <v>80753.5</v>
      </c>
      <c r="Z406">
        <v>128979</v>
      </c>
      <c r="AA406">
        <v>201007</v>
      </c>
      <c r="AB406">
        <v>212619</v>
      </c>
      <c r="AC406">
        <v>212763</v>
      </c>
      <c r="AD406">
        <v>212798</v>
      </c>
      <c r="AE406">
        <v>214326</v>
      </c>
      <c r="AF406">
        <v>213979</v>
      </c>
    </row>
    <row r="407" spans="1:32" x14ac:dyDescent="0.25">
      <c r="A407" t="s">
        <v>6068</v>
      </c>
      <c r="B407">
        <v>319787</v>
      </c>
      <c r="C407">
        <v>319891</v>
      </c>
      <c r="D407">
        <v>42.159100000000002</v>
      </c>
      <c r="E407">
        <v>40.229300000000002</v>
      </c>
      <c r="F407">
        <v>39.671999999999997</v>
      </c>
      <c r="G407">
        <v>39.037599999999998</v>
      </c>
      <c r="H407">
        <v>38.469299999999997</v>
      </c>
      <c r="I407">
        <v>38.533099999999997</v>
      </c>
      <c r="J407">
        <v>37.983499999999999</v>
      </c>
      <c r="K407">
        <v>37.732500000000002</v>
      </c>
      <c r="L407">
        <v>37.68</v>
      </c>
      <c r="M407">
        <v>37.2468</v>
      </c>
      <c r="N407">
        <v>36.930599999999998</v>
      </c>
      <c r="O407">
        <v>36.680900000000001</v>
      </c>
      <c r="P407">
        <v>36.390599999999999</v>
      </c>
      <c r="Q407">
        <v>36.520000000000003</v>
      </c>
      <c r="R407">
        <v>36.517899999999997</v>
      </c>
      <c r="S407">
        <v>36.597499999999997</v>
      </c>
      <c r="T407">
        <v>1670.34</v>
      </c>
      <c r="U407">
        <v>2029.93</v>
      </c>
      <c r="V407">
        <v>2414.81</v>
      </c>
      <c r="W407">
        <v>2088.42</v>
      </c>
      <c r="X407">
        <v>69758.2</v>
      </c>
      <c r="Y407">
        <v>152117</v>
      </c>
      <c r="Z407">
        <v>242960</v>
      </c>
      <c r="AA407">
        <v>378642</v>
      </c>
      <c r="AB407">
        <v>400515</v>
      </c>
      <c r="AC407">
        <v>400786</v>
      </c>
      <c r="AD407">
        <v>400852</v>
      </c>
      <c r="AE407">
        <v>403731</v>
      </c>
      <c r="AF407">
        <v>403077</v>
      </c>
    </row>
    <row r="408" spans="1:32" x14ac:dyDescent="0.25">
      <c r="A408" t="s">
        <v>6069</v>
      </c>
      <c r="B408" s="197">
        <v>18286800</v>
      </c>
      <c r="C408" s="197">
        <v>18292800</v>
      </c>
      <c r="D408">
        <v>2410.84</v>
      </c>
      <c r="E408">
        <v>2300.4899999999998</v>
      </c>
      <c r="F408">
        <v>2268.62</v>
      </c>
      <c r="G408">
        <v>2232.34</v>
      </c>
      <c r="H408">
        <v>2199.84</v>
      </c>
      <c r="I408">
        <v>2203.4899999999998</v>
      </c>
      <c r="J408">
        <v>2172.0700000000002</v>
      </c>
      <c r="K408">
        <v>2157.71</v>
      </c>
      <c r="L408">
        <v>2154.71</v>
      </c>
      <c r="M408">
        <v>2129.9299999999998</v>
      </c>
      <c r="N408">
        <v>2111.86</v>
      </c>
      <c r="O408">
        <v>2097.58</v>
      </c>
      <c r="P408">
        <v>2080.98</v>
      </c>
      <c r="Q408">
        <v>2088.37</v>
      </c>
      <c r="R408">
        <v>2088.25</v>
      </c>
      <c r="S408">
        <v>2092.81</v>
      </c>
      <c r="T408">
        <v>95517.3</v>
      </c>
      <c r="U408">
        <v>116080</v>
      </c>
      <c r="V408">
        <v>138090</v>
      </c>
      <c r="W408">
        <v>119425</v>
      </c>
      <c r="X408" s="197">
        <v>3989080</v>
      </c>
      <c r="Y408" s="197">
        <v>8698730</v>
      </c>
      <c r="Z408" s="197">
        <v>13893500</v>
      </c>
      <c r="AA408" s="197">
        <v>21652400</v>
      </c>
      <c r="AB408" s="197">
        <v>22903200</v>
      </c>
      <c r="AC408" s="197">
        <v>22918700</v>
      </c>
      <c r="AD408" s="197">
        <v>22922500</v>
      </c>
      <c r="AE408" s="197">
        <v>23087100</v>
      </c>
      <c r="AF408" s="197">
        <v>23049700</v>
      </c>
    </row>
    <row r="409" spans="1:32" x14ac:dyDescent="0.25">
      <c r="A409" t="s">
        <v>6070</v>
      </c>
      <c r="B409" s="197">
        <v>2659900</v>
      </c>
      <c r="C409" s="197">
        <v>2660770</v>
      </c>
      <c r="D409">
        <v>350.66800000000001</v>
      </c>
      <c r="E409">
        <v>334.61700000000002</v>
      </c>
      <c r="F409">
        <v>329.98099999999999</v>
      </c>
      <c r="G409">
        <v>324.70400000000001</v>
      </c>
      <c r="H409">
        <v>319.97699999999998</v>
      </c>
      <c r="I409">
        <v>320.50799999999998</v>
      </c>
      <c r="J409">
        <v>315.93700000000001</v>
      </c>
      <c r="K409">
        <v>313.84899999999999</v>
      </c>
      <c r="L409">
        <v>313.41199999999998</v>
      </c>
      <c r="M409">
        <v>309.80900000000003</v>
      </c>
      <c r="N409">
        <v>307.17899999999997</v>
      </c>
      <c r="O409">
        <v>305.10199999999998</v>
      </c>
      <c r="P409">
        <v>302.68799999999999</v>
      </c>
      <c r="Q409">
        <v>303.76400000000001</v>
      </c>
      <c r="R409">
        <v>303.74599999999998</v>
      </c>
      <c r="S409">
        <v>304.40800000000002</v>
      </c>
      <c r="T409">
        <v>13893.4</v>
      </c>
      <c r="U409">
        <v>16884.400000000001</v>
      </c>
      <c r="V409">
        <v>20085.8</v>
      </c>
      <c r="W409">
        <v>17370.900000000001</v>
      </c>
      <c r="X409">
        <v>580230</v>
      </c>
      <c r="Y409" s="197">
        <v>1265270</v>
      </c>
      <c r="Z409" s="197">
        <v>2020880</v>
      </c>
      <c r="AA409" s="197">
        <v>3149440</v>
      </c>
      <c r="AB409" s="197">
        <v>3331380</v>
      </c>
      <c r="AC409" s="197">
        <v>3333630</v>
      </c>
      <c r="AD409" s="197">
        <v>3334180</v>
      </c>
      <c r="AE409" s="197">
        <v>3358120</v>
      </c>
      <c r="AF409" s="197">
        <v>3352690</v>
      </c>
    </row>
    <row r="410" spans="1:32" x14ac:dyDescent="0.25">
      <c r="A410" t="s">
        <v>6071</v>
      </c>
      <c r="B410">
        <v>0</v>
      </c>
      <c r="C410">
        <v>0</v>
      </c>
      <c r="D410">
        <v>0</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row>
    <row r="411" spans="1:32" x14ac:dyDescent="0.25">
      <c r="A411" t="s">
        <v>6072</v>
      </c>
      <c r="B411" s="197">
        <v>63104300000</v>
      </c>
      <c r="C411" s="197">
        <v>63801900000</v>
      </c>
      <c r="D411" s="197">
        <v>64812400000</v>
      </c>
      <c r="E411" s="197">
        <v>65673600000</v>
      </c>
      <c r="F411" s="197">
        <v>66280500000</v>
      </c>
      <c r="G411" s="197">
        <v>66884600000</v>
      </c>
      <c r="H411" s="197">
        <v>67330700000</v>
      </c>
      <c r="I411" s="197">
        <v>67738200000</v>
      </c>
      <c r="J411" s="197">
        <v>67964500000</v>
      </c>
      <c r="K411" s="197">
        <v>68164300000</v>
      </c>
      <c r="L411" s="197">
        <v>68433500000</v>
      </c>
      <c r="M411" s="197">
        <v>68668500000</v>
      </c>
      <c r="N411" s="197">
        <v>68600300000</v>
      </c>
      <c r="O411" s="197">
        <v>68564000000</v>
      </c>
      <c r="P411" s="197">
        <v>68551000000</v>
      </c>
      <c r="Q411" s="197">
        <v>68621200000</v>
      </c>
      <c r="R411" s="197">
        <v>68545500000</v>
      </c>
      <c r="S411" s="197">
        <v>68514300000</v>
      </c>
      <c r="T411" s="197">
        <v>68475400000</v>
      </c>
      <c r="U411" s="197">
        <v>68327100000</v>
      </c>
      <c r="V411" s="197">
        <v>68168500000</v>
      </c>
      <c r="W411" s="197">
        <v>68037400000</v>
      </c>
      <c r="X411" s="197">
        <v>68212100000</v>
      </c>
      <c r="Y411" s="197">
        <v>68372800000</v>
      </c>
      <c r="Z411" s="197">
        <v>68513800000</v>
      </c>
      <c r="AA411" s="197">
        <v>68846400000</v>
      </c>
      <c r="AB411" s="197">
        <v>68838000000</v>
      </c>
      <c r="AC411" s="197">
        <v>68718500000</v>
      </c>
      <c r="AD411" s="197">
        <v>68609300000</v>
      </c>
      <c r="AE411" s="197">
        <v>68658500000</v>
      </c>
      <c r="AF411" s="197">
        <v>68612300000</v>
      </c>
    </row>
    <row r="412" spans="1:32" x14ac:dyDescent="0.25">
      <c r="A412" t="s">
        <v>6073</v>
      </c>
      <c r="B412">
        <v>299474</v>
      </c>
      <c r="C412">
        <v>303470</v>
      </c>
      <c r="D412">
        <v>308975</v>
      </c>
      <c r="E412">
        <v>313793</v>
      </c>
      <c r="F412">
        <v>317414</v>
      </c>
      <c r="G412">
        <v>321039</v>
      </c>
      <c r="H412">
        <v>323920</v>
      </c>
      <c r="I412">
        <v>326628</v>
      </c>
      <c r="J412">
        <v>328473</v>
      </c>
      <c r="K412">
        <v>330198</v>
      </c>
      <c r="L412">
        <v>332267</v>
      </c>
      <c r="M412">
        <v>334181</v>
      </c>
      <c r="N412">
        <v>334624</v>
      </c>
      <c r="O412">
        <v>335225</v>
      </c>
      <c r="P412">
        <v>335943</v>
      </c>
      <c r="Q412">
        <v>337073</v>
      </c>
      <c r="R412">
        <v>337490</v>
      </c>
      <c r="S412">
        <v>338128</v>
      </c>
      <c r="T412">
        <v>338732</v>
      </c>
      <c r="U412">
        <v>338796</v>
      </c>
      <c r="V412">
        <v>338809</v>
      </c>
      <c r="W412">
        <v>338958</v>
      </c>
      <c r="X412">
        <v>340636</v>
      </c>
      <c r="Y412">
        <v>342252</v>
      </c>
      <c r="Z412">
        <v>343777</v>
      </c>
      <c r="AA412">
        <v>346272</v>
      </c>
      <c r="AB412">
        <v>347060</v>
      </c>
      <c r="AC412">
        <v>347291</v>
      </c>
      <c r="AD412">
        <v>347575</v>
      </c>
      <c r="AE412">
        <v>348665</v>
      </c>
      <c r="AF412">
        <v>349274</v>
      </c>
    </row>
    <row r="413" spans="1:32" x14ac:dyDescent="0.25">
      <c r="A413" t="s">
        <v>6074</v>
      </c>
      <c r="B413" s="197">
        <v>15213500</v>
      </c>
      <c r="C413" s="197">
        <v>15416500</v>
      </c>
      <c r="D413" s="197">
        <v>15696200</v>
      </c>
      <c r="E413" s="197">
        <v>15940900</v>
      </c>
      <c r="F413" s="197">
        <v>16124900</v>
      </c>
      <c r="G413" s="197">
        <v>16309000</v>
      </c>
      <c r="H413" s="197">
        <v>16455400</v>
      </c>
      <c r="I413" s="197">
        <v>16592900</v>
      </c>
      <c r="J413" s="197">
        <v>16686600</v>
      </c>
      <c r="K413" s="197">
        <v>16774300</v>
      </c>
      <c r="L413" s="197">
        <v>16879400</v>
      </c>
      <c r="M413" s="197">
        <v>16976600</v>
      </c>
      <c r="N413" s="197">
        <v>16999100</v>
      </c>
      <c r="O413" s="197">
        <v>17029600</v>
      </c>
      <c r="P413" s="197">
        <v>17066100</v>
      </c>
      <c r="Q413" s="197">
        <v>17123500</v>
      </c>
      <c r="R413" s="197">
        <v>17144700</v>
      </c>
      <c r="S413" s="197">
        <v>17177100</v>
      </c>
      <c r="T413" s="197">
        <v>17207800</v>
      </c>
      <c r="U413" s="197">
        <v>17211000</v>
      </c>
      <c r="V413" s="197">
        <v>17211700</v>
      </c>
      <c r="W413" s="197">
        <v>17219300</v>
      </c>
      <c r="X413" s="197">
        <v>17304600</v>
      </c>
      <c r="Y413" s="197">
        <v>17386600</v>
      </c>
      <c r="Z413" s="197">
        <v>17464100</v>
      </c>
      <c r="AA413" s="197">
        <v>17590900</v>
      </c>
      <c r="AB413" s="197">
        <v>17630900</v>
      </c>
      <c r="AC413" s="197">
        <v>17642600</v>
      </c>
      <c r="AD413" s="197">
        <v>17657000</v>
      </c>
      <c r="AE413" s="197">
        <v>17712400</v>
      </c>
      <c r="AF413" s="197">
        <v>17743400</v>
      </c>
    </row>
    <row r="414" spans="1:32" x14ac:dyDescent="0.25">
      <c r="A414" t="s">
        <v>6075</v>
      </c>
      <c r="B414" s="197">
        <v>77246700</v>
      </c>
      <c r="C414" s="197">
        <v>78277300</v>
      </c>
      <c r="D414" s="197">
        <v>79697500</v>
      </c>
      <c r="E414" s="197">
        <v>80940000</v>
      </c>
      <c r="F414" s="197">
        <v>81874200</v>
      </c>
      <c r="G414" s="197">
        <v>82809100</v>
      </c>
      <c r="H414" s="197">
        <v>83552300</v>
      </c>
      <c r="I414" s="197">
        <v>84250800</v>
      </c>
      <c r="J414" s="197">
        <v>84726700</v>
      </c>
      <c r="K414" s="197">
        <v>85171600</v>
      </c>
      <c r="L414" s="197">
        <v>85705400</v>
      </c>
      <c r="M414" s="197">
        <v>86199000</v>
      </c>
      <c r="N414" s="197">
        <v>86313300</v>
      </c>
      <c r="O414" s="197">
        <v>86468300</v>
      </c>
      <c r="P414" s="197">
        <v>86653500</v>
      </c>
      <c r="Q414" s="197">
        <v>86944900</v>
      </c>
      <c r="R414" s="197">
        <v>87052500</v>
      </c>
      <c r="S414" s="197">
        <v>87217100</v>
      </c>
      <c r="T414" s="197">
        <v>87372800</v>
      </c>
      <c r="U414" s="197">
        <v>87389300</v>
      </c>
      <c r="V414" s="197">
        <v>87392700</v>
      </c>
      <c r="W414" s="197">
        <v>87431300</v>
      </c>
      <c r="X414" s="197">
        <v>87864100</v>
      </c>
      <c r="Y414" s="197">
        <v>88280900</v>
      </c>
      <c r="Z414" s="197">
        <v>88674200</v>
      </c>
      <c r="AA414" s="197">
        <v>89317800</v>
      </c>
      <c r="AB414" s="197">
        <v>89521200</v>
      </c>
      <c r="AC414" s="197">
        <v>89580700</v>
      </c>
      <c r="AD414" s="197">
        <v>89653900</v>
      </c>
      <c r="AE414" s="197">
        <v>89935000</v>
      </c>
      <c r="AF414" s="197">
        <v>90092200</v>
      </c>
    </row>
    <row r="415" spans="1:32" x14ac:dyDescent="0.25">
      <c r="A415" t="s">
        <v>6076</v>
      </c>
      <c r="B415" s="197">
        <v>1691500</v>
      </c>
      <c r="C415" s="197">
        <v>1714070</v>
      </c>
      <c r="D415" s="197">
        <v>1745170</v>
      </c>
      <c r="E415" s="197">
        <v>1772380</v>
      </c>
      <c r="F415" s="197">
        <v>1792830</v>
      </c>
      <c r="G415" s="197">
        <v>1813300</v>
      </c>
      <c r="H415" s="197">
        <v>1829580</v>
      </c>
      <c r="I415" s="197">
        <v>1844870</v>
      </c>
      <c r="J415" s="197">
        <v>1855300</v>
      </c>
      <c r="K415" s="197">
        <v>1865040</v>
      </c>
      <c r="L415" s="197">
        <v>1876730</v>
      </c>
      <c r="M415" s="197">
        <v>1887530</v>
      </c>
      <c r="N415" s="197">
        <v>1890040</v>
      </c>
      <c r="O415" s="197">
        <v>1893430</v>
      </c>
      <c r="P415" s="197">
        <v>1897490</v>
      </c>
      <c r="Q415" s="197">
        <v>1903870</v>
      </c>
      <c r="R415" s="197">
        <v>1906220</v>
      </c>
      <c r="S415" s="197">
        <v>1909830</v>
      </c>
      <c r="T415" s="197">
        <v>1913240</v>
      </c>
      <c r="U415" s="197">
        <v>1913600</v>
      </c>
      <c r="V415" s="197">
        <v>1913670</v>
      </c>
      <c r="W415" s="197">
        <v>1914520</v>
      </c>
      <c r="X415" s="197">
        <v>1924000</v>
      </c>
      <c r="Y415" s="197">
        <v>1933120</v>
      </c>
      <c r="Z415" s="197">
        <v>1941740</v>
      </c>
      <c r="AA415" s="197">
        <v>1955830</v>
      </c>
      <c r="AB415" s="197">
        <v>1960280</v>
      </c>
      <c r="AC415" s="197">
        <v>1961590</v>
      </c>
      <c r="AD415" s="197">
        <v>1963190</v>
      </c>
      <c r="AE415" s="197">
        <v>1969340</v>
      </c>
      <c r="AF415" s="197">
        <v>1972790</v>
      </c>
    </row>
    <row r="416" spans="1:32" x14ac:dyDescent="0.25">
      <c r="A416" t="s">
        <v>6077</v>
      </c>
      <c r="B416" s="197">
        <v>1601120</v>
      </c>
      <c r="C416" s="197">
        <v>1622480</v>
      </c>
      <c r="D416" s="197">
        <v>1651920</v>
      </c>
      <c r="E416" s="197">
        <v>1677670</v>
      </c>
      <c r="F416" s="197">
        <v>1697040</v>
      </c>
      <c r="G416" s="197">
        <v>1716410</v>
      </c>
      <c r="H416" s="197">
        <v>1731820</v>
      </c>
      <c r="I416" s="197">
        <v>1746290</v>
      </c>
      <c r="J416" s="197">
        <v>1756160</v>
      </c>
      <c r="K416" s="197">
        <v>1765380</v>
      </c>
      <c r="L416" s="197">
        <v>1776450</v>
      </c>
      <c r="M416" s="197">
        <v>1786680</v>
      </c>
      <c r="N416" s="197">
        <v>1789040</v>
      </c>
      <c r="O416" s="197">
        <v>1792260</v>
      </c>
      <c r="P416" s="197">
        <v>1796100</v>
      </c>
      <c r="Q416" s="197">
        <v>1802140</v>
      </c>
      <c r="R416" s="197">
        <v>1804370</v>
      </c>
      <c r="S416" s="197">
        <v>1807780</v>
      </c>
      <c r="T416" s="197">
        <v>1811010</v>
      </c>
      <c r="U416" s="197">
        <v>1811350</v>
      </c>
      <c r="V416" s="197">
        <v>1811420</v>
      </c>
      <c r="W416" s="197">
        <v>1812220</v>
      </c>
      <c r="X416" s="197">
        <v>1821190</v>
      </c>
      <c r="Y416" s="197">
        <v>1829830</v>
      </c>
      <c r="Z416" s="197">
        <v>1837980</v>
      </c>
      <c r="AA416" s="197">
        <v>1851320</v>
      </c>
      <c r="AB416" s="197">
        <v>1855540</v>
      </c>
      <c r="AC416" s="197">
        <v>1856770</v>
      </c>
      <c r="AD416" s="197">
        <v>1858290</v>
      </c>
      <c r="AE416" s="197">
        <v>1864110</v>
      </c>
      <c r="AF416" s="197">
        <v>1867370</v>
      </c>
    </row>
    <row r="417" spans="1:32" x14ac:dyDescent="0.25">
      <c r="A417" t="s">
        <v>6078</v>
      </c>
      <c r="B417" s="197">
        <v>345744000</v>
      </c>
      <c r="C417" s="197">
        <v>350357000</v>
      </c>
      <c r="D417" s="197">
        <v>356714000</v>
      </c>
      <c r="E417" s="197">
        <v>362275000</v>
      </c>
      <c r="F417" s="197">
        <v>366456000</v>
      </c>
      <c r="G417" s="197">
        <v>370641000</v>
      </c>
      <c r="H417" s="197">
        <v>373967000</v>
      </c>
      <c r="I417" s="197">
        <v>377094000</v>
      </c>
      <c r="J417" s="197">
        <v>379224000</v>
      </c>
      <c r="K417" s="197">
        <v>381215000</v>
      </c>
      <c r="L417" s="197">
        <v>383604000</v>
      </c>
      <c r="M417" s="197">
        <v>385813000</v>
      </c>
      <c r="N417" s="197">
        <v>386325000</v>
      </c>
      <c r="O417" s="197">
        <v>387019000</v>
      </c>
      <c r="P417" s="197">
        <v>387848000</v>
      </c>
      <c r="Q417" s="197">
        <v>389152000</v>
      </c>
      <c r="R417" s="197">
        <v>389634000</v>
      </c>
      <c r="S417" s="197">
        <v>390370000</v>
      </c>
      <c r="T417" s="197">
        <v>391067000</v>
      </c>
      <c r="U417" s="197">
        <v>391141000</v>
      </c>
      <c r="V417" s="197">
        <v>391156000</v>
      </c>
      <c r="W417" s="197">
        <v>391329000</v>
      </c>
      <c r="X417" s="197">
        <v>393266000</v>
      </c>
      <c r="Y417" s="197">
        <v>395132000</v>
      </c>
      <c r="Z417" s="197">
        <v>396892000</v>
      </c>
      <c r="AA417" s="197">
        <v>399773000</v>
      </c>
      <c r="AB417" s="197">
        <v>400683000</v>
      </c>
      <c r="AC417" s="197">
        <v>400949000</v>
      </c>
      <c r="AD417" s="197">
        <v>401277000</v>
      </c>
      <c r="AE417" s="197">
        <v>402535000</v>
      </c>
      <c r="AF417" s="197">
        <v>403239000</v>
      </c>
    </row>
    <row r="418" spans="1:32" x14ac:dyDescent="0.25">
      <c r="A418" t="s">
        <v>6079</v>
      </c>
      <c r="B418">
        <v>68848.100000000006</v>
      </c>
      <c r="C418">
        <v>69766.7</v>
      </c>
      <c r="D418">
        <v>71032.5</v>
      </c>
      <c r="E418">
        <v>72139.899999999994</v>
      </c>
      <c r="F418">
        <v>72972.5</v>
      </c>
      <c r="G418">
        <v>73805.7</v>
      </c>
      <c r="H418">
        <v>74468.100000000006</v>
      </c>
      <c r="I418">
        <v>75090.7</v>
      </c>
      <c r="J418">
        <v>75514.8</v>
      </c>
      <c r="K418">
        <v>75911.399999999994</v>
      </c>
      <c r="L418">
        <v>76387.199999999997</v>
      </c>
      <c r="M418">
        <v>76827</v>
      </c>
      <c r="N418">
        <v>76928.899999999994</v>
      </c>
      <c r="O418">
        <v>77067.100000000006</v>
      </c>
      <c r="P418">
        <v>77232.100000000006</v>
      </c>
      <c r="Q418">
        <v>77491.899999999994</v>
      </c>
      <c r="R418">
        <v>77587.8</v>
      </c>
      <c r="S418">
        <v>77734.5</v>
      </c>
      <c r="T418">
        <v>77873.3</v>
      </c>
      <c r="U418">
        <v>77888</v>
      </c>
      <c r="V418">
        <v>77891</v>
      </c>
      <c r="W418">
        <v>77925.399999999994</v>
      </c>
      <c r="X418">
        <v>78311.100000000006</v>
      </c>
      <c r="Y418">
        <v>78682.600000000006</v>
      </c>
      <c r="Z418">
        <v>79033.100000000006</v>
      </c>
      <c r="AA418">
        <v>79606.8</v>
      </c>
      <c r="AB418">
        <v>79788.100000000006</v>
      </c>
      <c r="AC418">
        <v>79841.100000000006</v>
      </c>
      <c r="AD418">
        <v>79906.3</v>
      </c>
      <c r="AE418">
        <v>80156.899999999994</v>
      </c>
      <c r="AF418">
        <v>80297</v>
      </c>
    </row>
    <row r="419" spans="1:32" x14ac:dyDescent="0.25">
      <c r="A419" t="s">
        <v>6080</v>
      </c>
      <c r="B419">
        <v>129691</v>
      </c>
      <c r="C419">
        <v>131421</v>
      </c>
      <c r="D419">
        <v>133805</v>
      </c>
      <c r="E419">
        <v>135891</v>
      </c>
      <c r="F419">
        <v>137460</v>
      </c>
      <c r="G419">
        <v>139029</v>
      </c>
      <c r="H419">
        <v>140277</v>
      </c>
      <c r="I419">
        <v>141450</v>
      </c>
      <c r="J419">
        <v>142249</v>
      </c>
      <c r="K419">
        <v>142996</v>
      </c>
      <c r="L419">
        <v>143892</v>
      </c>
      <c r="M419">
        <v>144721</v>
      </c>
      <c r="N419">
        <v>144913</v>
      </c>
      <c r="O419">
        <v>145173</v>
      </c>
      <c r="P419">
        <v>145484</v>
      </c>
      <c r="Q419">
        <v>145973</v>
      </c>
      <c r="R419">
        <v>146154</v>
      </c>
      <c r="S419">
        <v>146430</v>
      </c>
      <c r="T419">
        <v>146692</v>
      </c>
      <c r="U419">
        <v>146719</v>
      </c>
      <c r="V419">
        <v>146725</v>
      </c>
      <c r="W419">
        <v>146790</v>
      </c>
      <c r="X419">
        <v>147516</v>
      </c>
      <c r="Y419">
        <v>148216</v>
      </c>
      <c r="Z419">
        <v>148876</v>
      </c>
      <c r="AA419">
        <v>149957</v>
      </c>
      <c r="AB419">
        <v>150298</v>
      </c>
      <c r="AC419">
        <v>150398</v>
      </c>
      <c r="AD419">
        <v>150521</v>
      </c>
      <c r="AE419">
        <v>150993</v>
      </c>
      <c r="AF419">
        <v>151257</v>
      </c>
    </row>
    <row r="420" spans="1:32" x14ac:dyDescent="0.25">
      <c r="A420" t="s">
        <v>6081</v>
      </c>
      <c r="B420" s="197">
        <v>7416280</v>
      </c>
      <c r="C420" s="197">
        <v>7515230</v>
      </c>
      <c r="D420" s="197">
        <v>7651580</v>
      </c>
      <c r="E420" s="197">
        <v>7770870</v>
      </c>
      <c r="F420" s="197">
        <v>7860560</v>
      </c>
      <c r="G420" s="197">
        <v>7950310</v>
      </c>
      <c r="H420" s="197">
        <v>8021670</v>
      </c>
      <c r="I420" s="197">
        <v>8088730</v>
      </c>
      <c r="J420" s="197">
        <v>8134420</v>
      </c>
      <c r="K420" s="197">
        <v>8177140</v>
      </c>
      <c r="L420" s="197">
        <v>8228390</v>
      </c>
      <c r="M420" s="197">
        <v>8275770</v>
      </c>
      <c r="N420" s="197">
        <v>8286740</v>
      </c>
      <c r="O420" s="197">
        <v>8301620</v>
      </c>
      <c r="P420" s="197">
        <v>8319400</v>
      </c>
      <c r="Q420" s="197">
        <v>8347390</v>
      </c>
      <c r="R420" s="197">
        <v>8357710</v>
      </c>
      <c r="S420" s="197">
        <v>8373520</v>
      </c>
      <c r="T420" s="197">
        <v>8388470</v>
      </c>
      <c r="U420" s="197">
        <v>8390050</v>
      </c>
      <c r="V420" s="197">
        <v>8390370</v>
      </c>
      <c r="W420" s="197">
        <v>8394080</v>
      </c>
      <c r="X420" s="197">
        <v>8435630</v>
      </c>
      <c r="Y420" s="197">
        <v>8475650</v>
      </c>
      <c r="Z420" s="197">
        <v>8513410</v>
      </c>
      <c r="AA420" s="197">
        <v>8575200</v>
      </c>
      <c r="AB420" s="197">
        <v>8594730</v>
      </c>
      <c r="AC420" s="197">
        <v>8600440</v>
      </c>
      <c r="AD420" s="197">
        <v>8607470</v>
      </c>
      <c r="AE420" s="197">
        <v>8634460</v>
      </c>
      <c r="AF420" s="197">
        <v>8649550</v>
      </c>
    </row>
    <row r="421" spans="1:32" x14ac:dyDescent="0.25">
      <c r="A421" t="s">
        <v>6082</v>
      </c>
      <c r="B421" s="197">
        <v>1078730</v>
      </c>
      <c r="C421" s="197">
        <v>1093120</v>
      </c>
      <c r="D421" s="197">
        <v>1112960</v>
      </c>
      <c r="E421" s="197">
        <v>1130310</v>
      </c>
      <c r="F421" s="197">
        <v>1143350</v>
      </c>
      <c r="G421" s="197">
        <v>1156410</v>
      </c>
      <c r="H421" s="197">
        <v>1166790</v>
      </c>
      <c r="I421" s="197">
        <v>1176540</v>
      </c>
      <c r="J421" s="197">
        <v>1183190</v>
      </c>
      <c r="K421" s="197">
        <v>1189400</v>
      </c>
      <c r="L421" s="197">
        <v>1196860</v>
      </c>
      <c r="M421" s="197">
        <v>1203750</v>
      </c>
      <c r="N421" s="197">
        <v>1205340</v>
      </c>
      <c r="O421" s="197">
        <v>1207510</v>
      </c>
      <c r="P421" s="197">
        <v>1210100</v>
      </c>
      <c r="Q421" s="197">
        <v>1214170</v>
      </c>
      <c r="R421" s="197">
        <v>1215670</v>
      </c>
      <c r="S421" s="197">
        <v>1217970</v>
      </c>
      <c r="T421" s="197">
        <v>1220140</v>
      </c>
      <c r="U421" s="197">
        <v>1220370</v>
      </c>
      <c r="V421" s="197">
        <v>1220420</v>
      </c>
      <c r="W421" s="197">
        <v>1220960</v>
      </c>
      <c r="X421" s="197">
        <v>1227000</v>
      </c>
      <c r="Y421" s="197">
        <v>1232820</v>
      </c>
      <c r="Z421" s="197">
        <v>1238310</v>
      </c>
      <c r="AA421" s="197">
        <v>1247300</v>
      </c>
      <c r="AB421" s="197">
        <v>1250140</v>
      </c>
      <c r="AC421" s="197">
        <v>1250970</v>
      </c>
      <c r="AD421" s="197">
        <v>1252000</v>
      </c>
      <c r="AE421" s="197">
        <v>1255920</v>
      </c>
      <c r="AF421" s="197">
        <v>1258120</v>
      </c>
    </row>
    <row r="422" spans="1:32" x14ac:dyDescent="0.25">
      <c r="A422" t="s">
        <v>6083</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row>
    <row r="423" spans="1:32" x14ac:dyDescent="0.25">
      <c r="A423" t="s">
        <v>6084</v>
      </c>
      <c r="B423">
        <v>0</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row>
    <row r="424" spans="1:32" x14ac:dyDescent="0.25">
      <c r="A424" t="s">
        <v>6085</v>
      </c>
      <c r="B424">
        <v>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row>
    <row r="425" spans="1:32" x14ac:dyDescent="0.25">
      <c r="A425" t="s">
        <v>6086</v>
      </c>
      <c r="B425">
        <v>0</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row>
    <row r="426" spans="1:32" x14ac:dyDescent="0.25">
      <c r="A426" t="s">
        <v>6087</v>
      </c>
      <c r="B426">
        <v>0</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row>
    <row r="427" spans="1:32" x14ac:dyDescent="0.25">
      <c r="A427" t="s">
        <v>6088</v>
      </c>
      <c r="B427">
        <v>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row>
    <row r="428" spans="1:32" x14ac:dyDescent="0.25">
      <c r="A428" t="s">
        <v>6089</v>
      </c>
      <c r="B428">
        <v>0</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row>
    <row r="429" spans="1:32" x14ac:dyDescent="0.25">
      <c r="A429" t="s">
        <v>6090</v>
      </c>
      <c r="B429">
        <v>0</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row>
    <row r="430" spans="1:32" x14ac:dyDescent="0.25">
      <c r="A430" t="s">
        <v>6091</v>
      </c>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row>
    <row r="431" spans="1:32" x14ac:dyDescent="0.25">
      <c r="A431" t="s">
        <v>6092</v>
      </c>
      <c r="B431">
        <v>0</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row>
    <row r="432" spans="1:32" x14ac:dyDescent="0.25">
      <c r="A432" t="s">
        <v>6093</v>
      </c>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row>
    <row r="433" spans="1:32" x14ac:dyDescent="0.25">
      <c r="A433" t="s">
        <v>6094</v>
      </c>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row>
    <row r="434" spans="1:32" x14ac:dyDescent="0.25">
      <c r="A434" t="s">
        <v>6095</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row>
    <row r="435" spans="1:32" x14ac:dyDescent="0.25">
      <c r="A435" t="s">
        <v>6096</v>
      </c>
      <c r="B435">
        <v>0</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row>
    <row r="436" spans="1:32" x14ac:dyDescent="0.25">
      <c r="A436" t="s">
        <v>6097</v>
      </c>
      <c r="B436">
        <v>0</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row>
    <row r="437" spans="1:32" x14ac:dyDescent="0.25">
      <c r="A437" t="s">
        <v>6098</v>
      </c>
      <c r="B437">
        <v>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row>
    <row r="438" spans="1:32" x14ac:dyDescent="0.25">
      <c r="A438" t="s">
        <v>6099</v>
      </c>
      <c r="B438">
        <v>0</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row>
    <row r="439" spans="1:32" x14ac:dyDescent="0.25">
      <c r="A439" t="s">
        <v>6100</v>
      </c>
      <c r="B439">
        <v>0</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row>
    <row r="440" spans="1:32" x14ac:dyDescent="0.25">
      <c r="A440" t="s">
        <v>6101</v>
      </c>
      <c r="B440">
        <v>0</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row>
    <row r="441" spans="1:32" x14ac:dyDescent="0.25">
      <c r="A441" t="s">
        <v>6102</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row>
    <row r="442" spans="1:32" x14ac:dyDescent="0.25">
      <c r="A442" t="s">
        <v>6103</v>
      </c>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row>
    <row r="443" spans="1:32" x14ac:dyDescent="0.25">
      <c r="A443" t="s">
        <v>6104</v>
      </c>
      <c r="B443">
        <v>0</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row>
    <row r="444" spans="1:32" x14ac:dyDescent="0.25">
      <c r="A444" t="s">
        <v>6105</v>
      </c>
      <c r="B444">
        <v>0</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row>
    <row r="445" spans="1:32" x14ac:dyDescent="0.25">
      <c r="A445" t="s">
        <v>6106</v>
      </c>
      <c r="B445">
        <v>0</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row>
    <row r="446" spans="1:32" x14ac:dyDescent="0.25">
      <c r="A446" t="s">
        <v>6107</v>
      </c>
      <c r="B446">
        <v>0</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row>
    <row r="447" spans="1:32" x14ac:dyDescent="0.25">
      <c r="A447" t="s">
        <v>6108</v>
      </c>
      <c r="B447" s="197">
        <v>21834100000</v>
      </c>
      <c r="C447" s="197">
        <v>21211500000</v>
      </c>
      <c r="D447" s="197">
        <v>21087900000</v>
      </c>
      <c r="E447" s="197">
        <v>20624100000</v>
      </c>
      <c r="F447" s="197">
        <v>19843100000</v>
      </c>
      <c r="G447" s="197">
        <v>19062100000</v>
      </c>
      <c r="H447" s="197">
        <v>18215500000</v>
      </c>
      <c r="I447" s="197">
        <v>17322900000</v>
      </c>
      <c r="J447" s="197">
        <v>16349800000</v>
      </c>
      <c r="K447" s="197">
        <v>15381500000</v>
      </c>
      <c r="L447" s="197">
        <v>14435600000</v>
      </c>
      <c r="M447" s="197">
        <v>13537400000</v>
      </c>
      <c r="N447" s="197">
        <v>12606800000</v>
      </c>
      <c r="O447" s="197">
        <v>11717600000</v>
      </c>
      <c r="P447" s="197">
        <v>10739200000</v>
      </c>
      <c r="Q447" s="197">
        <v>10466000000</v>
      </c>
      <c r="R447" s="197">
        <v>10208900000</v>
      </c>
      <c r="S447" s="197">
        <v>9964140000</v>
      </c>
      <c r="T447" s="197">
        <v>9759090000</v>
      </c>
      <c r="U447" s="197">
        <v>9571380000</v>
      </c>
      <c r="V447" s="197">
        <v>9436430000</v>
      </c>
      <c r="W447" s="197">
        <v>9327430000</v>
      </c>
      <c r="X447" s="197">
        <v>9213290000</v>
      </c>
      <c r="Y447" s="197">
        <v>9119720000</v>
      </c>
      <c r="Z447" s="197">
        <v>9041490000</v>
      </c>
      <c r="AA447" s="197">
        <v>8969380000</v>
      </c>
      <c r="AB447" s="197">
        <v>8900750000</v>
      </c>
      <c r="AC447" s="197">
        <v>8835470000</v>
      </c>
      <c r="AD447" s="197">
        <v>8783920000</v>
      </c>
      <c r="AE447" s="197">
        <v>8744300000</v>
      </c>
      <c r="AF447" s="197">
        <v>8717570000</v>
      </c>
    </row>
    <row r="448" spans="1:32" x14ac:dyDescent="0.25">
      <c r="A448" t="s">
        <v>6109</v>
      </c>
      <c r="B448">
        <v>102445</v>
      </c>
      <c r="C448">
        <v>99523.5</v>
      </c>
      <c r="D448">
        <v>98943.5</v>
      </c>
      <c r="E448">
        <v>96767.1</v>
      </c>
      <c r="F448">
        <v>93102.8</v>
      </c>
      <c r="G448">
        <v>89438.2</v>
      </c>
      <c r="H448">
        <v>85466.4</v>
      </c>
      <c r="I448">
        <v>81278</v>
      </c>
      <c r="J448">
        <v>76712.2</v>
      </c>
      <c r="K448">
        <v>72169.2</v>
      </c>
      <c r="L448">
        <v>67731.100000000006</v>
      </c>
      <c r="M448">
        <v>63516.800000000003</v>
      </c>
      <c r="N448">
        <v>59150.5</v>
      </c>
      <c r="O448">
        <v>54978.5</v>
      </c>
      <c r="P448">
        <v>50387.8</v>
      </c>
      <c r="Q448">
        <v>49106</v>
      </c>
      <c r="R448">
        <v>47899.8</v>
      </c>
      <c r="S448">
        <v>46751.3</v>
      </c>
      <c r="T448">
        <v>45789.2</v>
      </c>
      <c r="U448">
        <v>44908.4</v>
      </c>
      <c r="V448">
        <v>44275.3</v>
      </c>
      <c r="W448">
        <v>43763.8</v>
      </c>
      <c r="X448">
        <v>43228.3</v>
      </c>
      <c r="Y448">
        <v>42789.3</v>
      </c>
      <c r="Z448">
        <v>42422.2</v>
      </c>
      <c r="AA448">
        <v>42083.9</v>
      </c>
      <c r="AB448">
        <v>41761.9</v>
      </c>
      <c r="AC448">
        <v>41455.599999999999</v>
      </c>
      <c r="AD448">
        <v>41213.699999999997</v>
      </c>
      <c r="AE448">
        <v>41027.800000000003</v>
      </c>
      <c r="AF448">
        <v>40902.400000000001</v>
      </c>
    </row>
    <row r="449" spans="1:32" x14ac:dyDescent="0.25">
      <c r="A449" t="s">
        <v>6110</v>
      </c>
      <c r="B449" s="197">
        <v>5204250</v>
      </c>
      <c r="C449" s="197">
        <v>5055860</v>
      </c>
      <c r="D449" s="197">
        <v>5026400</v>
      </c>
      <c r="E449" s="197">
        <v>4915840</v>
      </c>
      <c r="F449" s="197">
        <v>4729690</v>
      </c>
      <c r="G449" s="197">
        <v>4543520</v>
      </c>
      <c r="H449" s="197">
        <v>4341750</v>
      </c>
      <c r="I449" s="197">
        <v>4128980</v>
      </c>
      <c r="J449" s="197">
        <v>3897030</v>
      </c>
      <c r="K449" s="197">
        <v>3666250</v>
      </c>
      <c r="L449" s="197">
        <v>3440790</v>
      </c>
      <c r="M449" s="197">
        <v>3226700</v>
      </c>
      <c r="N449" s="197">
        <v>3004890</v>
      </c>
      <c r="O449" s="197">
        <v>2792940</v>
      </c>
      <c r="P449" s="197">
        <v>2559730</v>
      </c>
      <c r="Q449" s="197">
        <v>2494620</v>
      </c>
      <c r="R449" s="197">
        <v>2433340</v>
      </c>
      <c r="S449" s="197">
        <v>2375000</v>
      </c>
      <c r="T449" s="197">
        <v>2326120</v>
      </c>
      <c r="U449" s="197">
        <v>2281380</v>
      </c>
      <c r="V449" s="197">
        <v>2249210</v>
      </c>
      <c r="W449" s="197">
        <v>2223230</v>
      </c>
      <c r="X449" s="197">
        <v>2196030</v>
      </c>
      <c r="Y449" s="197">
        <v>2173720</v>
      </c>
      <c r="Z449" s="197">
        <v>2155080</v>
      </c>
      <c r="AA449" s="197">
        <v>2137890</v>
      </c>
      <c r="AB449" s="197">
        <v>2121530</v>
      </c>
      <c r="AC449" s="197">
        <v>2105970</v>
      </c>
      <c r="AD449" s="197">
        <v>2093680</v>
      </c>
      <c r="AE449" s="197">
        <v>2084240</v>
      </c>
      <c r="AF449" s="197">
        <v>2077870</v>
      </c>
    </row>
    <row r="450" spans="1:32" x14ac:dyDescent="0.25">
      <c r="A450" t="s">
        <v>6111</v>
      </c>
      <c r="B450" s="197">
        <v>26424700</v>
      </c>
      <c r="C450" s="197">
        <v>25671200</v>
      </c>
      <c r="D450" s="197">
        <v>25521600</v>
      </c>
      <c r="E450" s="197">
        <v>24960200</v>
      </c>
      <c r="F450" s="197">
        <v>24015100</v>
      </c>
      <c r="G450" s="197">
        <v>23069800</v>
      </c>
      <c r="H450" s="197">
        <v>22045300</v>
      </c>
      <c r="I450" s="197">
        <v>20965000</v>
      </c>
      <c r="J450" s="197">
        <v>19787200</v>
      </c>
      <c r="K450" s="197">
        <v>18615400</v>
      </c>
      <c r="L450" s="197">
        <v>17470600</v>
      </c>
      <c r="M450" s="197">
        <v>16383600</v>
      </c>
      <c r="N450" s="197">
        <v>15257400</v>
      </c>
      <c r="O450" s="197">
        <v>14181200</v>
      </c>
      <c r="P450" s="197">
        <v>12997100</v>
      </c>
      <c r="Q450" s="197">
        <v>12666500</v>
      </c>
      <c r="R450" s="197">
        <v>12355300</v>
      </c>
      <c r="S450" s="197">
        <v>12059100</v>
      </c>
      <c r="T450" s="197">
        <v>11810900</v>
      </c>
      <c r="U450" s="197">
        <v>11583700</v>
      </c>
      <c r="V450" s="197">
        <v>11420400</v>
      </c>
      <c r="W450" s="197">
        <v>11288500</v>
      </c>
      <c r="X450" s="197">
        <v>11150400</v>
      </c>
      <c r="Y450" s="197">
        <v>11037100</v>
      </c>
      <c r="Z450" s="197">
        <v>10942400</v>
      </c>
      <c r="AA450" s="197">
        <v>10855200</v>
      </c>
      <c r="AB450" s="197">
        <v>10772100</v>
      </c>
      <c r="AC450" s="197">
        <v>10693100</v>
      </c>
      <c r="AD450" s="197">
        <v>10630700</v>
      </c>
      <c r="AE450" s="197">
        <v>10582800</v>
      </c>
      <c r="AF450" s="197">
        <v>10550400</v>
      </c>
    </row>
    <row r="451" spans="1:32" x14ac:dyDescent="0.25">
      <c r="A451" t="s">
        <v>6112</v>
      </c>
      <c r="B451">
        <v>578632</v>
      </c>
      <c r="C451">
        <v>562133</v>
      </c>
      <c r="D451">
        <v>558857</v>
      </c>
      <c r="E451">
        <v>546564</v>
      </c>
      <c r="F451">
        <v>525868</v>
      </c>
      <c r="G451">
        <v>505169</v>
      </c>
      <c r="H451">
        <v>482735</v>
      </c>
      <c r="I451">
        <v>459078</v>
      </c>
      <c r="J451">
        <v>433289</v>
      </c>
      <c r="K451">
        <v>407630</v>
      </c>
      <c r="L451">
        <v>382562</v>
      </c>
      <c r="M451">
        <v>358759</v>
      </c>
      <c r="N451">
        <v>334097</v>
      </c>
      <c r="O451">
        <v>310532</v>
      </c>
      <c r="P451">
        <v>284602</v>
      </c>
      <c r="Q451">
        <v>277363</v>
      </c>
      <c r="R451">
        <v>270550</v>
      </c>
      <c r="S451">
        <v>264063</v>
      </c>
      <c r="T451">
        <v>258628</v>
      </c>
      <c r="U451">
        <v>253654</v>
      </c>
      <c r="V451">
        <v>250078</v>
      </c>
      <c r="W451">
        <v>247189</v>
      </c>
      <c r="X451">
        <v>244164</v>
      </c>
      <c r="Y451">
        <v>241684</v>
      </c>
      <c r="Z451">
        <v>239611</v>
      </c>
      <c r="AA451">
        <v>237700</v>
      </c>
      <c r="AB451">
        <v>235881</v>
      </c>
      <c r="AC451">
        <v>234151</v>
      </c>
      <c r="AD451">
        <v>232785</v>
      </c>
      <c r="AE451">
        <v>231735</v>
      </c>
      <c r="AF451">
        <v>231027</v>
      </c>
    </row>
    <row r="452" spans="1:32" x14ac:dyDescent="0.25">
      <c r="A452" t="s">
        <v>6113</v>
      </c>
      <c r="B452">
        <v>547713</v>
      </c>
      <c r="C452">
        <v>532096</v>
      </c>
      <c r="D452">
        <v>528995</v>
      </c>
      <c r="E452">
        <v>517359</v>
      </c>
      <c r="F452">
        <v>497768</v>
      </c>
      <c r="G452">
        <v>478176</v>
      </c>
      <c r="H452">
        <v>456941</v>
      </c>
      <c r="I452">
        <v>434548</v>
      </c>
      <c r="J452">
        <v>410137</v>
      </c>
      <c r="K452">
        <v>385848</v>
      </c>
      <c r="L452">
        <v>362120</v>
      </c>
      <c r="M452">
        <v>339589</v>
      </c>
      <c r="N452">
        <v>316244</v>
      </c>
      <c r="O452">
        <v>293939</v>
      </c>
      <c r="P452">
        <v>269395</v>
      </c>
      <c r="Q452">
        <v>262542</v>
      </c>
      <c r="R452">
        <v>256093</v>
      </c>
      <c r="S452">
        <v>249953</v>
      </c>
      <c r="T452">
        <v>244809</v>
      </c>
      <c r="U452">
        <v>240100</v>
      </c>
      <c r="V452">
        <v>236715</v>
      </c>
      <c r="W452">
        <v>233980</v>
      </c>
      <c r="X452">
        <v>231117</v>
      </c>
      <c r="Y452">
        <v>228770</v>
      </c>
      <c r="Z452">
        <v>226808</v>
      </c>
      <c r="AA452">
        <v>224999</v>
      </c>
      <c r="AB452">
        <v>223277</v>
      </c>
      <c r="AC452">
        <v>221640</v>
      </c>
      <c r="AD452">
        <v>220346</v>
      </c>
      <c r="AE452">
        <v>219353</v>
      </c>
      <c r="AF452">
        <v>218682</v>
      </c>
    </row>
    <row r="453" spans="1:32" x14ac:dyDescent="0.25">
      <c r="A453" t="s">
        <v>6114</v>
      </c>
      <c r="B453" s="197">
        <v>118273000</v>
      </c>
      <c r="C453" s="197">
        <v>114900000</v>
      </c>
      <c r="D453" s="197">
        <v>114231000</v>
      </c>
      <c r="E453" s="197">
        <v>111718000</v>
      </c>
      <c r="F453" s="197">
        <v>107488000</v>
      </c>
      <c r="G453" s="197">
        <v>103257000</v>
      </c>
      <c r="H453" s="197">
        <v>98671400</v>
      </c>
      <c r="I453" s="197">
        <v>93835900</v>
      </c>
      <c r="J453" s="197">
        <v>88564600</v>
      </c>
      <c r="K453" s="197">
        <v>83319700</v>
      </c>
      <c r="L453" s="197">
        <v>78195900</v>
      </c>
      <c r="M453" s="197">
        <v>73330500</v>
      </c>
      <c r="N453" s="197">
        <v>68289600</v>
      </c>
      <c r="O453" s="197">
        <v>63472900</v>
      </c>
      <c r="P453" s="197">
        <v>58172900</v>
      </c>
      <c r="Q453" s="197">
        <v>56693100</v>
      </c>
      <c r="R453" s="197">
        <v>55300600</v>
      </c>
      <c r="S453" s="197">
        <v>53974600</v>
      </c>
      <c r="T453" s="197">
        <v>52863800</v>
      </c>
      <c r="U453" s="197">
        <v>51847000</v>
      </c>
      <c r="V453" s="197">
        <v>51116000</v>
      </c>
      <c r="W453" s="197">
        <v>50525600</v>
      </c>
      <c r="X453" s="197">
        <v>49907300</v>
      </c>
      <c r="Y453" s="197">
        <v>49400400</v>
      </c>
      <c r="Z453" s="197">
        <v>48976700</v>
      </c>
      <c r="AA453" s="197">
        <v>48586100</v>
      </c>
      <c r="AB453" s="197">
        <v>48214300</v>
      </c>
      <c r="AC453" s="197">
        <v>47860700</v>
      </c>
      <c r="AD453" s="197">
        <v>47581400</v>
      </c>
      <c r="AE453" s="197">
        <v>47366800</v>
      </c>
      <c r="AF453" s="197">
        <v>47222000</v>
      </c>
    </row>
    <row r="454" spans="1:32" x14ac:dyDescent="0.25">
      <c r="A454" t="s">
        <v>6115</v>
      </c>
      <c r="B454">
        <v>23551.7</v>
      </c>
      <c r="C454">
        <v>22880.1</v>
      </c>
      <c r="D454">
        <v>22746.799999999999</v>
      </c>
      <c r="E454">
        <v>22246.400000000001</v>
      </c>
      <c r="F454">
        <v>21404</v>
      </c>
      <c r="G454">
        <v>20561.5</v>
      </c>
      <c r="H454">
        <v>19648.400000000001</v>
      </c>
      <c r="I454">
        <v>18685.599999999999</v>
      </c>
      <c r="J454">
        <v>17635.900000000001</v>
      </c>
      <c r="K454">
        <v>16591.5</v>
      </c>
      <c r="L454">
        <v>15571.2</v>
      </c>
      <c r="M454">
        <v>14602.3</v>
      </c>
      <c r="N454">
        <v>13598.5</v>
      </c>
      <c r="O454">
        <v>12639.4</v>
      </c>
      <c r="P454">
        <v>11584</v>
      </c>
      <c r="Q454">
        <v>11289.3</v>
      </c>
      <c r="R454">
        <v>11012</v>
      </c>
      <c r="S454">
        <v>10748</v>
      </c>
      <c r="T454">
        <v>10526.8</v>
      </c>
      <c r="U454">
        <v>10324.299999999999</v>
      </c>
      <c r="V454">
        <v>10178.700000000001</v>
      </c>
      <c r="W454">
        <v>10061.200000000001</v>
      </c>
      <c r="X454">
        <v>9938.0400000000009</v>
      </c>
      <c r="Y454">
        <v>9837.11</v>
      </c>
      <c r="Z454">
        <v>9752.73</v>
      </c>
      <c r="AA454">
        <v>9674.9500000000007</v>
      </c>
      <c r="AB454">
        <v>9600.92</v>
      </c>
      <c r="AC454">
        <v>9530.5</v>
      </c>
      <c r="AD454">
        <v>9474.89</v>
      </c>
      <c r="AE454">
        <v>9432.16</v>
      </c>
      <c r="AF454">
        <v>9403.32</v>
      </c>
    </row>
    <row r="455" spans="1:32" x14ac:dyDescent="0.25">
      <c r="A455" t="s">
        <v>6116</v>
      </c>
      <c r="B455">
        <v>44364.800000000003</v>
      </c>
      <c r="C455">
        <v>43099.8</v>
      </c>
      <c r="D455">
        <v>42848.6</v>
      </c>
      <c r="E455">
        <v>41906.1</v>
      </c>
      <c r="F455">
        <v>40319.199999999997</v>
      </c>
      <c r="G455">
        <v>38732.199999999997</v>
      </c>
      <c r="H455">
        <v>37012.199999999997</v>
      </c>
      <c r="I455">
        <v>35198.400000000001</v>
      </c>
      <c r="J455">
        <v>33221.1</v>
      </c>
      <c r="K455">
        <v>31253.7</v>
      </c>
      <c r="L455">
        <v>29331.7</v>
      </c>
      <c r="M455">
        <v>27506.7</v>
      </c>
      <c r="N455">
        <v>25615.8</v>
      </c>
      <c r="O455">
        <v>23809</v>
      </c>
      <c r="P455">
        <v>21821</v>
      </c>
      <c r="Q455">
        <v>21265.9</v>
      </c>
      <c r="R455">
        <v>20743.599999999999</v>
      </c>
      <c r="S455">
        <v>20246.2</v>
      </c>
      <c r="T455">
        <v>19829.5</v>
      </c>
      <c r="U455">
        <v>19448.099999999999</v>
      </c>
      <c r="V455">
        <v>19173.900000000001</v>
      </c>
      <c r="W455">
        <v>18952.400000000001</v>
      </c>
      <c r="X455">
        <v>18720.5</v>
      </c>
      <c r="Y455">
        <v>18530.400000000001</v>
      </c>
      <c r="Z455">
        <v>18371.400000000001</v>
      </c>
      <c r="AA455">
        <v>18224.900000000001</v>
      </c>
      <c r="AB455">
        <v>18085.400000000001</v>
      </c>
      <c r="AC455">
        <v>17952.8</v>
      </c>
      <c r="AD455">
        <v>17848.099999999999</v>
      </c>
      <c r="AE455">
        <v>17767.599999999999</v>
      </c>
      <c r="AF455">
        <v>17713.2</v>
      </c>
    </row>
    <row r="456" spans="1:32" x14ac:dyDescent="0.25">
      <c r="A456" t="s">
        <v>6117</v>
      </c>
      <c r="B456" s="197">
        <v>2536970</v>
      </c>
      <c r="C456" s="197">
        <v>2464630</v>
      </c>
      <c r="D456" s="197">
        <v>2450270</v>
      </c>
      <c r="E456" s="197">
        <v>2396380</v>
      </c>
      <c r="F456" s="197">
        <v>2305630</v>
      </c>
      <c r="G456" s="197">
        <v>2214880</v>
      </c>
      <c r="H456" s="197">
        <v>2116520</v>
      </c>
      <c r="I456" s="197">
        <v>2012800</v>
      </c>
      <c r="J456" s="197">
        <v>1899730</v>
      </c>
      <c r="K456" s="197">
        <v>1787220</v>
      </c>
      <c r="L456" s="197">
        <v>1677320</v>
      </c>
      <c r="M456" s="197">
        <v>1572950</v>
      </c>
      <c r="N456" s="197">
        <v>1464820</v>
      </c>
      <c r="O456" s="197">
        <v>1361510</v>
      </c>
      <c r="P456" s="197">
        <v>1247820</v>
      </c>
      <c r="Q456" s="197">
        <v>1216080</v>
      </c>
      <c r="R456" s="197">
        <v>1186210</v>
      </c>
      <c r="S456" s="197">
        <v>1157760</v>
      </c>
      <c r="T456" s="197">
        <v>1133940</v>
      </c>
      <c r="U456" s="197">
        <v>1112130</v>
      </c>
      <c r="V456" s="197">
        <v>1096450</v>
      </c>
      <c r="W456" s="197">
        <v>1083780</v>
      </c>
      <c r="X456" s="197">
        <v>1070520</v>
      </c>
      <c r="Y456" s="197">
        <v>1059650</v>
      </c>
      <c r="Z456" s="197">
        <v>1050560</v>
      </c>
      <c r="AA456" s="197">
        <v>1042180</v>
      </c>
      <c r="AB456" s="197">
        <v>1034210</v>
      </c>
      <c r="AC456" s="197">
        <v>1026620</v>
      </c>
      <c r="AD456" s="197">
        <v>1020630</v>
      </c>
      <c r="AE456" s="197">
        <v>1016030</v>
      </c>
      <c r="AF456" s="197">
        <v>1012920</v>
      </c>
    </row>
    <row r="457" spans="1:32" x14ac:dyDescent="0.25">
      <c r="A457" t="s">
        <v>6118</v>
      </c>
      <c r="B457">
        <v>369014</v>
      </c>
      <c r="C457">
        <v>358492</v>
      </c>
      <c r="D457">
        <v>356403</v>
      </c>
      <c r="E457">
        <v>348564</v>
      </c>
      <c r="F457">
        <v>335365</v>
      </c>
      <c r="G457">
        <v>322164</v>
      </c>
      <c r="H457">
        <v>307858</v>
      </c>
      <c r="I457">
        <v>292771</v>
      </c>
      <c r="J457">
        <v>276324</v>
      </c>
      <c r="K457">
        <v>259960</v>
      </c>
      <c r="L457">
        <v>243973</v>
      </c>
      <c r="M457">
        <v>228793</v>
      </c>
      <c r="N457">
        <v>213065</v>
      </c>
      <c r="O457">
        <v>198037</v>
      </c>
      <c r="P457">
        <v>181501</v>
      </c>
      <c r="Q457">
        <v>176884</v>
      </c>
      <c r="R457">
        <v>172539</v>
      </c>
      <c r="S457">
        <v>168402</v>
      </c>
      <c r="T457">
        <v>164937</v>
      </c>
      <c r="U457">
        <v>161764</v>
      </c>
      <c r="V457">
        <v>159483</v>
      </c>
      <c r="W457">
        <v>157641</v>
      </c>
      <c r="X457">
        <v>155712</v>
      </c>
      <c r="Y457">
        <v>154131</v>
      </c>
      <c r="Z457">
        <v>152809</v>
      </c>
      <c r="AA457">
        <v>151590</v>
      </c>
      <c r="AB457">
        <v>150430</v>
      </c>
      <c r="AC457">
        <v>149327</v>
      </c>
      <c r="AD457">
        <v>148455</v>
      </c>
      <c r="AE457">
        <v>147786</v>
      </c>
      <c r="AF457">
        <v>147334</v>
      </c>
    </row>
    <row r="458" spans="1:32" x14ac:dyDescent="0.25">
      <c r="A458" t="s">
        <v>6119</v>
      </c>
      <c r="B458">
        <v>0</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row>
    <row r="459" spans="1:32" x14ac:dyDescent="0.25">
      <c r="A459" t="s">
        <v>6120</v>
      </c>
      <c r="B459" s="197">
        <v>188823000</v>
      </c>
      <c r="C459" s="197">
        <v>156515000</v>
      </c>
      <c r="D459" s="197">
        <v>162317000</v>
      </c>
      <c r="E459" s="197">
        <v>194380000</v>
      </c>
      <c r="F459" s="197">
        <v>193619000</v>
      </c>
      <c r="G459" s="197">
        <v>182837000</v>
      </c>
      <c r="H459" s="197">
        <v>181918000</v>
      </c>
      <c r="I459" s="197">
        <v>177587000</v>
      </c>
      <c r="J459" s="197">
        <v>170133000</v>
      </c>
      <c r="K459" s="197">
        <v>163405000</v>
      </c>
      <c r="L459" s="197">
        <v>163457000</v>
      </c>
      <c r="M459" s="197">
        <v>163340000</v>
      </c>
      <c r="N459" s="197">
        <v>161065000</v>
      </c>
      <c r="O459" s="197">
        <v>158205000</v>
      </c>
      <c r="P459" s="197">
        <v>158306000</v>
      </c>
      <c r="Q459" s="197">
        <v>158689000</v>
      </c>
      <c r="R459" s="197">
        <v>157126000</v>
      </c>
      <c r="S459" s="197">
        <v>157129000</v>
      </c>
      <c r="T459" s="197">
        <v>158399000</v>
      </c>
      <c r="U459" s="197">
        <v>158798000</v>
      </c>
      <c r="V459" s="197">
        <v>156060000</v>
      </c>
      <c r="W459" s="197">
        <v>156461000</v>
      </c>
      <c r="X459" s="197">
        <v>160131000</v>
      </c>
      <c r="Y459" s="197">
        <v>162772000</v>
      </c>
      <c r="Z459" s="197">
        <v>161274000</v>
      </c>
      <c r="AA459" s="197">
        <v>160870000</v>
      </c>
      <c r="AB459" s="197">
        <v>160282000</v>
      </c>
      <c r="AC459" s="197">
        <v>159361000</v>
      </c>
      <c r="AD459" s="197">
        <v>160129000</v>
      </c>
      <c r="AE459" s="197">
        <v>159443000</v>
      </c>
      <c r="AF459" s="197">
        <v>161823000</v>
      </c>
    </row>
    <row r="460" spans="1:32" x14ac:dyDescent="0.25">
      <c r="A460" t="s">
        <v>6121</v>
      </c>
      <c r="B460">
        <v>885.947</v>
      </c>
      <c r="C460">
        <v>734.35799999999995</v>
      </c>
      <c r="D460">
        <v>761.58399999999995</v>
      </c>
      <c r="E460">
        <v>912.02099999999996</v>
      </c>
      <c r="F460">
        <v>908.45100000000002</v>
      </c>
      <c r="G460">
        <v>857.86099999999999</v>
      </c>
      <c r="H460">
        <v>853.55200000000002</v>
      </c>
      <c r="I460">
        <v>833.22799999999995</v>
      </c>
      <c r="J460">
        <v>798.25400000000002</v>
      </c>
      <c r="K460">
        <v>766.68899999999996</v>
      </c>
      <c r="L460">
        <v>766.93</v>
      </c>
      <c r="M460">
        <v>766.38400000000001</v>
      </c>
      <c r="N460">
        <v>755.70899999999995</v>
      </c>
      <c r="O460">
        <v>742.29200000000003</v>
      </c>
      <c r="P460">
        <v>742.76300000000003</v>
      </c>
      <c r="Q460">
        <v>744.56100000000004</v>
      </c>
      <c r="R460">
        <v>737.22799999999995</v>
      </c>
      <c r="S460">
        <v>737.24</v>
      </c>
      <c r="T460">
        <v>743.202</v>
      </c>
      <c r="U460">
        <v>745.072</v>
      </c>
      <c r="V460">
        <v>732.22400000000005</v>
      </c>
      <c r="W460">
        <v>734.10699999999997</v>
      </c>
      <c r="X460">
        <v>751.32600000000002</v>
      </c>
      <c r="Y460">
        <v>763.71699999999998</v>
      </c>
      <c r="Z460">
        <v>756.69</v>
      </c>
      <c r="AA460">
        <v>754.79600000000005</v>
      </c>
      <c r="AB460">
        <v>752.03399999999999</v>
      </c>
      <c r="AC460">
        <v>747.71600000000001</v>
      </c>
      <c r="AD460">
        <v>751.31500000000005</v>
      </c>
      <c r="AE460">
        <v>748.096</v>
      </c>
      <c r="AF460">
        <v>759.26800000000003</v>
      </c>
    </row>
    <row r="461" spans="1:32" x14ac:dyDescent="0.25">
      <c r="A461" t="s">
        <v>6122</v>
      </c>
      <c r="B461">
        <v>45006.7</v>
      </c>
      <c r="C461">
        <v>37305.9</v>
      </c>
      <c r="D461">
        <v>38689</v>
      </c>
      <c r="E461">
        <v>46331.3</v>
      </c>
      <c r="F461">
        <v>46149.9</v>
      </c>
      <c r="G461">
        <v>43579.9</v>
      </c>
      <c r="H461">
        <v>43361</v>
      </c>
      <c r="I461">
        <v>42328.6</v>
      </c>
      <c r="J461">
        <v>40551.9</v>
      </c>
      <c r="K461">
        <v>38948.300000000003</v>
      </c>
      <c r="L461">
        <v>38960.6</v>
      </c>
      <c r="M461">
        <v>38932.800000000003</v>
      </c>
      <c r="N461">
        <v>38390.5</v>
      </c>
      <c r="O461">
        <v>37708.9</v>
      </c>
      <c r="P461">
        <v>37732.9</v>
      </c>
      <c r="Q461">
        <v>37824.199999999997</v>
      </c>
      <c r="R461">
        <v>37451.699999999997</v>
      </c>
      <c r="S461">
        <v>37452.300000000003</v>
      </c>
      <c r="T461">
        <v>37755.199999999997</v>
      </c>
      <c r="U461">
        <v>37850.199999999997</v>
      </c>
      <c r="V461">
        <v>37197.5</v>
      </c>
      <c r="W461">
        <v>37293.1</v>
      </c>
      <c r="X461">
        <v>38167.9</v>
      </c>
      <c r="Y461">
        <v>38797.4</v>
      </c>
      <c r="Z461">
        <v>38440.400000000001</v>
      </c>
      <c r="AA461">
        <v>38344.1</v>
      </c>
      <c r="AB461">
        <v>38203.800000000003</v>
      </c>
      <c r="AC461">
        <v>37984.5</v>
      </c>
      <c r="AD461">
        <v>38167.300000000003</v>
      </c>
      <c r="AE461">
        <v>38003.800000000003</v>
      </c>
      <c r="AF461">
        <v>38571.300000000003</v>
      </c>
    </row>
    <row r="462" spans="1:32" x14ac:dyDescent="0.25">
      <c r="A462" t="s">
        <v>6123</v>
      </c>
      <c r="B462">
        <v>228522</v>
      </c>
      <c r="C462">
        <v>189421</v>
      </c>
      <c r="D462">
        <v>196444</v>
      </c>
      <c r="E462">
        <v>235248</v>
      </c>
      <c r="F462">
        <v>234327</v>
      </c>
      <c r="G462">
        <v>221278</v>
      </c>
      <c r="H462">
        <v>220166</v>
      </c>
      <c r="I462">
        <v>214924</v>
      </c>
      <c r="J462">
        <v>205903</v>
      </c>
      <c r="K462">
        <v>197761</v>
      </c>
      <c r="L462">
        <v>197823</v>
      </c>
      <c r="M462">
        <v>197682</v>
      </c>
      <c r="N462">
        <v>194929</v>
      </c>
      <c r="O462">
        <v>191468</v>
      </c>
      <c r="P462">
        <v>191589</v>
      </c>
      <c r="Q462">
        <v>192053</v>
      </c>
      <c r="R462">
        <v>190161</v>
      </c>
      <c r="S462">
        <v>190165</v>
      </c>
      <c r="T462">
        <v>191702</v>
      </c>
      <c r="U462">
        <v>192185</v>
      </c>
      <c r="V462">
        <v>188871</v>
      </c>
      <c r="W462">
        <v>189356</v>
      </c>
      <c r="X462">
        <v>193798</v>
      </c>
      <c r="Y462">
        <v>196994</v>
      </c>
      <c r="Z462">
        <v>195182</v>
      </c>
      <c r="AA462">
        <v>194693</v>
      </c>
      <c r="AB462">
        <v>193980</v>
      </c>
      <c r="AC462">
        <v>192867</v>
      </c>
      <c r="AD462">
        <v>193795</v>
      </c>
      <c r="AE462">
        <v>192965</v>
      </c>
      <c r="AF462">
        <v>195846</v>
      </c>
    </row>
    <row r="463" spans="1:32" x14ac:dyDescent="0.25">
      <c r="A463" t="s">
        <v>6124</v>
      </c>
      <c r="B463">
        <v>5004.05</v>
      </c>
      <c r="C463">
        <v>4147.84</v>
      </c>
      <c r="D463">
        <v>4301.6099999999997</v>
      </c>
      <c r="E463">
        <v>5151.32</v>
      </c>
      <c r="F463">
        <v>5131.1499999999996</v>
      </c>
      <c r="G463">
        <v>4845.41</v>
      </c>
      <c r="H463">
        <v>4821.07</v>
      </c>
      <c r="I463">
        <v>4706.2700000000004</v>
      </c>
      <c r="J463">
        <v>4508.74</v>
      </c>
      <c r="K463">
        <v>4330.45</v>
      </c>
      <c r="L463">
        <v>4331.8100000000004</v>
      </c>
      <c r="M463">
        <v>4328.72</v>
      </c>
      <c r="N463">
        <v>4268.43</v>
      </c>
      <c r="O463">
        <v>4192.6499999999996</v>
      </c>
      <c r="P463">
        <v>4195.3100000000004</v>
      </c>
      <c r="Q463">
        <v>4205.46</v>
      </c>
      <c r="R463">
        <v>4164.04</v>
      </c>
      <c r="S463">
        <v>4164.1099999999997</v>
      </c>
      <c r="T463">
        <v>4197.79</v>
      </c>
      <c r="U463">
        <v>4208.3500000000004</v>
      </c>
      <c r="V463">
        <v>4135.78</v>
      </c>
      <c r="W463">
        <v>4146.42</v>
      </c>
      <c r="X463">
        <v>4243.67</v>
      </c>
      <c r="Y463">
        <v>4313.66</v>
      </c>
      <c r="Z463">
        <v>4273.97</v>
      </c>
      <c r="AA463">
        <v>4263.2700000000004</v>
      </c>
      <c r="AB463">
        <v>4247.67</v>
      </c>
      <c r="AC463">
        <v>4223.28</v>
      </c>
      <c r="AD463">
        <v>4243.6099999999997</v>
      </c>
      <c r="AE463">
        <v>4225.43</v>
      </c>
      <c r="AF463">
        <v>4288.53</v>
      </c>
    </row>
    <row r="464" spans="1:32" x14ac:dyDescent="0.25">
      <c r="A464" t="s">
        <v>6125</v>
      </c>
      <c r="B464">
        <v>4736.66</v>
      </c>
      <c r="C464">
        <v>3926.2</v>
      </c>
      <c r="D464">
        <v>4071.76</v>
      </c>
      <c r="E464">
        <v>4876.0600000000004</v>
      </c>
      <c r="F464">
        <v>4856.97</v>
      </c>
      <c r="G464">
        <v>4586.5</v>
      </c>
      <c r="H464">
        <v>4563.46</v>
      </c>
      <c r="I464">
        <v>4454.8</v>
      </c>
      <c r="J464">
        <v>4267.8100000000004</v>
      </c>
      <c r="K464">
        <v>4099.05</v>
      </c>
      <c r="L464">
        <v>4100.34</v>
      </c>
      <c r="M464">
        <v>4097.42</v>
      </c>
      <c r="N464">
        <v>4040.35</v>
      </c>
      <c r="O464">
        <v>3968.62</v>
      </c>
      <c r="P464">
        <v>3971.13</v>
      </c>
      <c r="Q464">
        <v>3980.75</v>
      </c>
      <c r="R464">
        <v>3941.54</v>
      </c>
      <c r="S464">
        <v>3941.61</v>
      </c>
      <c r="T464">
        <v>3973.48</v>
      </c>
      <c r="U464">
        <v>3983.48</v>
      </c>
      <c r="V464">
        <v>3914.79</v>
      </c>
      <c r="W464">
        <v>3924.85</v>
      </c>
      <c r="X464">
        <v>4016.91</v>
      </c>
      <c r="Y464">
        <v>4083.16</v>
      </c>
      <c r="Z464">
        <v>4045.6</v>
      </c>
      <c r="AA464">
        <v>4035.47</v>
      </c>
      <c r="AB464">
        <v>4020.7</v>
      </c>
      <c r="AC464">
        <v>3997.61</v>
      </c>
      <c r="AD464">
        <v>4016.86</v>
      </c>
      <c r="AE464">
        <v>3999.65</v>
      </c>
      <c r="AF464">
        <v>4059.37</v>
      </c>
    </row>
    <row r="465" spans="1:32" x14ac:dyDescent="0.25">
      <c r="A465" t="s">
        <v>6126</v>
      </c>
      <c r="B465" s="197">
        <v>1022830</v>
      </c>
      <c r="C465">
        <v>847820</v>
      </c>
      <c r="D465">
        <v>879253</v>
      </c>
      <c r="E465" s="197">
        <v>1052930</v>
      </c>
      <c r="F465" s="197">
        <v>1048810</v>
      </c>
      <c r="G465">
        <v>990405</v>
      </c>
      <c r="H465">
        <v>985430</v>
      </c>
      <c r="I465">
        <v>961966</v>
      </c>
      <c r="J465">
        <v>921589</v>
      </c>
      <c r="K465">
        <v>885146</v>
      </c>
      <c r="L465">
        <v>885424</v>
      </c>
      <c r="M465">
        <v>884794</v>
      </c>
      <c r="N465">
        <v>872470</v>
      </c>
      <c r="O465">
        <v>856980</v>
      </c>
      <c r="P465">
        <v>857523</v>
      </c>
      <c r="Q465">
        <v>859600</v>
      </c>
      <c r="R465">
        <v>851133</v>
      </c>
      <c r="S465">
        <v>851147</v>
      </c>
      <c r="T465">
        <v>858030</v>
      </c>
      <c r="U465">
        <v>860189</v>
      </c>
      <c r="V465">
        <v>845357</v>
      </c>
      <c r="W465">
        <v>847530</v>
      </c>
      <c r="X465">
        <v>867409</v>
      </c>
      <c r="Y465">
        <v>881715</v>
      </c>
      <c r="Z465">
        <v>873603</v>
      </c>
      <c r="AA465">
        <v>871415</v>
      </c>
      <c r="AB465">
        <v>868227</v>
      </c>
      <c r="AC465">
        <v>863241</v>
      </c>
      <c r="AD465">
        <v>867397</v>
      </c>
      <c r="AE465">
        <v>863681</v>
      </c>
      <c r="AF465">
        <v>876578</v>
      </c>
    </row>
    <row r="466" spans="1:32" x14ac:dyDescent="0.25">
      <c r="A466" t="s">
        <v>6127</v>
      </c>
      <c r="B466">
        <v>203.67599999999999</v>
      </c>
      <c r="C466">
        <v>168.827</v>
      </c>
      <c r="D466">
        <v>175.08600000000001</v>
      </c>
      <c r="E466">
        <v>209.67099999999999</v>
      </c>
      <c r="F466">
        <v>208.85</v>
      </c>
      <c r="G466">
        <v>197.21899999999999</v>
      </c>
      <c r="H466">
        <v>196.22900000000001</v>
      </c>
      <c r="I466">
        <v>191.55600000000001</v>
      </c>
      <c r="J466">
        <v>183.51599999999999</v>
      </c>
      <c r="K466">
        <v>176.25899999999999</v>
      </c>
      <c r="L466">
        <v>176.315</v>
      </c>
      <c r="M466">
        <v>176.18899999999999</v>
      </c>
      <c r="N466">
        <v>173.73500000000001</v>
      </c>
      <c r="O466">
        <v>170.65</v>
      </c>
      <c r="P466">
        <v>170.75899999999999</v>
      </c>
      <c r="Q466">
        <v>171.172</v>
      </c>
      <c r="R466">
        <v>169.48599999999999</v>
      </c>
      <c r="S466">
        <v>169.489</v>
      </c>
      <c r="T466">
        <v>170.86</v>
      </c>
      <c r="U466">
        <v>171.29</v>
      </c>
      <c r="V466">
        <v>168.33600000000001</v>
      </c>
      <c r="W466">
        <v>168.76900000000001</v>
      </c>
      <c r="X466">
        <v>172.727</v>
      </c>
      <c r="Y466">
        <v>175.57599999999999</v>
      </c>
      <c r="Z466">
        <v>173.96100000000001</v>
      </c>
      <c r="AA466">
        <v>173.52500000000001</v>
      </c>
      <c r="AB466">
        <v>172.89</v>
      </c>
      <c r="AC466">
        <v>171.89699999999999</v>
      </c>
      <c r="AD466">
        <v>172.72499999999999</v>
      </c>
      <c r="AE466">
        <v>171.98500000000001</v>
      </c>
      <c r="AF466">
        <v>174.553</v>
      </c>
    </row>
    <row r="467" spans="1:32" x14ac:dyDescent="0.25">
      <c r="A467" t="s">
        <v>6128</v>
      </c>
      <c r="B467">
        <v>383.66899999999998</v>
      </c>
      <c r="C467">
        <v>318.02199999999999</v>
      </c>
      <c r="D467">
        <v>329.81299999999999</v>
      </c>
      <c r="E467">
        <v>394.96100000000001</v>
      </c>
      <c r="F467">
        <v>393.41500000000002</v>
      </c>
      <c r="G467">
        <v>371.50599999999997</v>
      </c>
      <c r="H467">
        <v>369.64</v>
      </c>
      <c r="I467">
        <v>360.839</v>
      </c>
      <c r="J467">
        <v>345.69299999999998</v>
      </c>
      <c r="K467">
        <v>332.02300000000002</v>
      </c>
      <c r="L467">
        <v>332.12799999999999</v>
      </c>
      <c r="M467">
        <v>331.89100000000002</v>
      </c>
      <c r="N467">
        <v>327.26799999999997</v>
      </c>
      <c r="O467">
        <v>321.45800000000003</v>
      </c>
      <c r="P467">
        <v>321.66199999999998</v>
      </c>
      <c r="Q467">
        <v>322.44099999999997</v>
      </c>
      <c r="R467">
        <v>319.26499999999999</v>
      </c>
      <c r="S467">
        <v>319.27</v>
      </c>
      <c r="T467">
        <v>321.85199999999998</v>
      </c>
      <c r="U467">
        <v>322.66199999999998</v>
      </c>
      <c r="V467">
        <v>317.09800000000001</v>
      </c>
      <c r="W467">
        <v>317.91300000000001</v>
      </c>
      <c r="X467">
        <v>325.37</v>
      </c>
      <c r="Y467">
        <v>330.73599999999999</v>
      </c>
      <c r="Z467">
        <v>327.69299999999998</v>
      </c>
      <c r="AA467">
        <v>326.87299999999999</v>
      </c>
      <c r="AB467">
        <v>325.67700000000002</v>
      </c>
      <c r="AC467">
        <v>323.80700000000002</v>
      </c>
      <c r="AD467">
        <v>325.36500000000001</v>
      </c>
      <c r="AE467">
        <v>323.971</v>
      </c>
      <c r="AF467">
        <v>328.80900000000003</v>
      </c>
    </row>
    <row r="468" spans="1:32" x14ac:dyDescent="0.25">
      <c r="A468" t="s">
        <v>6129</v>
      </c>
      <c r="B468">
        <v>21939.9</v>
      </c>
      <c r="C468">
        <v>18185.900000000001</v>
      </c>
      <c r="D468">
        <v>18860.099999999999</v>
      </c>
      <c r="E468">
        <v>22585.599999999999</v>
      </c>
      <c r="F468">
        <v>22497.200000000001</v>
      </c>
      <c r="G468">
        <v>21244.400000000001</v>
      </c>
      <c r="H468">
        <v>21137.7</v>
      </c>
      <c r="I468">
        <v>20634.3</v>
      </c>
      <c r="J468">
        <v>19768.2</v>
      </c>
      <c r="K468">
        <v>18986.599999999999</v>
      </c>
      <c r="L468">
        <v>18992.5</v>
      </c>
      <c r="M468">
        <v>18979</v>
      </c>
      <c r="N468">
        <v>18714.599999999999</v>
      </c>
      <c r="O468">
        <v>18382.400000000001</v>
      </c>
      <c r="P468">
        <v>18394</v>
      </c>
      <c r="Q468">
        <v>18438.599999999999</v>
      </c>
      <c r="R468">
        <v>18257</v>
      </c>
      <c r="S468">
        <v>18257.3</v>
      </c>
      <c r="T468">
        <v>18404.900000000001</v>
      </c>
      <c r="U468">
        <v>18451.2</v>
      </c>
      <c r="V468">
        <v>18133.099999999999</v>
      </c>
      <c r="W468">
        <v>18179.7</v>
      </c>
      <c r="X468">
        <v>18606.099999999999</v>
      </c>
      <c r="Y468">
        <v>18913</v>
      </c>
      <c r="Z468">
        <v>18738.900000000001</v>
      </c>
      <c r="AA468">
        <v>18692</v>
      </c>
      <c r="AB468">
        <v>18623.599999999999</v>
      </c>
      <c r="AC468">
        <v>18516.7</v>
      </c>
      <c r="AD468">
        <v>18605.8</v>
      </c>
      <c r="AE468">
        <v>18526.099999999999</v>
      </c>
      <c r="AF468">
        <v>18802.8</v>
      </c>
    </row>
    <row r="469" spans="1:32" x14ac:dyDescent="0.25">
      <c r="A469" t="s">
        <v>6130</v>
      </c>
      <c r="B469">
        <v>3191.26</v>
      </c>
      <c r="C469">
        <v>2645.22</v>
      </c>
      <c r="D469">
        <v>2743.29</v>
      </c>
      <c r="E469">
        <v>3285.18</v>
      </c>
      <c r="F469">
        <v>3272.32</v>
      </c>
      <c r="G469">
        <v>3090.09</v>
      </c>
      <c r="H469">
        <v>3074.57</v>
      </c>
      <c r="I469">
        <v>3001.36</v>
      </c>
      <c r="J469">
        <v>2875.38</v>
      </c>
      <c r="K469">
        <v>2761.68</v>
      </c>
      <c r="L469">
        <v>2762.55</v>
      </c>
      <c r="M469">
        <v>2760.58</v>
      </c>
      <c r="N469">
        <v>2722.13</v>
      </c>
      <c r="O469">
        <v>2673.8</v>
      </c>
      <c r="P469">
        <v>2675.5</v>
      </c>
      <c r="Q469">
        <v>2681.97</v>
      </c>
      <c r="R469">
        <v>2655.56</v>
      </c>
      <c r="S469">
        <v>2655.6</v>
      </c>
      <c r="T469">
        <v>2677.08</v>
      </c>
      <c r="U469">
        <v>2683.81</v>
      </c>
      <c r="V469">
        <v>2637.54</v>
      </c>
      <c r="W469">
        <v>2644.32</v>
      </c>
      <c r="X469">
        <v>2706.34</v>
      </c>
      <c r="Y469">
        <v>2750.98</v>
      </c>
      <c r="Z469">
        <v>2725.66</v>
      </c>
      <c r="AA469">
        <v>2718.84</v>
      </c>
      <c r="AB469">
        <v>2708.89</v>
      </c>
      <c r="AC469">
        <v>2693.34</v>
      </c>
      <c r="AD469">
        <v>2706.3</v>
      </c>
      <c r="AE469">
        <v>2694.71</v>
      </c>
      <c r="AF469">
        <v>2734.95</v>
      </c>
    </row>
    <row r="470" spans="1:32" x14ac:dyDescent="0.25">
      <c r="A470" t="s">
        <v>6131</v>
      </c>
      <c r="B470">
        <v>0</v>
      </c>
      <c r="C470">
        <v>0</v>
      </c>
      <c r="D470">
        <v>0</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row>
    <row r="471" spans="1:32" x14ac:dyDescent="0.25">
      <c r="A471" t="s">
        <v>6132</v>
      </c>
      <c r="B471">
        <v>0</v>
      </c>
      <c r="C471">
        <v>0</v>
      </c>
      <c r="D471">
        <v>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row>
    <row r="472" spans="1:32" x14ac:dyDescent="0.25">
      <c r="A472" t="s">
        <v>6133</v>
      </c>
      <c r="B472">
        <v>0</v>
      </c>
      <c r="C472">
        <v>0</v>
      </c>
      <c r="D472">
        <v>0</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row>
    <row r="473" spans="1:32" x14ac:dyDescent="0.25">
      <c r="A473" t="s">
        <v>6134</v>
      </c>
      <c r="B473">
        <v>0</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row>
    <row r="474" spans="1:32" x14ac:dyDescent="0.25">
      <c r="A474" t="s">
        <v>6135</v>
      </c>
      <c r="B474">
        <v>0</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row>
    <row r="475" spans="1:32" x14ac:dyDescent="0.25">
      <c r="A475" t="s">
        <v>6136</v>
      </c>
      <c r="B475">
        <v>0</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row>
    <row r="476" spans="1:32" x14ac:dyDescent="0.25">
      <c r="A476" t="s">
        <v>6137</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row>
    <row r="477" spans="1:32" x14ac:dyDescent="0.25">
      <c r="A477" t="s">
        <v>6138</v>
      </c>
      <c r="B477">
        <v>0</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row>
    <row r="478" spans="1:32" x14ac:dyDescent="0.25">
      <c r="A478" t="s">
        <v>6139</v>
      </c>
      <c r="B478">
        <v>0</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row>
    <row r="479" spans="1:32" x14ac:dyDescent="0.25">
      <c r="A479" t="s">
        <v>6140</v>
      </c>
      <c r="B479">
        <v>0</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row>
    <row r="480" spans="1:32" x14ac:dyDescent="0.25">
      <c r="A480" t="s">
        <v>6141</v>
      </c>
      <c r="B480">
        <v>0</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row>
    <row r="481" spans="1:32" x14ac:dyDescent="0.25">
      <c r="A481" t="s">
        <v>6142</v>
      </c>
      <c r="B481">
        <v>0</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row>
    <row r="482" spans="1:32" x14ac:dyDescent="0.25">
      <c r="A482" t="s">
        <v>6143</v>
      </c>
      <c r="B482">
        <v>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row>
    <row r="483" spans="1:32" x14ac:dyDescent="0.25">
      <c r="A483" t="s">
        <v>6144</v>
      </c>
      <c r="B483">
        <v>0</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row>
    <row r="484" spans="1:32" x14ac:dyDescent="0.25">
      <c r="A484" t="s">
        <v>6145</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row>
    <row r="485" spans="1:32" x14ac:dyDescent="0.25">
      <c r="A485" t="s">
        <v>6146</v>
      </c>
      <c r="B485">
        <v>0</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row>
    <row r="486" spans="1:32" x14ac:dyDescent="0.25">
      <c r="A486" t="s">
        <v>6147</v>
      </c>
      <c r="B486">
        <v>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row>
    <row r="487" spans="1:32" x14ac:dyDescent="0.25">
      <c r="A487" t="s">
        <v>6148</v>
      </c>
      <c r="B487">
        <v>0</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row>
    <row r="488" spans="1:32" x14ac:dyDescent="0.25">
      <c r="A488" t="s">
        <v>6149</v>
      </c>
      <c r="B488">
        <v>0</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row>
    <row r="489" spans="1:32" x14ac:dyDescent="0.25">
      <c r="A489" t="s">
        <v>6150</v>
      </c>
      <c r="B489">
        <v>0</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row>
    <row r="490" spans="1:32" x14ac:dyDescent="0.25">
      <c r="A490" t="s">
        <v>6151</v>
      </c>
      <c r="B490">
        <v>0</v>
      </c>
      <c r="C490">
        <v>0</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row>
    <row r="491" spans="1:32" x14ac:dyDescent="0.25">
      <c r="A491" t="s">
        <v>6152</v>
      </c>
      <c r="B491">
        <v>0</v>
      </c>
      <c r="C491">
        <v>0</v>
      </c>
      <c r="D491">
        <v>0</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row>
    <row r="492" spans="1:32" x14ac:dyDescent="0.25">
      <c r="A492" t="s">
        <v>6153</v>
      </c>
      <c r="B492">
        <v>0</v>
      </c>
      <c r="C492">
        <v>0</v>
      </c>
      <c r="D492">
        <v>0</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row>
    <row r="493" spans="1:32" x14ac:dyDescent="0.25">
      <c r="A493" t="s">
        <v>6154</v>
      </c>
      <c r="B493">
        <v>0</v>
      </c>
      <c r="C493">
        <v>0</v>
      </c>
      <c r="D493">
        <v>0</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row>
    <row r="494" spans="1:32" x14ac:dyDescent="0.25">
      <c r="A494" t="s">
        <v>6155</v>
      </c>
      <c r="B494">
        <v>0</v>
      </c>
      <c r="C494">
        <v>0</v>
      </c>
      <c r="D494">
        <v>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row>
    <row r="495" spans="1:32" x14ac:dyDescent="0.25">
      <c r="A495" t="s">
        <v>6156</v>
      </c>
      <c r="B495">
        <v>0</v>
      </c>
      <c r="C495">
        <v>0</v>
      </c>
      <c r="D495">
        <v>0</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row>
    <row r="496" spans="1:32" x14ac:dyDescent="0.25">
      <c r="A496" t="s">
        <v>6157</v>
      </c>
      <c r="B496">
        <v>0</v>
      </c>
      <c r="C496">
        <v>0</v>
      </c>
      <c r="D496">
        <v>0</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row>
    <row r="497" spans="1:32" x14ac:dyDescent="0.25">
      <c r="A497" t="s">
        <v>6158</v>
      </c>
      <c r="B497">
        <v>0</v>
      </c>
      <c r="C497">
        <v>0</v>
      </c>
      <c r="D497">
        <v>0</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row>
    <row r="498" spans="1:32" x14ac:dyDescent="0.25">
      <c r="A498" t="s">
        <v>6159</v>
      </c>
      <c r="B498">
        <v>0</v>
      </c>
      <c r="C498">
        <v>0</v>
      </c>
      <c r="D498">
        <v>0</v>
      </c>
      <c r="E498">
        <v>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row>
    <row r="499" spans="1:32" x14ac:dyDescent="0.25">
      <c r="A499" t="s">
        <v>6160</v>
      </c>
      <c r="B499">
        <v>0</v>
      </c>
      <c r="C499">
        <v>0</v>
      </c>
      <c r="D499">
        <v>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row>
    <row r="500" spans="1:32" x14ac:dyDescent="0.25">
      <c r="A500" t="s">
        <v>6161</v>
      </c>
      <c r="B500">
        <v>0</v>
      </c>
      <c r="C500">
        <v>0</v>
      </c>
      <c r="D500">
        <v>0</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row>
    <row r="501" spans="1:32" x14ac:dyDescent="0.25">
      <c r="A501" t="s">
        <v>6162</v>
      </c>
      <c r="B501">
        <v>0</v>
      </c>
      <c r="C501">
        <v>0</v>
      </c>
      <c r="D501">
        <v>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row>
    <row r="502" spans="1:32" x14ac:dyDescent="0.25">
      <c r="A502" t="s">
        <v>6163</v>
      </c>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row>
    <row r="503" spans="1:32" x14ac:dyDescent="0.25">
      <c r="A503" t="s">
        <v>6164</v>
      </c>
      <c r="B503">
        <v>0</v>
      </c>
      <c r="C503">
        <v>0</v>
      </c>
      <c r="D503">
        <v>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row>
    <row r="504" spans="1:32" x14ac:dyDescent="0.25">
      <c r="A504" t="s">
        <v>6165</v>
      </c>
      <c r="B504">
        <v>0</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row>
    <row r="505" spans="1:32" x14ac:dyDescent="0.25">
      <c r="A505" t="s">
        <v>6166</v>
      </c>
      <c r="B505">
        <v>0</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row>
    <row r="506" spans="1:32" x14ac:dyDescent="0.25">
      <c r="A506" t="s">
        <v>6167</v>
      </c>
      <c r="B506">
        <v>0</v>
      </c>
      <c r="C506">
        <v>0</v>
      </c>
      <c r="D506">
        <v>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row>
    <row r="507" spans="1:32" x14ac:dyDescent="0.25">
      <c r="A507" t="s">
        <v>6168</v>
      </c>
      <c r="B507">
        <v>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row>
    <row r="508" spans="1:32" x14ac:dyDescent="0.25">
      <c r="A508" t="s">
        <v>6169</v>
      </c>
      <c r="B508">
        <v>0</v>
      </c>
      <c r="C508">
        <v>0</v>
      </c>
      <c r="D508">
        <v>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row>
    <row r="509" spans="1:32" x14ac:dyDescent="0.25">
      <c r="A509" t="s">
        <v>6170</v>
      </c>
      <c r="B509">
        <v>0</v>
      </c>
      <c r="C509">
        <v>0</v>
      </c>
      <c r="D509">
        <v>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row>
    <row r="510" spans="1:32" x14ac:dyDescent="0.25">
      <c r="A510" t="s">
        <v>6171</v>
      </c>
      <c r="B510">
        <v>0</v>
      </c>
      <c r="C510">
        <v>0</v>
      </c>
      <c r="D510">
        <v>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row>
    <row r="511" spans="1:32" x14ac:dyDescent="0.25">
      <c r="A511" t="s">
        <v>6172</v>
      </c>
      <c r="B511">
        <v>0</v>
      </c>
      <c r="C511">
        <v>0</v>
      </c>
      <c r="D511">
        <v>0</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row>
    <row r="512" spans="1:32" x14ac:dyDescent="0.25">
      <c r="A512" t="s">
        <v>6173</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row>
    <row r="513" spans="1:32" x14ac:dyDescent="0.25">
      <c r="A513" t="s">
        <v>6174</v>
      </c>
      <c r="B513">
        <v>0</v>
      </c>
      <c r="C513">
        <v>0</v>
      </c>
      <c r="D513">
        <v>0</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row>
    <row r="514" spans="1:32" x14ac:dyDescent="0.25">
      <c r="A514" t="s">
        <v>6175</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row>
    <row r="515" spans="1:32" x14ac:dyDescent="0.25">
      <c r="A515" t="s">
        <v>6176</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row>
    <row r="516" spans="1:32" x14ac:dyDescent="0.25">
      <c r="A516" t="s">
        <v>6177</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row>
    <row r="517" spans="1:32" x14ac:dyDescent="0.25">
      <c r="A517" t="s">
        <v>6178</v>
      </c>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row>
    <row r="518" spans="1:32" x14ac:dyDescent="0.25">
      <c r="A518" t="s">
        <v>6179</v>
      </c>
      <c r="B518">
        <v>0</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row>
    <row r="519" spans="1:32" x14ac:dyDescent="0.25">
      <c r="A519" t="s">
        <v>6180</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row>
    <row r="520" spans="1:32" x14ac:dyDescent="0.25">
      <c r="A520" t="s">
        <v>6181</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row>
    <row r="521" spans="1:32" x14ac:dyDescent="0.25">
      <c r="A521" t="s">
        <v>6182</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row>
    <row r="522" spans="1:32" x14ac:dyDescent="0.25">
      <c r="A522" t="s">
        <v>6183</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row>
    <row r="523" spans="1:32" x14ac:dyDescent="0.25">
      <c r="A523" t="s">
        <v>6184</v>
      </c>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row>
    <row r="524" spans="1:32" x14ac:dyDescent="0.25">
      <c r="A524" t="s">
        <v>6185</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row>
    <row r="525" spans="1:32" x14ac:dyDescent="0.25">
      <c r="A525" t="s">
        <v>6186</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row>
    <row r="526" spans="1:32" x14ac:dyDescent="0.25">
      <c r="A526" t="s">
        <v>6187</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row>
    <row r="527" spans="1:32" x14ac:dyDescent="0.25">
      <c r="A527" t="s">
        <v>6188</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row>
    <row r="528" spans="1:32" x14ac:dyDescent="0.25">
      <c r="A528" t="s">
        <v>6189</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row>
    <row r="529" spans="1:32" x14ac:dyDescent="0.25">
      <c r="A529" t="s">
        <v>6190</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row>
    <row r="530" spans="1:32" x14ac:dyDescent="0.25">
      <c r="A530" t="s">
        <v>6191</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row>
    <row r="531" spans="1:32" x14ac:dyDescent="0.25">
      <c r="A531" t="s">
        <v>6192</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row>
    <row r="532" spans="1:32" x14ac:dyDescent="0.25">
      <c r="A532" t="s">
        <v>6193</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row>
    <row r="533" spans="1:32" x14ac:dyDescent="0.25">
      <c r="A533" t="s">
        <v>6194</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row>
    <row r="534" spans="1:32" x14ac:dyDescent="0.25">
      <c r="A534" t="s">
        <v>6195</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row>
    <row r="535" spans="1:32" x14ac:dyDescent="0.25">
      <c r="A535" t="s">
        <v>6196</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row>
    <row r="536" spans="1:32" x14ac:dyDescent="0.25">
      <c r="A536" t="s">
        <v>6197</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row>
    <row r="537" spans="1:32" x14ac:dyDescent="0.25">
      <c r="A537" t="s">
        <v>6198</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row>
    <row r="538" spans="1:32" x14ac:dyDescent="0.25">
      <c r="A538" t="s">
        <v>6199</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row>
    <row r="539" spans="1:32" x14ac:dyDescent="0.25">
      <c r="A539" t="s">
        <v>6200</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row>
    <row r="540" spans="1:32" x14ac:dyDescent="0.25">
      <c r="A540" t="s">
        <v>6201</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row>
    <row r="541" spans="1:32" x14ac:dyDescent="0.25">
      <c r="A541" t="s">
        <v>6202</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row>
    <row r="542" spans="1:32" x14ac:dyDescent="0.25">
      <c r="A542" t="s">
        <v>6203</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row>
    <row r="543" spans="1:32" x14ac:dyDescent="0.25">
      <c r="A543" t="s">
        <v>6204</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row>
    <row r="544" spans="1:32" x14ac:dyDescent="0.25">
      <c r="A544" t="s">
        <v>6205</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row>
    <row r="545" spans="1:32" x14ac:dyDescent="0.25">
      <c r="A545" t="s">
        <v>6206</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row>
    <row r="546" spans="1:32" x14ac:dyDescent="0.25">
      <c r="A546" t="s">
        <v>6207</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row>
    <row r="547" spans="1:32" x14ac:dyDescent="0.25">
      <c r="A547" t="s">
        <v>6208</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row>
    <row r="548" spans="1:32" x14ac:dyDescent="0.25">
      <c r="A548" t="s">
        <v>6209</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row>
    <row r="549" spans="1:32" x14ac:dyDescent="0.25">
      <c r="A549" t="s">
        <v>6210</v>
      </c>
      <c r="B549">
        <v>0</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row>
    <row r="550" spans="1:32" x14ac:dyDescent="0.25">
      <c r="A550" t="s">
        <v>6211</v>
      </c>
      <c r="B550">
        <v>0</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row>
    <row r="551" spans="1:32" x14ac:dyDescent="0.25">
      <c r="A551" t="s">
        <v>6212</v>
      </c>
      <c r="B551">
        <v>0</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row>
    <row r="552" spans="1:32" x14ac:dyDescent="0.25">
      <c r="A552" t="s">
        <v>6213</v>
      </c>
      <c r="B552">
        <v>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row>
    <row r="553" spans="1:32" x14ac:dyDescent="0.25">
      <c r="A553" t="s">
        <v>6214</v>
      </c>
      <c r="B553">
        <v>0</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row>
    <row r="554" spans="1:32" x14ac:dyDescent="0.25">
      <c r="A554" t="s">
        <v>6215</v>
      </c>
      <c r="B554">
        <v>0</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row>
    <row r="555" spans="1:32" x14ac:dyDescent="0.25">
      <c r="A555" t="s">
        <v>6216</v>
      </c>
      <c r="B555">
        <v>0</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row>
    <row r="556" spans="1:32" x14ac:dyDescent="0.25">
      <c r="A556" t="s">
        <v>6217</v>
      </c>
      <c r="B556">
        <v>0</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row>
    <row r="557" spans="1:32" x14ac:dyDescent="0.25">
      <c r="A557" t="s">
        <v>6218</v>
      </c>
      <c r="B557">
        <v>0</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row>
    <row r="558" spans="1:32" x14ac:dyDescent="0.25">
      <c r="A558" t="s">
        <v>6219</v>
      </c>
      <c r="B558">
        <v>0</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row>
    <row r="559" spans="1:32" x14ac:dyDescent="0.25">
      <c r="A559" t="s">
        <v>6220</v>
      </c>
      <c r="B559">
        <v>0</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row>
    <row r="560" spans="1:32" x14ac:dyDescent="0.25">
      <c r="A560" t="s">
        <v>6221</v>
      </c>
      <c r="B560">
        <v>0</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row>
    <row r="561" spans="1:32" x14ac:dyDescent="0.25">
      <c r="A561" t="s">
        <v>6222</v>
      </c>
      <c r="B561">
        <v>0</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row>
    <row r="562" spans="1:32" x14ac:dyDescent="0.25">
      <c r="A562" t="s">
        <v>6223</v>
      </c>
      <c r="B562">
        <v>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row>
    <row r="563" spans="1:32" x14ac:dyDescent="0.25">
      <c r="A563" t="s">
        <v>6224</v>
      </c>
      <c r="B563">
        <v>0</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row>
    <row r="564" spans="1:32" x14ac:dyDescent="0.25">
      <c r="A564" t="s">
        <v>6225</v>
      </c>
      <c r="B564">
        <v>0</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row>
    <row r="565" spans="1:32" x14ac:dyDescent="0.25">
      <c r="A565" t="s">
        <v>6226</v>
      </c>
      <c r="B565">
        <v>0</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row>
    <row r="566" spans="1:32" x14ac:dyDescent="0.25">
      <c r="A566" t="s">
        <v>6227</v>
      </c>
      <c r="B566">
        <v>0</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row>
    <row r="567" spans="1:32" x14ac:dyDescent="0.25">
      <c r="A567" t="s">
        <v>6228</v>
      </c>
      <c r="B567">
        <v>0</v>
      </c>
      <c r="C567" s="197">
        <v>228355000</v>
      </c>
      <c r="D567" s="197">
        <v>90307300</v>
      </c>
      <c r="E567" s="197">
        <v>89169000</v>
      </c>
      <c r="F567" s="197">
        <v>87675000</v>
      </c>
      <c r="G567" s="197">
        <v>87466800</v>
      </c>
      <c r="H567" s="197">
        <v>87394000</v>
      </c>
      <c r="I567" s="197">
        <v>87691800</v>
      </c>
      <c r="J567" s="197">
        <v>87123600</v>
      </c>
      <c r="K567" s="197">
        <v>86656700</v>
      </c>
      <c r="L567" s="197">
        <v>86346000</v>
      </c>
      <c r="M567" s="197">
        <v>85984600</v>
      </c>
      <c r="N567" s="197">
        <v>85733100</v>
      </c>
      <c r="O567" s="197">
        <v>85897900</v>
      </c>
      <c r="P567" s="197">
        <v>85729400</v>
      </c>
      <c r="Q567" s="197">
        <v>86303900</v>
      </c>
      <c r="R567" s="197">
        <v>86984700</v>
      </c>
      <c r="S567" s="197">
        <v>87369600</v>
      </c>
      <c r="T567" s="197">
        <v>88267400</v>
      </c>
      <c r="U567" s="197">
        <v>88833000</v>
      </c>
      <c r="V567" s="197">
        <v>89518500</v>
      </c>
      <c r="W567" s="197">
        <v>90064200</v>
      </c>
      <c r="X567" s="197">
        <v>117494000</v>
      </c>
      <c r="Y567" s="197">
        <v>150780000</v>
      </c>
      <c r="Z567" s="197">
        <v>188407000</v>
      </c>
      <c r="AA567" s="197">
        <v>245022000</v>
      </c>
      <c r="AB567" s="197">
        <v>255738000</v>
      </c>
      <c r="AC567" s="197">
        <v>257756000</v>
      </c>
      <c r="AD567" s="197">
        <v>259571000</v>
      </c>
      <c r="AE567" s="197">
        <v>262405000</v>
      </c>
      <c r="AF567" s="197">
        <v>263897000</v>
      </c>
    </row>
    <row r="568" spans="1:32" x14ac:dyDescent="0.25">
      <c r="A568" t="s">
        <v>6229</v>
      </c>
      <c r="B568">
        <v>0</v>
      </c>
      <c r="C568">
        <v>1136.0999999999999</v>
      </c>
      <c r="D568">
        <v>449.29199999999997</v>
      </c>
      <c r="E568">
        <v>443.62900000000002</v>
      </c>
      <c r="F568">
        <v>436.19600000000003</v>
      </c>
      <c r="G568">
        <v>435.16</v>
      </c>
      <c r="H568">
        <v>434.798</v>
      </c>
      <c r="I568">
        <v>436.28</v>
      </c>
      <c r="J568">
        <v>433.45299999999997</v>
      </c>
      <c r="K568">
        <v>431.13</v>
      </c>
      <c r="L568">
        <v>429.584</v>
      </c>
      <c r="M568">
        <v>427.786</v>
      </c>
      <c r="N568">
        <v>426.53500000000003</v>
      </c>
      <c r="O568">
        <v>427.35399999999998</v>
      </c>
      <c r="P568">
        <v>426.51600000000002</v>
      </c>
      <c r="Q568">
        <v>429.37400000000002</v>
      </c>
      <c r="R568">
        <v>432.76100000000002</v>
      </c>
      <c r="S568">
        <v>434.67599999999999</v>
      </c>
      <c r="T568">
        <v>439.14299999999997</v>
      </c>
      <c r="U568">
        <v>441.95699999999999</v>
      </c>
      <c r="V568">
        <v>445.36799999999999</v>
      </c>
      <c r="W568">
        <v>448.08300000000003</v>
      </c>
      <c r="X568">
        <v>584.548</v>
      </c>
      <c r="Y568">
        <v>750.15099999999995</v>
      </c>
      <c r="Z568">
        <v>937.35400000000004</v>
      </c>
      <c r="AA568">
        <v>1219.02</v>
      </c>
      <c r="AB568">
        <v>1272.3399999999999</v>
      </c>
      <c r="AC568">
        <v>1282.3699999999999</v>
      </c>
      <c r="AD568">
        <v>1291.4000000000001</v>
      </c>
      <c r="AE568">
        <v>1305.51</v>
      </c>
      <c r="AF568">
        <v>1312.93</v>
      </c>
    </row>
    <row r="569" spans="1:32" x14ac:dyDescent="0.25">
      <c r="A569" t="s">
        <v>6230</v>
      </c>
      <c r="B569">
        <v>0</v>
      </c>
      <c r="C569">
        <v>57714.7</v>
      </c>
      <c r="D569">
        <v>22824.3</v>
      </c>
      <c r="E569">
        <v>22536.7</v>
      </c>
      <c r="F569">
        <v>22159.1</v>
      </c>
      <c r="G569">
        <v>22106.400000000001</v>
      </c>
      <c r="H569">
        <v>22088</v>
      </c>
      <c r="I569">
        <v>22163.3</v>
      </c>
      <c r="J569">
        <v>22019.7</v>
      </c>
      <c r="K569">
        <v>21901.7</v>
      </c>
      <c r="L569">
        <v>21823.200000000001</v>
      </c>
      <c r="M569">
        <v>21731.8</v>
      </c>
      <c r="N569">
        <v>21668.3</v>
      </c>
      <c r="O569">
        <v>21709.9</v>
      </c>
      <c r="P569">
        <v>21667.3</v>
      </c>
      <c r="Q569">
        <v>21812.5</v>
      </c>
      <c r="R569">
        <v>21984.6</v>
      </c>
      <c r="S569">
        <v>22081.9</v>
      </c>
      <c r="T569">
        <v>22308.799999999999</v>
      </c>
      <c r="U569">
        <v>22451.7</v>
      </c>
      <c r="V569">
        <v>22625</v>
      </c>
      <c r="W569">
        <v>22762.9</v>
      </c>
      <c r="X569">
        <v>29695.5</v>
      </c>
      <c r="Y569">
        <v>38108.199999999997</v>
      </c>
      <c r="Z569">
        <v>47618.2</v>
      </c>
      <c r="AA569">
        <v>61927.1</v>
      </c>
      <c r="AB569">
        <v>64635.6</v>
      </c>
      <c r="AC569">
        <v>65145.4</v>
      </c>
      <c r="AD569">
        <v>65604.100000000006</v>
      </c>
      <c r="AE569">
        <v>66320.600000000006</v>
      </c>
      <c r="AF569">
        <v>66697.600000000006</v>
      </c>
    </row>
    <row r="570" spans="1:32" x14ac:dyDescent="0.25">
      <c r="A570" t="s">
        <v>6231</v>
      </c>
      <c r="B570">
        <v>0</v>
      </c>
      <c r="C570">
        <v>293047</v>
      </c>
      <c r="D570">
        <v>115891</v>
      </c>
      <c r="E570">
        <v>114430</v>
      </c>
      <c r="F570">
        <v>112513</v>
      </c>
      <c r="G570">
        <v>112246</v>
      </c>
      <c r="H570">
        <v>112152</v>
      </c>
      <c r="I570">
        <v>112534</v>
      </c>
      <c r="J570">
        <v>111805</v>
      </c>
      <c r="K570">
        <v>111206</v>
      </c>
      <c r="L570">
        <v>110807</v>
      </c>
      <c r="M570">
        <v>110344</v>
      </c>
      <c r="N570">
        <v>110021</v>
      </c>
      <c r="O570">
        <v>110232</v>
      </c>
      <c r="P570">
        <v>110016</v>
      </c>
      <c r="Q570">
        <v>110753</v>
      </c>
      <c r="R570">
        <v>111627</v>
      </c>
      <c r="S570">
        <v>112121</v>
      </c>
      <c r="T570">
        <v>113273</v>
      </c>
      <c r="U570">
        <v>113999</v>
      </c>
      <c r="V570">
        <v>114879</v>
      </c>
      <c r="W570">
        <v>115579</v>
      </c>
      <c r="X570">
        <v>150779</v>
      </c>
      <c r="Y570">
        <v>193495</v>
      </c>
      <c r="Z570">
        <v>241782</v>
      </c>
      <c r="AA570">
        <v>314436</v>
      </c>
      <c r="AB570">
        <v>328188</v>
      </c>
      <c r="AC570">
        <v>330777</v>
      </c>
      <c r="AD570">
        <v>333106</v>
      </c>
      <c r="AE570">
        <v>336744</v>
      </c>
      <c r="AF570">
        <v>338658</v>
      </c>
    </row>
    <row r="571" spans="1:32" x14ac:dyDescent="0.25">
      <c r="A571" t="s">
        <v>6232</v>
      </c>
      <c r="B571">
        <v>0</v>
      </c>
      <c r="C571">
        <v>6416.98</v>
      </c>
      <c r="D571">
        <v>2537.71</v>
      </c>
      <c r="E571">
        <v>2505.73</v>
      </c>
      <c r="F571">
        <v>2463.7399999999998</v>
      </c>
      <c r="G571">
        <v>2457.89</v>
      </c>
      <c r="H571">
        <v>2455.85</v>
      </c>
      <c r="I571">
        <v>2464.21</v>
      </c>
      <c r="J571">
        <v>2448.25</v>
      </c>
      <c r="K571">
        <v>2435.13</v>
      </c>
      <c r="L571">
        <v>2426.4</v>
      </c>
      <c r="M571">
        <v>2416.2399999999998</v>
      </c>
      <c r="N571">
        <v>2409.17</v>
      </c>
      <c r="O571">
        <v>2413.8000000000002</v>
      </c>
      <c r="P571">
        <v>2409.0700000000002</v>
      </c>
      <c r="Q571">
        <v>2425.21</v>
      </c>
      <c r="R571">
        <v>2444.34</v>
      </c>
      <c r="S571">
        <v>2455.16</v>
      </c>
      <c r="T571">
        <v>2480.39</v>
      </c>
      <c r="U571">
        <v>2496.2800000000002</v>
      </c>
      <c r="V571">
        <v>2515.5500000000002</v>
      </c>
      <c r="W571">
        <v>2530.88</v>
      </c>
      <c r="X571">
        <v>3301.67</v>
      </c>
      <c r="Y571">
        <v>4237.03</v>
      </c>
      <c r="Z571">
        <v>5294.41</v>
      </c>
      <c r="AA571">
        <v>6885.33</v>
      </c>
      <c r="AB571">
        <v>7186.47</v>
      </c>
      <c r="AC571">
        <v>7243.16</v>
      </c>
      <c r="AD571">
        <v>7294.16</v>
      </c>
      <c r="AE571">
        <v>7373.81</v>
      </c>
      <c r="AF571">
        <v>7415.73</v>
      </c>
    </row>
    <row r="572" spans="1:32" x14ac:dyDescent="0.25">
      <c r="A572" t="s">
        <v>6233</v>
      </c>
      <c r="B572">
        <v>0</v>
      </c>
      <c r="C572">
        <v>6074.09</v>
      </c>
      <c r="D572">
        <v>2402.11</v>
      </c>
      <c r="E572">
        <v>2371.83</v>
      </c>
      <c r="F572">
        <v>2332.09</v>
      </c>
      <c r="G572">
        <v>2326.56</v>
      </c>
      <c r="H572">
        <v>2324.62</v>
      </c>
      <c r="I572">
        <v>2332.54</v>
      </c>
      <c r="J572">
        <v>2317.4299999999998</v>
      </c>
      <c r="K572">
        <v>2305.0100000000002</v>
      </c>
      <c r="L572">
        <v>2296.7399999999998</v>
      </c>
      <c r="M572">
        <v>2287.13</v>
      </c>
      <c r="N572">
        <v>2280.44</v>
      </c>
      <c r="O572">
        <v>2284.8200000000002</v>
      </c>
      <c r="P572">
        <v>2280.34</v>
      </c>
      <c r="Q572">
        <v>2295.62</v>
      </c>
      <c r="R572">
        <v>2313.73</v>
      </c>
      <c r="S572">
        <v>2323.9699999999998</v>
      </c>
      <c r="T572">
        <v>2347.85</v>
      </c>
      <c r="U572">
        <v>2362.9</v>
      </c>
      <c r="V572">
        <v>2381.13</v>
      </c>
      <c r="W572">
        <v>2395.65</v>
      </c>
      <c r="X572">
        <v>3125.25</v>
      </c>
      <c r="Y572">
        <v>4010.63</v>
      </c>
      <c r="Z572">
        <v>5011.5</v>
      </c>
      <c r="AA572">
        <v>6517.42</v>
      </c>
      <c r="AB572">
        <v>6802.46</v>
      </c>
      <c r="AC572">
        <v>6856.12</v>
      </c>
      <c r="AD572">
        <v>6904.4</v>
      </c>
      <c r="AE572">
        <v>6979.8</v>
      </c>
      <c r="AF572">
        <v>7019.48</v>
      </c>
    </row>
    <row r="573" spans="1:32" x14ac:dyDescent="0.25">
      <c r="A573" t="s">
        <v>6234</v>
      </c>
      <c r="B573">
        <v>0</v>
      </c>
      <c r="C573" s="197">
        <v>1311630</v>
      </c>
      <c r="D573">
        <v>518710</v>
      </c>
      <c r="E573">
        <v>512172</v>
      </c>
      <c r="F573">
        <v>503591</v>
      </c>
      <c r="G573">
        <v>502394</v>
      </c>
      <c r="H573">
        <v>501976</v>
      </c>
      <c r="I573">
        <v>503687</v>
      </c>
      <c r="J573">
        <v>500423</v>
      </c>
      <c r="K573">
        <v>497742</v>
      </c>
      <c r="L573">
        <v>495957</v>
      </c>
      <c r="M573">
        <v>493881</v>
      </c>
      <c r="N573">
        <v>492437</v>
      </c>
      <c r="O573">
        <v>493383</v>
      </c>
      <c r="P573">
        <v>492415</v>
      </c>
      <c r="Q573">
        <v>495715</v>
      </c>
      <c r="R573">
        <v>499625</v>
      </c>
      <c r="S573">
        <v>501836</v>
      </c>
      <c r="T573">
        <v>506993</v>
      </c>
      <c r="U573">
        <v>510242</v>
      </c>
      <c r="V573">
        <v>514179</v>
      </c>
      <c r="W573">
        <v>517314</v>
      </c>
      <c r="X573">
        <v>674864</v>
      </c>
      <c r="Y573">
        <v>866053</v>
      </c>
      <c r="Z573" s="197">
        <v>1082180</v>
      </c>
      <c r="AA573" s="197">
        <v>1407370</v>
      </c>
      <c r="AB573" s="197">
        <v>1468920</v>
      </c>
      <c r="AC573" s="197">
        <v>1480510</v>
      </c>
      <c r="AD573" s="197">
        <v>1490930</v>
      </c>
      <c r="AE573" s="197">
        <v>1507210</v>
      </c>
      <c r="AF573" s="197">
        <v>1515780</v>
      </c>
    </row>
    <row r="574" spans="1:32" x14ac:dyDescent="0.25">
      <c r="A574" t="s">
        <v>6235</v>
      </c>
      <c r="B574">
        <v>0</v>
      </c>
      <c r="C574">
        <v>261.18599999999998</v>
      </c>
      <c r="D574">
        <v>103.291</v>
      </c>
      <c r="E574">
        <v>101.989</v>
      </c>
      <c r="F574">
        <v>100.28</v>
      </c>
      <c r="G574">
        <v>100.042</v>
      </c>
      <c r="H574">
        <v>99.958600000000004</v>
      </c>
      <c r="I574">
        <v>100.29900000000001</v>
      </c>
      <c r="J574">
        <v>99.6494</v>
      </c>
      <c r="K574">
        <v>99.115399999999994</v>
      </c>
      <c r="L574">
        <v>98.759900000000002</v>
      </c>
      <c r="M574">
        <v>98.346599999999995</v>
      </c>
      <c r="N574">
        <v>98.058999999999997</v>
      </c>
      <c r="O574">
        <v>98.247399999999999</v>
      </c>
      <c r="P574">
        <v>98.054699999999997</v>
      </c>
      <c r="Q574">
        <v>98.711799999999997</v>
      </c>
      <c r="R574">
        <v>99.490499999999997</v>
      </c>
      <c r="S574">
        <v>99.930700000000002</v>
      </c>
      <c r="T574">
        <v>100.958</v>
      </c>
      <c r="U574">
        <v>101.605</v>
      </c>
      <c r="V574">
        <v>102.389</v>
      </c>
      <c r="W574">
        <v>103.01300000000001</v>
      </c>
      <c r="X574">
        <v>134.386</v>
      </c>
      <c r="Y574">
        <v>172.45699999999999</v>
      </c>
      <c r="Z574">
        <v>215.495</v>
      </c>
      <c r="AA574">
        <v>280.24900000000002</v>
      </c>
      <c r="AB574">
        <v>292.50599999999997</v>
      </c>
      <c r="AC574">
        <v>294.81299999999999</v>
      </c>
      <c r="AD574">
        <v>296.88900000000001</v>
      </c>
      <c r="AE574">
        <v>300.13099999999997</v>
      </c>
      <c r="AF574">
        <v>301.83699999999999</v>
      </c>
    </row>
    <row r="575" spans="1:32" x14ac:dyDescent="0.25">
      <c r="A575" t="s">
        <v>6236</v>
      </c>
      <c r="B575">
        <v>0</v>
      </c>
      <c r="C575">
        <v>492.00099999999998</v>
      </c>
      <c r="D575">
        <v>194.571</v>
      </c>
      <c r="E575">
        <v>192.119</v>
      </c>
      <c r="F575">
        <v>188.9</v>
      </c>
      <c r="G575">
        <v>188.45099999999999</v>
      </c>
      <c r="H575">
        <v>188.29400000000001</v>
      </c>
      <c r="I575">
        <v>188.93600000000001</v>
      </c>
      <c r="J575">
        <v>187.71199999999999</v>
      </c>
      <c r="K575">
        <v>186.70599999999999</v>
      </c>
      <c r="L575">
        <v>186.036</v>
      </c>
      <c r="M575">
        <v>185.25800000000001</v>
      </c>
      <c r="N575">
        <v>184.71600000000001</v>
      </c>
      <c r="O575">
        <v>185.071</v>
      </c>
      <c r="P575">
        <v>184.708</v>
      </c>
      <c r="Q575">
        <v>185.94499999999999</v>
      </c>
      <c r="R575">
        <v>187.41200000000001</v>
      </c>
      <c r="S575">
        <v>188.24199999999999</v>
      </c>
      <c r="T575">
        <v>190.17599999999999</v>
      </c>
      <c r="U575">
        <v>191.39500000000001</v>
      </c>
      <c r="V575">
        <v>192.87100000000001</v>
      </c>
      <c r="W575">
        <v>194.047</v>
      </c>
      <c r="X575">
        <v>253.14500000000001</v>
      </c>
      <c r="Y575">
        <v>324.86099999999999</v>
      </c>
      <c r="Z575">
        <v>405.93200000000002</v>
      </c>
      <c r="AA575">
        <v>527.91099999999994</v>
      </c>
      <c r="AB575">
        <v>551</v>
      </c>
      <c r="AC575">
        <v>555.346</v>
      </c>
      <c r="AD575">
        <v>559.25599999999997</v>
      </c>
      <c r="AE575">
        <v>565.36400000000003</v>
      </c>
      <c r="AF575">
        <v>568.57799999999997</v>
      </c>
    </row>
    <row r="576" spans="1:32" x14ac:dyDescent="0.25">
      <c r="A576" t="s">
        <v>6237</v>
      </c>
      <c r="B576">
        <v>0</v>
      </c>
      <c r="C576">
        <v>28134.799999999999</v>
      </c>
      <c r="D576">
        <v>11126.4</v>
      </c>
      <c r="E576">
        <v>10986.2</v>
      </c>
      <c r="F576">
        <v>10802.1</v>
      </c>
      <c r="G576">
        <v>10776.5</v>
      </c>
      <c r="H576">
        <v>10767.5</v>
      </c>
      <c r="I576">
        <v>10804.2</v>
      </c>
      <c r="J576">
        <v>10734.2</v>
      </c>
      <c r="K576">
        <v>10676.7</v>
      </c>
      <c r="L576">
        <v>10638.4</v>
      </c>
      <c r="M576">
        <v>10593.8</v>
      </c>
      <c r="N576">
        <v>10562.9</v>
      </c>
      <c r="O576">
        <v>10583.2</v>
      </c>
      <c r="P576">
        <v>10562.4</v>
      </c>
      <c r="Q576">
        <v>10633.2</v>
      </c>
      <c r="R576">
        <v>10717.1</v>
      </c>
      <c r="S576">
        <v>10764.5</v>
      </c>
      <c r="T576">
        <v>10875.1</v>
      </c>
      <c r="U576">
        <v>10944.8</v>
      </c>
      <c r="V576">
        <v>11029.2</v>
      </c>
      <c r="W576">
        <v>11096.5</v>
      </c>
      <c r="X576">
        <v>14476</v>
      </c>
      <c r="Y576">
        <v>18577</v>
      </c>
      <c r="Z576">
        <v>23213</v>
      </c>
      <c r="AA576">
        <v>30188.3</v>
      </c>
      <c r="AB576">
        <v>31508.6</v>
      </c>
      <c r="AC576">
        <v>31757.1</v>
      </c>
      <c r="AD576">
        <v>31980.7</v>
      </c>
      <c r="AE576">
        <v>32330</v>
      </c>
      <c r="AF576">
        <v>32513.8</v>
      </c>
    </row>
    <row r="577" spans="1:32" x14ac:dyDescent="0.25">
      <c r="A577" t="s">
        <v>6238</v>
      </c>
      <c r="B577">
        <v>0</v>
      </c>
      <c r="C577">
        <v>4092.33</v>
      </c>
      <c r="D577">
        <v>1618.39</v>
      </c>
      <c r="E577">
        <v>1597.99</v>
      </c>
      <c r="F577">
        <v>1571.22</v>
      </c>
      <c r="G577">
        <v>1567.48</v>
      </c>
      <c r="H577">
        <v>1566.18</v>
      </c>
      <c r="I577">
        <v>1571.52</v>
      </c>
      <c r="J577">
        <v>1561.33</v>
      </c>
      <c r="K577">
        <v>1552.97</v>
      </c>
      <c r="L577">
        <v>1547.4</v>
      </c>
      <c r="M577">
        <v>1540.92</v>
      </c>
      <c r="N577">
        <v>1536.42</v>
      </c>
      <c r="O577">
        <v>1539.37</v>
      </c>
      <c r="P577">
        <v>1536.35</v>
      </c>
      <c r="Q577">
        <v>1546.64</v>
      </c>
      <c r="R577">
        <v>1558.84</v>
      </c>
      <c r="S577">
        <v>1565.74</v>
      </c>
      <c r="T577">
        <v>1581.83</v>
      </c>
      <c r="U577">
        <v>1591.97</v>
      </c>
      <c r="V577">
        <v>1604.25</v>
      </c>
      <c r="W577">
        <v>1614.03</v>
      </c>
      <c r="X577">
        <v>2105.59</v>
      </c>
      <c r="Y577">
        <v>2702.11</v>
      </c>
      <c r="Z577">
        <v>3376.43</v>
      </c>
      <c r="AA577">
        <v>4391.0200000000004</v>
      </c>
      <c r="AB577">
        <v>4583.07</v>
      </c>
      <c r="AC577">
        <v>4619.22</v>
      </c>
      <c r="AD577">
        <v>4651.75</v>
      </c>
      <c r="AE577">
        <v>4702.54</v>
      </c>
      <c r="AF577">
        <v>4729.28</v>
      </c>
    </row>
    <row r="578" spans="1:32" x14ac:dyDescent="0.25">
      <c r="A578" t="s">
        <v>6239</v>
      </c>
      <c r="B578">
        <v>0</v>
      </c>
      <c r="C578">
        <v>0</v>
      </c>
      <c r="D578">
        <v>0</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row>
    <row r="579" spans="1:32" x14ac:dyDescent="0.25">
      <c r="A579" t="s">
        <v>6240</v>
      </c>
      <c r="B579">
        <v>0</v>
      </c>
      <c r="C579">
        <v>0</v>
      </c>
      <c r="D579">
        <v>0</v>
      </c>
      <c r="E579">
        <v>0</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row>
    <row r="580" spans="1:32" x14ac:dyDescent="0.25">
      <c r="A580" t="s">
        <v>6241</v>
      </c>
      <c r="B580">
        <v>0</v>
      </c>
      <c r="C580">
        <v>0</v>
      </c>
      <c r="D580">
        <v>0</v>
      </c>
      <c r="E580">
        <v>0</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row>
    <row r="581" spans="1:32" x14ac:dyDescent="0.25">
      <c r="A581" t="s">
        <v>6242</v>
      </c>
      <c r="B581">
        <v>0</v>
      </c>
      <c r="C581">
        <v>0</v>
      </c>
      <c r="D581">
        <v>0</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row>
    <row r="582" spans="1:32" x14ac:dyDescent="0.25">
      <c r="A582" t="s">
        <v>6243</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row>
    <row r="583" spans="1:32" x14ac:dyDescent="0.25">
      <c r="A583" t="s">
        <v>6244</v>
      </c>
      <c r="B583">
        <v>0</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row>
    <row r="584" spans="1:32" x14ac:dyDescent="0.25">
      <c r="A584" t="s">
        <v>6245</v>
      </c>
      <c r="B584">
        <v>0</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row>
    <row r="585" spans="1:32" x14ac:dyDescent="0.25">
      <c r="A585" t="s">
        <v>6246</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row>
    <row r="586" spans="1:32" x14ac:dyDescent="0.25">
      <c r="A586" t="s">
        <v>6247</v>
      </c>
      <c r="B586">
        <v>0</v>
      </c>
      <c r="C586">
        <v>0</v>
      </c>
      <c r="D586">
        <v>0</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row>
    <row r="587" spans="1:32" x14ac:dyDescent="0.25">
      <c r="A587" t="s">
        <v>6248</v>
      </c>
      <c r="B587">
        <v>0</v>
      </c>
      <c r="C587">
        <v>0</v>
      </c>
      <c r="D587">
        <v>0</v>
      </c>
      <c r="E587">
        <v>0</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row>
    <row r="588" spans="1:32" x14ac:dyDescent="0.25">
      <c r="A588" t="s">
        <v>6249</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row>
    <row r="589" spans="1:32" x14ac:dyDescent="0.25">
      <c r="A589" t="s">
        <v>6250</v>
      </c>
      <c r="B589">
        <v>0</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row>
    <row r="590" spans="1:32" x14ac:dyDescent="0.25">
      <c r="A590" t="s">
        <v>6251</v>
      </c>
      <c r="B590">
        <v>0</v>
      </c>
      <c r="C590">
        <v>0</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row>
    <row r="591" spans="1:32" x14ac:dyDescent="0.25">
      <c r="A591" t="s">
        <v>6252</v>
      </c>
      <c r="B591">
        <v>0</v>
      </c>
      <c r="C591">
        <v>0</v>
      </c>
      <c r="D591">
        <v>0</v>
      </c>
      <c r="E591">
        <v>0</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row>
    <row r="592" spans="1:32" x14ac:dyDescent="0.25">
      <c r="A592" t="s">
        <v>6253</v>
      </c>
      <c r="B592">
        <v>0</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row>
    <row r="593" spans="1:32" x14ac:dyDescent="0.25">
      <c r="A593" t="s">
        <v>6254</v>
      </c>
      <c r="B593">
        <v>0</v>
      </c>
      <c r="C593">
        <v>0</v>
      </c>
      <c r="D593">
        <v>0</v>
      </c>
      <c r="E593">
        <v>0</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row>
    <row r="594" spans="1:32" x14ac:dyDescent="0.25">
      <c r="A594" t="s">
        <v>6255</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row>
    <row r="595" spans="1:32" x14ac:dyDescent="0.25">
      <c r="A595" t="s">
        <v>6256</v>
      </c>
      <c r="B595">
        <v>0</v>
      </c>
      <c r="C595">
        <v>0</v>
      </c>
      <c r="D595">
        <v>0</v>
      </c>
      <c r="E595">
        <v>0</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row>
    <row r="596" spans="1:32" x14ac:dyDescent="0.25">
      <c r="A596" t="s">
        <v>6257</v>
      </c>
      <c r="B596">
        <v>0</v>
      </c>
      <c r="C596">
        <v>0</v>
      </c>
      <c r="D596">
        <v>0</v>
      </c>
      <c r="E596">
        <v>0</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row>
    <row r="597" spans="1:32" x14ac:dyDescent="0.25">
      <c r="A597" t="s">
        <v>6258</v>
      </c>
      <c r="B597">
        <v>0</v>
      </c>
      <c r="C597">
        <v>0</v>
      </c>
      <c r="D597">
        <v>0</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row>
    <row r="598" spans="1:32" x14ac:dyDescent="0.25">
      <c r="A598" t="s">
        <v>6259</v>
      </c>
      <c r="B598">
        <v>0</v>
      </c>
      <c r="C598">
        <v>0</v>
      </c>
      <c r="D598">
        <v>0</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row>
    <row r="599" spans="1:32" x14ac:dyDescent="0.25">
      <c r="A599" t="s">
        <v>6260</v>
      </c>
      <c r="B599">
        <v>0</v>
      </c>
      <c r="C599">
        <v>0</v>
      </c>
      <c r="D599">
        <v>0</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row>
    <row r="600" spans="1:32" x14ac:dyDescent="0.25">
      <c r="A600" t="s">
        <v>6261</v>
      </c>
      <c r="B600">
        <v>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row>
    <row r="601" spans="1:32" x14ac:dyDescent="0.25">
      <c r="A601" t="s">
        <v>6262</v>
      </c>
      <c r="B601">
        <v>0</v>
      </c>
      <c r="C601">
        <v>0</v>
      </c>
      <c r="D601">
        <v>0</v>
      </c>
      <c r="E601">
        <v>0</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row>
    <row r="602" spans="1:32" x14ac:dyDescent="0.25">
      <c r="A602" t="s">
        <v>6263</v>
      </c>
      <c r="B602">
        <v>0</v>
      </c>
      <c r="C602">
        <v>0</v>
      </c>
      <c r="D602">
        <v>0</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row>
    <row r="603" spans="1:32" x14ac:dyDescent="0.25">
      <c r="A603" t="s">
        <v>6264</v>
      </c>
      <c r="B603" s="197">
        <v>199505000000</v>
      </c>
      <c r="C603" s="197">
        <v>215166000000</v>
      </c>
      <c r="D603" s="197">
        <v>217452000000</v>
      </c>
      <c r="E603" s="197">
        <v>217037000000</v>
      </c>
      <c r="F603" s="197">
        <v>218278000000</v>
      </c>
      <c r="G603" s="197">
        <v>219656000000</v>
      </c>
      <c r="H603" s="197">
        <v>220714000000</v>
      </c>
      <c r="I603" s="197">
        <v>221606000000</v>
      </c>
      <c r="J603" s="197">
        <v>223136000000</v>
      </c>
      <c r="K603" s="197">
        <v>224832000000</v>
      </c>
      <c r="L603" s="197">
        <v>226158000000</v>
      </c>
      <c r="M603" s="197">
        <v>227399000000</v>
      </c>
      <c r="N603" s="197">
        <v>229967000000</v>
      </c>
      <c r="O603" s="197">
        <v>232186000000</v>
      </c>
      <c r="P603" s="197">
        <v>234704000000</v>
      </c>
      <c r="Q603" s="197">
        <v>237200000000</v>
      </c>
      <c r="R603" s="197">
        <v>239664000000</v>
      </c>
      <c r="S603" s="197">
        <v>242174000000</v>
      </c>
      <c r="T603" s="197">
        <v>244691000000</v>
      </c>
      <c r="U603" s="197">
        <v>247200000000</v>
      </c>
      <c r="V603" s="197">
        <v>249631000000</v>
      </c>
      <c r="W603" s="197">
        <v>252065000000</v>
      </c>
      <c r="X603" s="197">
        <v>254606000000</v>
      </c>
      <c r="Y603" s="197">
        <v>257159000000</v>
      </c>
      <c r="Z603" s="197">
        <v>259781000000</v>
      </c>
      <c r="AA603" s="197">
        <v>262455000000</v>
      </c>
      <c r="AB603" s="197">
        <v>265133000000</v>
      </c>
      <c r="AC603" s="197">
        <v>267826000000</v>
      </c>
      <c r="AD603" s="197">
        <v>270583000000</v>
      </c>
      <c r="AE603" s="197">
        <v>273366000000</v>
      </c>
      <c r="AF603" s="197">
        <v>276200000000</v>
      </c>
    </row>
    <row r="604" spans="1:32" x14ac:dyDescent="0.25">
      <c r="A604" t="s">
        <v>6265</v>
      </c>
      <c r="B604" s="197">
        <v>8620780</v>
      </c>
      <c r="C604" s="197">
        <v>9297510</v>
      </c>
      <c r="D604" s="197">
        <v>9396270</v>
      </c>
      <c r="E604" s="197">
        <v>9378330</v>
      </c>
      <c r="F604" s="197">
        <v>9431980</v>
      </c>
      <c r="G604" s="197">
        <v>9491500</v>
      </c>
      <c r="H604" s="197">
        <v>9537210</v>
      </c>
      <c r="I604" s="197">
        <v>9575780</v>
      </c>
      <c r="J604" s="197">
        <v>9641880</v>
      </c>
      <c r="K604" s="197">
        <v>9715160</v>
      </c>
      <c r="L604" s="197">
        <v>9772470</v>
      </c>
      <c r="M604" s="197">
        <v>9826100</v>
      </c>
      <c r="N604" s="197">
        <v>9937030</v>
      </c>
      <c r="O604" s="197">
        <v>10033000</v>
      </c>
      <c r="P604" s="197">
        <v>10141700</v>
      </c>
      <c r="Q604" s="197">
        <v>10249600</v>
      </c>
      <c r="R604" s="197">
        <v>10356100</v>
      </c>
      <c r="S604" s="197">
        <v>10464500</v>
      </c>
      <c r="T604" s="197">
        <v>10573300</v>
      </c>
      <c r="U604" s="197">
        <v>10681700</v>
      </c>
      <c r="V604" s="197">
        <v>10786700</v>
      </c>
      <c r="W604" s="197">
        <v>10891900</v>
      </c>
      <c r="X604" s="197">
        <v>11001700</v>
      </c>
      <c r="Y604" s="197">
        <v>11112000</v>
      </c>
      <c r="Z604" s="197">
        <v>11225300</v>
      </c>
      <c r="AA604" s="197">
        <v>11340900</v>
      </c>
      <c r="AB604" s="197">
        <v>11456600</v>
      </c>
      <c r="AC604" s="197">
        <v>11573000</v>
      </c>
      <c r="AD604" s="197">
        <v>11692100</v>
      </c>
      <c r="AE604" s="197">
        <v>11812300</v>
      </c>
      <c r="AF604" s="197">
        <v>11934800</v>
      </c>
    </row>
    <row r="605" spans="1:32" x14ac:dyDescent="0.25">
      <c r="A605" t="s">
        <v>6266</v>
      </c>
      <c r="B605" s="197">
        <v>75380900</v>
      </c>
      <c r="C605" s="197">
        <v>81298300</v>
      </c>
      <c r="D605" s="197">
        <v>82161800</v>
      </c>
      <c r="E605" s="197">
        <v>82005000</v>
      </c>
      <c r="F605" s="197">
        <v>82474100</v>
      </c>
      <c r="G605" s="197">
        <v>82994600</v>
      </c>
      <c r="H605" s="197">
        <v>83394300</v>
      </c>
      <c r="I605" s="197">
        <v>83731500</v>
      </c>
      <c r="J605" s="197">
        <v>84309500</v>
      </c>
      <c r="K605" s="197">
        <v>84950200</v>
      </c>
      <c r="L605" s="197">
        <v>85451400</v>
      </c>
      <c r="M605" s="197">
        <v>85920300</v>
      </c>
      <c r="N605" s="197">
        <v>86890400</v>
      </c>
      <c r="O605" s="197">
        <v>87729100</v>
      </c>
      <c r="P605" s="197">
        <v>88680300</v>
      </c>
      <c r="Q605" s="197">
        <v>89623300</v>
      </c>
      <c r="R605" s="197">
        <v>90554400</v>
      </c>
      <c r="S605" s="197">
        <v>91502800</v>
      </c>
      <c r="T605" s="197">
        <v>92453700</v>
      </c>
      <c r="U605" s="197">
        <v>93401800</v>
      </c>
      <c r="V605" s="197">
        <v>94320300</v>
      </c>
      <c r="W605" s="197">
        <v>95240100</v>
      </c>
      <c r="X605" s="197">
        <v>96200000</v>
      </c>
      <c r="Y605" s="197">
        <v>97164800</v>
      </c>
      <c r="Z605" s="197">
        <v>98155400</v>
      </c>
      <c r="AA605" s="197">
        <v>99165900</v>
      </c>
      <c r="AB605" s="197">
        <v>100178000</v>
      </c>
      <c r="AC605" s="197">
        <v>101195000</v>
      </c>
      <c r="AD605" s="197">
        <v>102237000</v>
      </c>
      <c r="AE605" s="197">
        <v>103288000</v>
      </c>
      <c r="AF605" s="197">
        <v>104359000</v>
      </c>
    </row>
    <row r="606" spans="1:32" x14ac:dyDescent="0.25">
      <c r="A606" t="s">
        <v>6267</v>
      </c>
      <c r="B606" s="197">
        <v>123542000</v>
      </c>
      <c r="C606" s="197">
        <v>133240000</v>
      </c>
      <c r="D606" s="197">
        <v>134655000</v>
      </c>
      <c r="E606" s="197">
        <v>134398000</v>
      </c>
      <c r="F606" s="197">
        <v>135167000</v>
      </c>
      <c r="G606" s="197">
        <v>136020000</v>
      </c>
      <c r="H606" s="197">
        <v>136675000</v>
      </c>
      <c r="I606" s="197">
        <v>137228000</v>
      </c>
      <c r="J606" s="197">
        <v>138175000</v>
      </c>
      <c r="K606" s="197">
        <v>139225000</v>
      </c>
      <c r="L606" s="197">
        <v>140046000</v>
      </c>
      <c r="M606" s="197">
        <v>140815000</v>
      </c>
      <c r="N606" s="197">
        <v>142405000</v>
      </c>
      <c r="O606" s="197">
        <v>143779000</v>
      </c>
      <c r="P606" s="197">
        <v>145338000</v>
      </c>
      <c r="Q606" s="197">
        <v>146884000</v>
      </c>
      <c r="R606" s="197">
        <v>148410000</v>
      </c>
      <c r="S606" s="197">
        <v>149964000</v>
      </c>
      <c r="T606" s="197">
        <v>151522000</v>
      </c>
      <c r="U606" s="197">
        <v>153076000</v>
      </c>
      <c r="V606" s="197">
        <v>154582000</v>
      </c>
      <c r="W606" s="197">
        <v>156089000</v>
      </c>
      <c r="X606" s="197">
        <v>157662000</v>
      </c>
      <c r="Y606" s="197">
        <v>159244000</v>
      </c>
      <c r="Z606" s="197">
        <v>160867000</v>
      </c>
      <c r="AA606" s="197">
        <v>162523000</v>
      </c>
      <c r="AB606" s="197">
        <v>164181000</v>
      </c>
      <c r="AC606" s="197">
        <v>165849000</v>
      </c>
      <c r="AD606" s="197">
        <v>167556000</v>
      </c>
      <c r="AE606" s="197">
        <v>169279000</v>
      </c>
      <c r="AF606" s="197">
        <v>171034000</v>
      </c>
    </row>
    <row r="607" spans="1:32" x14ac:dyDescent="0.25">
      <c r="A607" t="s">
        <v>6268</v>
      </c>
      <c r="B607" s="197">
        <v>11902800</v>
      </c>
      <c r="C607" s="197">
        <v>12837100</v>
      </c>
      <c r="D607" s="197">
        <v>12973500</v>
      </c>
      <c r="E607" s="197">
        <v>12948700</v>
      </c>
      <c r="F607" s="197">
        <v>13022800</v>
      </c>
      <c r="G607" s="197">
        <v>13105000</v>
      </c>
      <c r="H607" s="197">
        <v>13168100</v>
      </c>
      <c r="I607" s="197">
        <v>13221400</v>
      </c>
      <c r="J607" s="197">
        <v>13312600</v>
      </c>
      <c r="K607" s="197">
        <v>13413800</v>
      </c>
      <c r="L607" s="197">
        <v>13492900</v>
      </c>
      <c r="M607" s="197">
        <v>13567000</v>
      </c>
      <c r="N607" s="197">
        <v>13720100</v>
      </c>
      <c r="O607" s="197">
        <v>13852600</v>
      </c>
      <c r="P607" s="197">
        <v>14002800</v>
      </c>
      <c r="Q607" s="197">
        <v>14151700</v>
      </c>
      <c r="R607" s="197">
        <v>14298700</v>
      </c>
      <c r="S607" s="197">
        <v>14448500</v>
      </c>
      <c r="T607" s="197">
        <v>14598600</v>
      </c>
      <c r="U607" s="197">
        <v>14748300</v>
      </c>
      <c r="V607" s="197">
        <v>14893300</v>
      </c>
      <c r="W607" s="197">
        <v>15038600</v>
      </c>
      <c r="X607" s="197">
        <v>15190200</v>
      </c>
      <c r="Y607" s="197">
        <v>15342500</v>
      </c>
      <c r="Z607" s="197">
        <v>15498900</v>
      </c>
      <c r="AA607" s="197">
        <v>15658500</v>
      </c>
      <c r="AB607" s="197">
        <v>15818200</v>
      </c>
      <c r="AC607" s="197">
        <v>15978900</v>
      </c>
      <c r="AD607" s="197">
        <v>16143400</v>
      </c>
      <c r="AE607" s="197">
        <v>16309400</v>
      </c>
      <c r="AF607" s="197">
        <v>16478500</v>
      </c>
    </row>
    <row r="608" spans="1:32" x14ac:dyDescent="0.25">
      <c r="A608" t="s">
        <v>6269</v>
      </c>
      <c r="B608" s="197">
        <v>11902800</v>
      </c>
      <c r="C608" s="197">
        <v>12837100</v>
      </c>
      <c r="D608" s="197">
        <v>12973500</v>
      </c>
      <c r="E608" s="197">
        <v>12948700</v>
      </c>
      <c r="F608" s="197">
        <v>13022800</v>
      </c>
      <c r="G608" s="197">
        <v>13105000</v>
      </c>
      <c r="H608" s="197">
        <v>13168100</v>
      </c>
      <c r="I608" s="197">
        <v>13221400</v>
      </c>
      <c r="J608" s="197">
        <v>13312600</v>
      </c>
      <c r="K608" s="197">
        <v>13413800</v>
      </c>
      <c r="L608" s="197">
        <v>13492900</v>
      </c>
      <c r="M608" s="197">
        <v>13567000</v>
      </c>
      <c r="N608" s="197">
        <v>13720100</v>
      </c>
      <c r="O608" s="197">
        <v>13852600</v>
      </c>
      <c r="P608" s="197">
        <v>14002800</v>
      </c>
      <c r="Q608" s="197">
        <v>14151700</v>
      </c>
      <c r="R608" s="197">
        <v>14298700</v>
      </c>
      <c r="S608" s="197">
        <v>14448500</v>
      </c>
      <c r="T608" s="197">
        <v>14598600</v>
      </c>
      <c r="U608" s="197">
        <v>14748300</v>
      </c>
      <c r="V608" s="197">
        <v>14893300</v>
      </c>
      <c r="W608" s="197">
        <v>15038600</v>
      </c>
      <c r="X608" s="197">
        <v>15190200</v>
      </c>
      <c r="Y608" s="197">
        <v>15342500</v>
      </c>
      <c r="Z608" s="197">
        <v>15498900</v>
      </c>
      <c r="AA608" s="197">
        <v>15658500</v>
      </c>
      <c r="AB608" s="197">
        <v>15818200</v>
      </c>
      <c r="AC608" s="197">
        <v>15978900</v>
      </c>
      <c r="AD608" s="197">
        <v>16143400</v>
      </c>
      <c r="AE608" s="197">
        <v>16309400</v>
      </c>
      <c r="AF608" s="197">
        <v>16478500</v>
      </c>
    </row>
    <row r="609" spans="1:32" x14ac:dyDescent="0.25">
      <c r="A609" t="s">
        <v>6270</v>
      </c>
      <c r="B609">
        <v>911514</v>
      </c>
      <c r="C609">
        <v>983067</v>
      </c>
      <c r="D609">
        <v>993509</v>
      </c>
      <c r="E609">
        <v>991613</v>
      </c>
      <c r="F609">
        <v>997285</v>
      </c>
      <c r="G609" s="197">
        <v>1003580</v>
      </c>
      <c r="H609" s="197">
        <v>1008410</v>
      </c>
      <c r="I609" s="197">
        <v>1012490</v>
      </c>
      <c r="J609" s="197">
        <v>1019480</v>
      </c>
      <c r="K609" s="197">
        <v>1027230</v>
      </c>
      <c r="L609" s="197">
        <v>1033290</v>
      </c>
      <c r="M609" s="197">
        <v>1038960</v>
      </c>
      <c r="N609" s="197">
        <v>1050690</v>
      </c>
      <c r="O609" s="197">
        <v>1060830</v>
      </c>
      <c r="P609" s="197">
        <v>1072330</v>
      </c>
      <c r="Q609" s="197">
        <v>1083730</v>
      </c>
      <c r="R609" s="197">
        <v>1094990</v>
      </c>
      <c r="S609" s="197">
        <v>1106460</v>
      </c>
      <c r="T609" s="197">
        <v>1117960</v>
      </c>
      <c r="U609" s="197">
        <v>1129420</v>
      </c>
      <c r="V609" s="197">
        <v>1140530</v>
      </c>
      <c r="W609" s="197">
        <v>1151650</v>
      </c>
      <c r="X609" s="197">
        <v>1163260</v>
      </c>
      <c r="Y609" s="197">
        <v>1174930</v>
      </c>
      <c r="Z609" s="197">
        <v>1186910</v>
      </c>
      <c r="AA609" s="197">
        <v>1199120</v>
      </c>
      <c r="AB609" s="197">
        <v>1211360</v>
      </c>
      <c r="AC609" s="197">
        <v>1223660</v>
      </c>
      <c r="AD609" s="197">
        <v>1236260</v>
      </c>
      <c r="AE609" s="197">
        <v>1248970</v>
      </c>
      <c r="AF609" s="197">
        <v>1261920</v>
      </c>
    </row>
    <row r="610" spans="1:32" x14ac:dyDescent="0.25">
      <c r="A610" t="s">
        <v>6271</v>
      </c>
      <c r="B610" s="197">
        <v>1963960</v>
      </c>
      <c r="C610" s="197">
        <v>2118130</v>
      </c>
      <c r="D610" s="197">
        <v>2140630</v>
      </c>
      <c r="E610" s="197">
        <v>2136540</v>
      </c>
      <c r="F610" s="197">
        <v>2148760</v>
      </c>
      <c r="G610" s="197">
        <v>2162330</v>
      </c>
      <c r="H610" s="197">
        <v>2172740</v>
      </c>
      <c r="I610" s="197">
        <v>2181520</v>
      </c>
      <c r="J610" s="197">
        <v>2196580</v>
      </c>
      <c r="K610" s="197">
        <v>2213280</v>
      </c>
      <c r="L610" s="197">
        <v>2226330</v>
      </c>
      <c r="M610" s="197">
        <v>2238550</v>
      </c>
      <c r="N610" s="197">
        <v>2263820</v>
      </c>
      <c r="O610" s="197">
        <v>2285680</v>
      </c>
      <c r="P610" s="197">
        <v>2310460</v>
      </c>
      <c r="Q610" s="197">
        <v>2335030</v>
      </c>
      <c r="R610" s="197">
        <v>2359290</v>
      </c>
      <c r="S610" s="197">
        <v>2384000</v>
      </c>
      <c r="T610" s="197">
        <v>2408770</v>
      </c>
      <c r="U610" s="197">
        <v>2433470</v>
      </c>
      <c r="V610" s="197">
        <v>2457400</v>
      </c>
      <c r="W610" s="197">
        <v>2481370</v>
      </c>
      <c r="X610" s="197">
        <v>2506380</v>
      </c>
      <c r="Y610" s="197">
        <v>2531510</v>
      </c>
      <c r="Z610" s="197">
        <v>2557320</v>
      </c>
      <c r="AA610" s="197">
        <v>2583650</v>
      </c>
      <c r="AB610" s="197">
        <v>2610010</v>
      </c>
      <c r="AC610" s="197">
        <v>2636520</v>
      </c>
      <c r="AD610" s="197">
        <v>2663660</v>
      </c>
      <c r="AE610" s="197">
        <v>2691050</v>
      </c>
      <c r="AF610" s="197">
        <v>2718950</v>
      </c>
    </row>
    <row r="611" spans="1:32" x14ac:dyDescent="0.25">
      <c r="A611" t="s">
        <v>6272</v>
      </c>
      <c r="B611" s="197">
        <v>5094390</v>
      </c>
      <c r="C611" s="197">
        <v>5494300</v>
      </c>
      <c r="D611" s="197">
        <v>5552660</v>
      </c>
      <c r="E611" s="197">
        <v>5542060</v>
      </c>
      <c r="F611" s="197">
        <v>5573760</v>
      </c>
      <c r="G611" s="197">
        <v>5608940</v>
      </c>
      <c r="H611" s="197">
        <v>5635950</v>
      </c>
      <c r="I611" s="197">
        <v>5658740</v>
      </c>
      <c r="J611" s="197">
        <v>5697800</v>
      </c>
      <c r="K611" s="197">
        <v>5741110</v>
      </c>
      <c r="L611" s="197">
        <v>5774980</v>
      </c>
      <c r="M611" s="197">
        <v>5806670</v>
      </c>
      <c r="N611" s="197">
        <v>5872220</v>
      </c>
      <c r="O611" s="197">
        <v>5928910</v>
      </c>
      <c r="P611" s="197">
        <v>5993190</v>
      </c>
      <c r="Q611" s="197">
        <v>6056920</v>
      </c>
      <c r="R611" s="197">
        <v>6119850</v>
      </c>
      <c r="S611" s="197">
        <v>6183940</v>
      </c>
      <c r="T611" s="197">
        <v>6248200</v>
      </c>
      <c r="U611" s="197">
        <v>6312280</v>
      </c>
      <c r="V611" s="197">
        <v>6374350</v>
      </c>
      <c r="W611" s="197">
        <v>6436520</v>
      </c>
      <c r="X611" s="197">
        <v>6501390</v>
      </c>
      <c r="Y611" s="197">
        <v>6566590</v>
      </c>
      <c r="Z611" s="197">
        <v>6633540</v>
      </c>
      <c r="AA611" s="197">
        <v>6701830</v>
      </c>
      <c r="AB611" s="197">
        <v>6770210</v>
      </c>
      <c r="AC611" s="197">
        <v>6838970</v>
      </c>
      <c r="AD611" s="197">
        <v>6909380</v>
      </c>
      <c r="AE611" s="197">
        <v>6980430</v>
      </c>
      <c r="AF611" s="197">
        <v>7052800</v>
      </c>
    </row>
    <row r="612" spans="1:32" x14ac:dyDescent="0.25">
      <c r="A612" t="s">
        <v>6273</v>
      </c>
      <c r="B612" s="197">
        <v>3759990</v>
      </c>
      <c r="C612" s="197">
        <v>4055150</v>
      </c>
      <c r="D612" s="197">
        <v>4098230</v>
      </c>
      <c r="E612" s="197">
        <v>4090400</v>
      </c>
      <c r="F612" s="197">
        <v>4113800</v>
      </c>
      <c r="G612" s="197">
        <v>4139760</v>
      </c>
      <c r="H612" s="197">
        <v>4159700</v>
      </c>
      <c r="I612" s="197">
        <v>4176520</v>
      </c>
      <c r="J612" s="197">
        <v>4205350</v>
      </c>
      <c r="K612" s="197">
        <v>4237310</v>
      </c>
      <c r="L612" s="197">
        <v>4262310</v>
      </c>
      <c r="M612" s="197">
        <v>4285700</v>
      </c>
      <c r="N612" s="197">
        <v>4334090</v>
      </c>
      <c r="O612" s="197">
        <v>4375920</v>
      </c>
      <c r="P612" s="197">
        <v>4423370</v>
      </c>
      <c r="Q612" s="197">
        <v>4470400</v>
      </c>
      <c r="R612" s="197">
        <v>4516850</v>
      </c>
      <c r="S612" s="197">
        <v>4564150</v>
      </c>
      <c r="T612" s="197">
        <v>4611580</v>
      </c>
      <c r="U612" s="197">
        <v>4658870</v>
      </c>
      <c r="V612" s="197">
        <v>4704690</v>
      </c>
      <c r="W612" s="197">
        <v>4750570</v>
      </c>
      <c r="X612" s="197">
        <v>4798450</v>
      </c>
      <c r="Y612" s="197">
        <v>4846570</v>
      </c>
      <c r="Z612" s="197">
        <v>4895990</v>
      </c>
      <c r="AA612" s="197">
        <v>4946390</v>
      </c>
      <c r="AB612" s="197">
        <v>4996860</v>
      </c>
      <c r="AC612" s="197">
        <v>5047600</v>
      </c>
      <c r="AD612" s="197">
        <v>5099570</v>
      </c>
      <c r="AE612" s="197">
        <v>5152010</v>
      </c>
      <c r="AF612" s="197">
        <v>5205430</v>
      </c>
    </row>
    <row r="613" spans="1:32" x14ac:dyDescent="0.25">
      <c r="A613" t="s">
        <v>6274</v>
      </c>
      <c r="B613">
        <v>375999</v>
      </c>
      <c r="C613">
        <v>405515</v>
      </c>
      <c r="D613">
        <v>409823</v>
      </c>
      <c r="E613">
        <v>409040</v>
      </c>
      <c r="F613">
        <v>411380</v>
      </c>
      <c r="G613">
        <v>413976</v>
      </c>
      <c r="H613">
        <v>415970</v>
      </c>
      <c r="I613">
        <v>417652</v>
      </c>
      <c r="J613">
        <v>420535</v>
      </c>
      <c r="K613">
        <v>423731</v>
      </c>
      <c r="L613">
        <v>426231</v>
      </c>
      <c r="M613">
        <v>428570</v>
      </c>
      <c r="N613">
        <v>433409</v>
      </c>
      <c r="O613">
        <v>437592</v>
      </c>
      <c r="P613">
        <v>442337</v>
      </c>
      <c r="Q613">
        <v>447040</v>
      </c>
      <c r="R613">
        <v>451685</v>
      </c>
      <c r="S613">
        <v>456415</v>
      </c>
      <c r="T613">
        <v>461158</v>
      </c>
      <c r="U613">
        <v>465887</v>
      </c>
      <c r="V613">
        <v>470469</v>
      </c>
      <c r="W613">
        <v>475057</v>
      </c>
      <c r="X613">
        <v>479845</v>
      </c>
      <c r="Y613">
        <v>484657</v>
      </c>
      <c r="Z613">
        <v>489599</v>
      </c>
      <c r="AA613">
        <v>494639</v>
      </c>
      <c r="AB613">
        <v>499686</v>
      </c>
      <c r="AC613">
        <v>504760</v>
      </c>
      <c r="AD613">
        <v>509957</v>
      </c>
      <c r="AE613">
        <v>515201</v>
      </c>
      <c r="AF613">
        <v>520542</v>
      </c>
    </row>
    <row r="614" spans="1:32" x14ac:dyDescent="0.25">
      <c r="A614" t="s">
        <v>6275</v>
      </c>
      <c r="B614">
        <v>0</v>
      </c>
      <c r="C614">
        <v>0</v>
      </c>
      <c r="D614">
        <v>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row>
    <row r="615" spans="1:32" x14ac:dyDescent="0.25">
      <c r="A615" t="s">
        <v>6276</v>
      </c>
      <c r="B615" s="197">
        <v>786494000</v>
      </c>
      <c r="C615" s="197">
        <v>763051000</v>
      </c>
      <c r="D615" s="197">
        <v>791655000</v>
      </c>
      <c r="E615" s="197">
        <v>813569000</v>
      </c>
      <c r="F615" s="197">
        <v>820077000</v>
      </c>
      <c r="G615" s="197">
        <v>838460000</v>
      </c>
      <c r="H615" s="197">
        <v>848769000</v>
      </c>
      <c r="I615" s="197">
        <v>852442000</v>
      </c>
      <c r="J615" s="197">
        <v>858552000</v>
      </c>
      <c r="K615" s="197">
        <v>864526000</v>
      </c>
      <c r="L615" s="197">
        <v>875438000</v>
      </c>
      <c r="M615" s="197">
        <v>884322000</v>
      </c>
      <c r="N615" s="197">
        <v>891330000</v>
      </c>
      <c r="O615" s="197">
        <v>904049000</v>
      </c>
      <c r="P615" s="197">
        <v>912805000</v>
      </c>
      <c r="Q615" s="197">
        <v>913414000</v>
      </c>
      <c r="R615" s="197">
        <v>913738000</v>
      </c>
      <c r="S615" s="197">
        <v>917013000</v>
      </c>
      <c r="T615" s="197">
        <v>919783000</v>
      </c>
      <c r="U615" s="197">
        <v>926319000</v>
      </c>
      <c r="V615" s="197">
        <v>933512000</v>
      </c>
      <c r="W615" s="197">
        <v>938686000</v>
      </c>
      <c r="X615" s="197">
        <v>948769000</v>
      </c>
      <c r="Y615" s="197">
        <v>963409000</v>
      </c>
      <c r="Z615" s="197">
        <v>971036000</v>
      </c>
      <c r="AA615" s="197">
        <v>971429000</v>
      </c>
      <c r="AB615" s="197">
        <v>978962000</v>
      </c>
      <c r="AC615" s="197">
        <v>982419000</v>
      </c>
      <c r="AD615" s="197">
        <v>986837000</v>
      </c>
      <c r="AE615" s="197">
        <v>987816000</v>
      </c>
      <c r="AF615" s="197">
        <v>989250000</v>
      </c>
    </row>
    <row r="616" spans="1:32" x14ac:dyDescent="0.25">
      <c r="A616" t="s">
        <v>6277</v>
      </c>
      <c r="B616" s="197">
        <v>33985</v>
      </c>
      <c r="C616" s="197">
        <v>32972</v>
      </c>
      <c r="D616" s="197">
        <v>34208</v>
      </c>
      <c r="E616" s="197">
        <v>35154.9</v>
      </c>
      <c r="F616" s="197">
        <v>35436.199999999997</v>
      </c>
      <c r="G616" s="197">
        <v>36230.5</v>
      </c>
      <c r="H616" s="197">
        <v>36676</v>
      </c>
      <c r="I616" s="197">
        <v>36834.699999999997</v>
      </c>
      <c r="J616" s="197">
        <v>37098.699999999997</v>
      </c>
      <c r="K616" s="197">
        <v>37356.800000000003</v>
      </c>
      <c r="L616" s="197">
        <v>37828.400000000001</v>
      </c>
      <c r="M616" s="197">
        <v>38212.199999999997</v>
      </c>
      <c r="N616" s="197">
        <v>38515.1</v>
      </c>
      <c r="O616" s="197">
        <v>39064.699999999997</v>
      </c>
      <c r="P616" s="197">
        <v>39443</v>
      </c>
      <c r="Q616" s="197">
        <v>39469.300000000003</v>
      </c>
      <c r="R616" s="197">
        <v>39483.300000000003</v>
      </c>
      <c r="S616" s="197">
        <v>39624.800000000003</v>
      </c>
      <c r="T616" s="197">
        <v>39744.5</v>
      </c>
      <c r="U616" s="197">
        <v>40027</v>
      </c>
      <c r="V616" s="197">
        <v>40337.800000000003</v>
      </c>
      <c r="W616" s="197">
        <v>40561.4</v>
      </c>
      <c r="X616" s="197">
        <v>40997.1</v>
      </c>
      <c r="Y616" s="197">
        <v>41629.699999999997</v>
      </c>
      <c r="Z616" s="197">
        <v>41959.199999999997</v>
      </c>
      <c r="AA616" s="197">
        <v>41976.2</v>
      </c>
      <c r="AB616" s="197">
        <v>42301.7</v>
      </c>
      <c r="AC616" s="197">
        <v>42451.1</v>
      </c>
      <c r="AD616" s="197">
        <v>42642</v>
      </c>
      <c r="AE616" s="197">
        <v>42684.3</v>
      </c>
      <c r="AF616" s="197">
        <v>42746.3</v>
      </c>
    </row>
    <row r="617" spans="1:32" x14ac:dyDescent="0.25">
      <c r="A617" t="s">
        <v>6278</v>
      </c>
      <c r="B617">
        <v>297168</v>
      </c>
      <c r="C617">
        <v>288311</v>
      </c>
      <c r="D617">
        <v>299118</v>
      </c>
      <c r="E617">
        <v>307398</v>
      </c>
      <c r="F617">
        <v>309857</v>
      </c>
      <c r="G617">
        <v>316803</v>
      </c>
      <c r="H617">
        <v>320698</v>
      </c>
      <c r="I617">
        <v>322086</v>
      </c>
      <c r="J617">
        <v>324395</v>
      </c>
      <c r="K617">
        <v>326652</v>
      </c>
      <c r="L617">
        <v>330775</v>
      </c>
      <c r="M617">
        <v>334131</v>
      </c>
      <c r="N617">
        <v>336779</v>
      </c>
      <c r="O617">
        <v>341585</v>
      </c>
      <c r="P617">
        <v>344893</v>
      </c>
      <c r="Q617">
        <v>345124</v>
      </c>
      <c r="R617">
        <v>345246</v>
      </c>
      <c r="S617">
        <v>346483</v>
      </c>
      <c r="T617">
        <v>347530</v>
      </c>
      <c r="U617">
        <v>350000</v>
      </c>
      <c r="V617">
        <v>352717</v>
      </c>
      <c r="W617">
        <v>354672</v>
      </c>
      <c r="X617">
        <v>358482</v>
      </c>
      <c r="Y617">
        <v>364014</v>
      </c>
      <c r="Z617">
        <v>366895</v>
      </c>
      <c r="AA617">
        <v>367044</v>
      </c>
      <c r="AB617">
        <v>369890</v>
      </c>
      <c r="AC617">
        <v>371196</v>
      </c>
      <c r="AD617">
        <v>372866</v>
      </c>
      <c r="AE617">
        <v>373235</v>
      </c>
      <c r="AF617">
        <v>373777</v>
      </c>
    </row>
    <row r="618" spans="1:32" x14ac:dyDescent="0.25">
      <c r="A618" t="s">
        <v>6279</v>
      </c>
      <c r="B618">
        <v>487030</v>
      </c>
      <c r="C618">
        <v>472513</v>
      </c>
      <c r="D618">
        <v>490225</v>
      </c>
      <c r="E618">
        <v>503795</v>
      </c>
      <c r="F618">
        <v>507825</v>
      </c>
      <c r="G618">
        <v>519209</v>
      </c>
      <c r="H618">
        <v>525593</v>
      </c>
      <c r="I618">
        <v>527867</v>
      </c>
      <c r="J618">
        <v>531651</v>
      </c>
      <c r="K618">
        <v>535350</v>
      </c>
      <c r="L618">
        <v>542108</v>
      </c>
      <c r="M618">
        <v>547608</v>
      </c>
      <c r="N618">
        <v>551948</v>
      </c>
      <c r="O618">
        <v>559824</v>
      </c>
      <c r="P618">
        <v>565246</v>
      </c>
      <c r="Q618">
        <v>565624</v>
      </c>
      <c r="R618">
        <v>565824</v>
      </c>
      <c r="S618">
        <v>567852</v>
      </c>
      <c r="T618">
        <v>569567</v>
      </c>
      <c r="U618">
        <v>573615</v>
      </c>
      <c r="V618">
        <v>578069</v>
      </c>
      <c r="W618">
        <v>581273</v>
      </c>
      <c r="X618">
        <v>587517</v>
      </c>
      <c r="Y618">
        <v>596583</v>
      </c>
      <c r="Z618">
        <v>601305</v>
      </c>
      <c r="AA618">
        <v>601549</v>
      </c>
      <c r="AB618">
        <v>606213</v>
      </c>
      <c r="AC618">
        <v>608354</v>
      </c>
      <c r="AD618">
        <v>611090</v>
      </c>
      <c r="AE618">
        <v>611696</v>
      </c>
      <c r="AF618">
        <v>612584</v>
      </c>
    </row>
    <row r="619" spans="1:32" x14ac:dyDescent="0.25">
      <c r="A619" t="s">
        <v>6280</v>
      </c>
      <c r="B619">
        <v>46923.4</v>
      </c>
      <c r="C619">
        <v>45524.800000000003</v>
      </c>
      <c r="D619">
        <v>47231.3</v>
      </c>
      <c r="E619">
        <v>48538.7</v>
      </c>
      <c r="F619">
        <v>48927</v>
      </c>
      <c r="G619">
        <v>50023.8</v>
      </c>
      <c r="H619">
        <v>50638.9</v>
      </c>
      <c r="I619">
        <v>50858</v>
      </c>
      <c r="J619">
        <v>51222.5</v>
      </c>
      <c r="K619">
        <v>51578.9</v>
      </c>
      <c r="L619">
        <v>52230</v>
      </c>
      <c r="M619">
        <v>52760</v>
      </c>
      <c r="N619">
        <v>53178.1</v>
      </c>
      <c r="O619">
        <v>53936.9</v>
      </c>
      <c r="P619">
        <v>54459.3</v>
      </c>
      <c r="Q619">
        <v>54495.7</v>
      </c>
      <c r="R619">
        <v>54515</v>
      </c>
      <c r="S619">
        <v>54710.3</v>
      </c>
      <c r="T619">
        <v>54875.6</v>
      </c>
      <c r="U619">
        <v>55265.599999999999</v>
      </c>
      <c r="V619">
        <v>55694.7</v>
      </c>
      <c r="W619">
        <v>56003.4</v>
      </c>
      <c r="X619">
        <v>56605</v>
      </c>
      <c r="Y619">
        <v>57478.5</v>
      </c>
      <c r="Z619">
        <v>57933.5</v>
      </c>
      <c r="AA619">
        <v>57956.9</v>
      </c>
      <c r="AB619">
        <v>58406.3</v>
      </c>
      <c r="AC619">
        <v>58612.6</v>
      </c>
      <c r="AD619">
        <v>58876.2</v>
      </c>
      <c r="AE619">
        <v>58934.6</v>
      </c>
      <c r="AF619">
        <v>59020.1</v>
      </c>
    </row>
    <row r="620" spans="1:32" x14ac:dyDescent="0.25">
      <c r="A620" t="s">
        <v>6281</v>
      </c>
      <c r="B620">
        <v>46923.4</v>
      </c>
      <c r="C620">
        <v>45524.800000000003</v>
      </c>
      <c r="D620">
        <v>47231.3</v>
      </c>
      <c r="E620">
        <v>48538.7</v>
      </c>
      <c r="F620">
        <v>48927</v>
      </c>
      <c r="G620">
        <v>50023.8</v>
      </c>
      <c r="H620">
        <v>50638.9</v>
      </c>
      <c r="I620">
        <v>50858</v>
      </c>
      <c r="J620">
        <v>51222.5</v>
      </c>
      <c r="K620">
        <v>51578.9</v>
      </c>
      <c r="L620">
        <v>52230</v>
      </c>
      <c r="M620">
        <v>52760</v>
      </c>
      <c r="N620">
        <v>53178.1</v>
      </c>
      <c r="O620">
        <v>53936.9</v>
      </c>
      <c r="P620">
        <v>54459.3</v>
      </c>
      <c r="Q620">
        <v>54495.7</v>
      </c>
      <c r="R620">
        <v>54515</v>
      </c>
      <c r="S620">
        <v>54710.3</v>
      </c>
      <c r="T620">
        <v>54875.6</v>
      </c>
      <c r="U620">
        <v>55265.599999999999</v>
      </c>
      <c r="V620">
        <v>55694.7</v>
      </c>
      <c r="W620">
        <v>56003.4</v>
      </c>
      <c r="X620">
        <v>56605</v>
      </c>
      <c r="Y620">
        <v>57478.5</v>
      </c>
      <c r="Z620">
        <v>57933.5</v>
      </c>
      <c r="AA620">
        <v>57956.9</v>
      </c>
      <c r="AB620">
        <v>58406.3</v>
      </c>
      <c r="AC620">
        <v>58612.6</v>
      </c>
      <c r="AD620">
        <v>58876.2</v>
      </c>
      <c r="AE620">
        <v>58934.6</v>
      </c>
      <c r="AF620">
        <v>59020.1</v>
      </c>
    </row>
    <row r="621" spans="1:32" x14ac:dyDescent="0.25">
      <c r="A621" t="s">
        <v>6282</v>
      </c>
      <c r="B621">
        <v>3593.39</v>
      </c>
      <c r="C621">
        <v>3486.28</v>
      </c>
      <c r="D621">
        <v>3616.97</v>
      </c>
      <c r="E621">
        <v>3717.09</v>
      </c>
      <c r="F621">
        <v>3746.82</v>
      </c>
      <c r="G621">
        <v>3830.81</v>
      </c>
      <c r="H621">
        <v>3877.92</v>
      </c>
      <c r="I621">
        <v>3894.7</v>
      </c>
      <c r="J621">
        <v>3922.61</v>
      </c>
      <c r="K621">
        <v>3949.91</v>
      </c>
      <c r="L621">
        <v>3999.76</v>
      </c>
      <c r="M621">
        <v>4040.35</v>
      </c>
      <c r="N621">
        <v>4072.37</v>
      </c>
      <c r="O621">
        <v>4130.4799999999996</v>
      </c>
      <c r="P621">
        <v>4170.49</v>
      </c>
      <c r="Q621">
        <v>4173.2700000000004</v>
      </c>
      <c r="R621">
        <v>4174.75</v>
      </c>
      <c r="S621">
        <v>4189.71</v>
      </c>
      <c r="T621">
        <v>4202.37</v>
      </c>
      <c r="U621">
        <v>4232.2299999999996</v>
      </c>
      <c r="V621">
        <v>4265.1000000000004</v>
      </c>
      <c r="W621">
        <v>4288.7299999999996</v>
      </c>
      <c r="X621">
        <v>4334.8</v>
      </c>
      <c r="Y621">
        <v>4401.6899999999996</v>
      </c>
      <c r="Z621">
        <v>4436.54</v>
      </c>
      <c r="AA621">
        <v>4438.33</v>
      </c>
      <c r="AB621">
        <v>4472.75</v>
      </c>
      <c r="AC621">
        <v>4488.54</v>
      </c>
      <c r="AD621">
        <v>4508.7299999999996</v>
      </c>
      <c r="AE621">
        <v>4513.2</v>
      </c>
      <c r="AF621">
        <v>4519.76</v>
      </c>
    </row>
    <row r="622" spans="1:32" x14ac:dyDescent="0.25">
      <c r="A622" t="s">
        <v>6283</v>
      </c>
      <c r="B622">
        <v>7742.37</v>
      </c>
      <c r="C622">
        <v>7511.59</v>
      </c>
      <c r="D622">
        <v>7793.17</v>
      </c>
      <c r="E622">
        <v>8008.89</v>
      </c>
      <c r="F622">
        <v>8072.96</v>
      </c>
      <c r="G622">
        <v>8253.92</v>
      </c>
      <c r="H622">
        <v>8355.41</v>
      </c>
      <c r="I622">
        <v>8391.57</v>
      </c>
      <c r="J622">
        <v>8451.7099999999991</v>
      </c>
      <c r="K622">
        <v>8510.52</v>
      </c>
      <c r="L622">
        <v>8617.9500000000007</v>
      </c>
      <c r="M622">
        <v>8705.39</v>
      </c>
      <c r="N622">
        <v>8774.3799999999992</v>
      </c>
      <c r="O622">
        <v>8899.59</v>
      </c>
      <c r="P622">
        <v>8985.7900000000009</v>
      </c>
      <c r="Q622">
        <v>8991.7900000000009</v>
      </c>
      <c r="R622">
        <v>8994.9699999999993</v>
      </c>
      <c r="S622">
        <v>9027.2099999999991</v>
      </c>
      <c r="T622">
        <v>9054.48</v>
      </c>
      <c r="U622">
        <v>9118.82</v>
      </c>
      <c r="V622">
        <v>9189.6299999999992</v>
      </c>
      <c r="W622">
        <v>9240.56</v>
      </c>
      <c r="X622" s="197">
        <v>9339.83</v>
      </c>
      <c r="Y622" s="197">
        <v>9483.9500000000007</v>
      </c>
      <c r="Z622" s="197">
        <v>9559.02</v>
      </c>
      <c r="AA622" s="197">
        <v>9562.89</v>
      </c>
      <c r="AB622" s="197">
        <v>9637.0400000000009</v>
      </c>
      <c r="AC622" s="197">
        <v>9671.07</v>
      </c>
      <c r="AD622" s="197">
        <v>9714.57</v>
      </c>
      <c r="AE622" s="197">
        <v>9724.2000000000007</v>
      </c>
      <c r="AF622" s="197">
        <v>9738.33</v>
      </c>
    </row>
    <row r="623" spans="1:32" x14ac:dyDescent="0.25">
      <c r="A623" t="s">
        <v>6284</v>
      </c>
      <c r="B623">
        <v>20083.2</v>
      </c>
      <c r="C623">
        <v>19484.599999999999</v>
      </c>
      <c r="D623">
        <v>20215</v>
      </c>
      <c r="E623">
        <v>20774.599999999999</v>
      </c>
      <c r="F623">
        <v>20940.8</v>
      </c>
      <c r="G623">
        <v>21410.2</v>
      </c>
      <c r="H623">
        <v>21673.4</v>
      </c>
      <c r="I623">
        <v>21767.200000000001</v>
      </c>
      <c r="J623">
        <v>21923.200000000001</v>
      </c>
      <c r="K623">
        <v>22075.8</v>
      </c>
      <c r="L623">
        <v>22354.400000000001</v>
      </c>
      <c r="M623">
        <v>22581.3</v>
      </c>
      <c r="N623">
        <v>22760.2</v>
      </c>
      <c r="O623">
        <v>23085</v>
      </c>
      <c r="P623">
        <v>23308.6</v>
      </c>
      <c r="Q623">
        <v>23324.1</v>
      </c>
      <c r="R623">
        <v>23332.400000000001</v>
      </c>
      <c r="S623">
        <v>23416</v>
      </c>
      <c r="T623">
        <v>23486.799999999999</v>
      </c>
      <c r="U623">
        <v>23653.7</v>
      </c>
      <c r="V623">
        <v>23837.3</v>
      </c>
      <c r="W623">
        <v>23969.5</v>
      </c>
      <c r="X623">
        <v>24226.9</v>
      </c>
      <c r="Y623">
        <v>24600.799999999999</v>
      </c>
      <c r="Z623">
        <v>24795.5</v>
      </c>
      <c r="AA623">
        <v>24805.599999999999</v>
      </c>
      <c r="AB623">
        <v>24997.9</v>
      </c>
      <c r="AC623">
        <v>25086.2</v>
      </c>
      <c r="AD623">
        <v>25199</v>
      </c>
      <c r="AE623">
        <v>25224</v>
      </c>
      <c r="AF623">
        <v>25260.6</v>
      </c>
    </row>
    <row r="624" spans="1:32" x14ac:dyDescent="0.25">
      <c r="A624" t="s">
        <v>6285</v>
      </c>
      <c r="B624">
        <v>14822.7</v>
      </c>
      <c r="C624">
        <v>14380.9</v>
      </c>
      <c r="D624">
        <v>14920</v>
      </c>
      <c r="E624">
        <v>15333</v>
      </c>
      <c r="F624">
        <v>15455.7</v>
      </c>
      <c r="G624">
        <v>15802.1</v>
      </c>
      <c r="H624">
        <v>15996.4</v>
      </c>
      <c r="I624">
        <v>16065.6</v>
      </c>
      <c r="J624">
        <v>16180.8</v>
      </c>
      <c r="K624">
        <v>16293.4</v>
      </c>
      <c r="L624">
        <v>16499</v>
      </c>
      <c r="M624">
        <v>16666.400000000001</v>
      </c>
      <c r="N624">
        <v>16798.5</v>
      </c>
      <c r="O624">
        <v>17038.2</v>
      </c>
      <c r="P624">
        <v>17203.3</v>
      </c>
      <c r="Q624">
        <v>17214.7</v>
      </c>
      <c r="R624">
        <v>17220.900000000001</v>
      </c>
      <c r="S624">
        <v>17282.599999999999</v>
      </c>
      <c r="T624">
        <v>17334.8</v>
      </c>
      <c r="U624">
        <v>17458</v>
      </c>
      <c r="V624">
        <v>17593.5</v>
      </c>
      <c r="W624">
        <v>17691</v>
      </c>
      <c r="X624">
        <v>17881.099999999999</v>
      </c>
      <c r="Y624">
        <v>18157</v>
      </c>
      <c r="Z624">
        <v>18300.7</v>
      </c>
      <c r="AA624">
        <v>18308.099999999999</v>
      </c>
      <c r="AB624">
        <v>18450.099999999999</v>
      </c>
      <c r="AC624">
        <v>18515.2</v>
      </c>
      <c r="AD624">
        <v>18598.5</v>
      </c>
      <c r="AE624">
        <v>18617</v>
      </c>
      <c r="AF624">
        <v>18644</v>
      </c>
    </row>
    <row r="625" spans="1:32" x14ac:dyDescent="0.25">
      <c r="A625" t="s">
        <v>6286</v>
      </c>
      <c r="B625">
        <v>1482.27</v>
      </c>
      <c r="C625">
        <v>1438.09</v>
      </c>
      <c r="D625">
        <v>1492</v>
      </c>
      <c r="E625">
        <v>1533.3</v>
      </c>
      <c r="F625">
        <v>1545.57</v>
      </c>
      <c r="G625">
        <v>1580.21</v>
      </c>
      <c r="H625">
        <v>1599.64</v>
      </c>
      <c r="I625">
        <v>1606.56</v>
      </c>
      <c r="J625">
        <v>1618.08</v>
      </c>
      <c r="K625">
        <v>1629.34</v>
      </c>
      <c r="L625">
        <v>1649.9</v>
      </c>
      <c r="M625">
        <v>1666.64</v>
      </c>
      <c r="N625">
        <v>1679.85</v>
      </c>
      <c r="O625">
        <v>1703.82</v>
      </c>
      <c r="P625">
        <v>1720.33</v>
      </c>
      <c r="Q625">
        <v>1721.47</v>
      </c>
      <c r="R625">
        <v>1722.09</v>
      </c>
      <c r="S625">
        <v>1728.26</v>
      </c>
      <c r="T625">
        <v>1733.48</v>
      </c>
      <c r="U625">
        <v>1745.8</v>
      </c>
      <c r="V625">
        <v>1759.35</v>
      </c>
      <c r="W625">
        <v>1769.1</v>
      </c>
      <c r="X625">
        <v>1788.11</v>
      </c>
      <c r="Y625">
        <v>1815.7</v>
      </c>
      <c r="Z625">
        <v>1830.07</v>
      </c>
      <c r="AA625">
        <v>1830.81</v>
      </c>
      <c r="AB625">
        <v>1845.01</v>
      </c>
      <c r="AC625">
        <v>1851.52</v>
      </c>
      <c r="AD625">
        <v>1859.85</v>
      </c>
      <c r="AE625">
        <v>1861.7</v>
      </c>
      <c r="AF625">
        <v>1864.4</v>
      </c>
    </row>
    <row r="626" spans="1:32" x14ac:dyDescent="0.25">
      <c r="A626" t="s">
        <v>6287</v>
      </c>
      <c r="B626">
        <v>0</v>
      </c>
      <c r="C626">
        <v>0</v>
      </c>
      <c r="D626">
        <v>0</v>
      </c>
      <c r="E626">
        <v>0</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row>
    <row r="627" spans="1:32" x14ac:dyDescent="0.25">
      <c r="A627" t="s">
        <v>6288</v>
      </c>
      <c r="B627" s="197">
        <v>4045920000000</v>
      </c>
      <c r="C627" s="197">
        <v>3925320000000</v>
      </c>
      <c r="D627" s="197">
        <v>4072460000000</v>
      </c>
      <c r="E627" s="197">
        <v>4185200000000</v>
      </c>
      <c r="F627" s="197">
        <v>4218680000000</v>
      </c>
      <c r="G627" s="197">
        <v>4313240000000</v>
      </c>
      <c r="H627" s="197">
        <v>4366280000000</v>
      </c>
      <c r="I627" s="197">
        <v>4385170000000</v>
      </c>
      <c r="J627" s="197">
        <v>4416600000000</v>
      </c>
      <c r="K627" s="197">
        <v>4447330000000</v>
      </c>
      <c r="L627" s="197">
        <v>4503470000000</v>
      </c>
      <c r="M627" s="197">
        <v>4549170000000</v>
      </c>
      <c r="N627" s="197">
        <v>4585220000000</v>
      </c>
      <c r="O627" s="197">
        <v>4650650000000</v>
      </c>
      <c r="P627" s="197">
        <v>4695690000000</v>
      </c>
      <c r="Q627" s="197">
        <v>4698830000000</v>
      </c>
      <c r="R627" s="197">
        <v>4700490000000</v>
      </c>
      <c r="S627" s="197">
        <v>4717340000000</v>
      </c>
      <c r="T627" s="197">
        <v>4731590000000</v>
      </c>
      <c r="U627" s="197">
        <v>4765210000000</v>
      </c>
      <c r="V627" s="197">
        <v>4802210000000</v>
      </c>
      <c r="W627" s="197">
        <v>4828830000000</v>
      </c>
      <c r="X627" s="197">
        <v>4880700000000</v>
      </c>
      <c r="Y627" s="197">
        <v>4956010000000</v>
      </c>
      <c r="Z627" s="197">
        <v>4995250000000</v>
      </c>
      <c r="AA627" s="197">
        <v>4997270000000</v>
      </c>
      <c r="AB627" s="197">
        <v>5036020000000</v>
      </c>
      <c r="AC627" s="197">
        <v>5053800000000</v>
      </c>
      <c r="AD627" s="197">
        <v>5076530000000</v>
      </c>
      <c r="AE627" s="197">
        <v>5081560000000</v>
      </c>
      <c r="AF627" s="197">
        <v>5088940000000</v>
      </c>
    </row>
    <row r="628" spans="1:32" x14ac:dyDescent="0.25">
      <c r="A628" t="s">
        <v>6289</v>
      </c>
      <c r="B628" s="197">
        <v>174827000</v>
      </c>
      <c r="C628" s="197">
        <v>169616000</v>
      </c>
      <c r="D628" s="197">
        <v>175974000</v>
      </c>
      <c r="E628" s="197">
        <v>180846000</v>
      </c>
      <c r="F628" s="197">
        <v>182292000</v>
      </c>
      <c r="G628" s="197">
        <v>186378000</v>
      </c>
      <c r="H628" s="197">
        <v>188670000</v>
      </c>
      <c r="I628" s="197">
        <v>189487000</v>
      </c>
      <c r="J628" s="197">
        <v>190845000</v>
      </c>
      <c r="K628" s="197">
        <v>192173000</v>
      </c>
      <c r="L628" s="197">
        <v>194598000</v>
      </c>
      <c r="M628" s="197">
        <v>196573000</v>
      </c>
      <c r="N628" s="197">
        <v>198131000</v>
      </c>
      <c r="O628" s="197">
        <v>200958000</v>
      </c>
      <c r="P628" s="197">
        <v>202904000</v>
      </c>
      <c r="Q628" s="197">
        <v>203040000</v>
      </c>
      <c r="R628" s="197">
        <v>203112000</v>
      </c>
      <c r="S628" s="197">
        <v>203840000</v>
      </c>
      <c r="T628" s="197">
        <v>204456000</v>
      </c>
      <c r="U628" s="197">
        <v>205908000</v>
      </c>
      <c r="V628" s="197">
        <v>207507000</v>
      </c>
      <c r="W628" s="197">
        <v>208658000</v>
      </c>
      <c r="X628" s="197">
        <v>210899000</v>
      </c>
      <c r="Y628" s="197">
        <v>214153000</v>
      </c>
      <c r="Z628" s="197">
        <v>215848000</v>
      </c>
      <c r="AA628" s="197">
        <v>215936000</v>
      </c>
      <c r="AB628" s="197">
        <v>217610000</v>
      </c>
      <c r="AC628" s="197">
        <v>218379000</v>
      </c>
      <c r="AD628" s="197">
        <v>219361000</v>
      </c>
      <c r="AE628" s="197">
        <v>219578000</v>
      </c>
      <c r="AF628" s="197">
        <v>219897000</v>
      </c>
    </row>
    <row r="629" spans="1:32" x14ac:dyDescent="0.25">
      <c r="A629" t="s">
        <v>6290</v>
      </c>
      <c r="B629" s="197">
        <v>1528710000</v>
      </c>
      <c r="C629" s="197">
        <v>1483140000</v>
      </c>
      <c r="D629" s="197">
        <v>1538740000</v>
      </c>
      <c r="E629" s="197">
        <v>1581330000</v>
      </c>
      <c r="F629" s="197">
        <v>1593980000</v>
      </c>
      <c r="G629" s="197">
        <v>1629710000</v>
      </c>
      <c r="H629" s="197">
        <v>1649750000</v>
      </c>
      <c r="I629" s="197">
        <v>1656890000</v>
      </c>
      <c r="J629" s="197">
        <v>1668760000</v>
      </c>
      <c r="K629" s="197">
        <v>1680380000</v>
      </c>
      <c r="L629" s="197">
        <v>1701590000</v>
      </c>
      <c r="M629" s="197">
        <v>1718850000</v>
      </c>
      <c r="N629" s="197">
        <v>1732470000</v>
      </c>
      <c r="O629" s="197">
        <v>1757200000</v>
      </c>
      <c r="P629" s="197">
        <v>1774220000</v>
      </c>
      <c r="Q629" s="197">
        <v>1775400000</v>
      </c>
      <c r="R629" s="197">
        <v>1776030000</v>
      </c>
      <c r="S629" s="197">
        <v>1782390000</v>
      </c>
      <c r="T629" s="197">
        <v>1787780000</v>
      </c>
      <c r="U629" s="197">
        <v>1800480000</v>
      </c>
      <c r="V629" s="197">
        <v>1814460000</v>
      </c>
      <c r="W629" s="197">
        <v>1824520000</v>
      </c>
      <c r="X629" s="197">
        <v>1844120000</v>
      </c>
      <c r="Y629" s="197">
        <v>1872580000</v>
      </c>
      <c r="Z629" s="197">
        <v>1887400000</v>
      </c>
      <c r="AA629" s="197">
        <v>1888160000</v>
      </c>
      <c r="AB629" s="197">
        <v>1902800000</v>
      </c>
      <c r="AC629" s="197">
        <v>1909520000</v>
      </c>
      <c r="AD629" s="197">
        <v>1918110000</v>
      </c>
      <c r="AE629" s="197">
        <v>1920010000</v>
      </c>
      <c r="AF629" s="197">
        <v>1922800000</v>
      </c>
    </row>
    <row r="630" spans="1:32" x14ac:dyDescent="0.25">
      <c r="A630" t="s">
        <v>6291</v>
      </c>
      <c r="B630" s="197">
        <v>2505400000</v>
      </c>
      <c r="C630" s="197">
        <v>2430720000</v>
      </c>
      <c r="D630" s="197">
        <v>2521840000</v>
      </c>
      <c r="E630" s="197">
        <v>2591650000</v>
      </c>
      <c r="F630" s="197">
        <v>2612380000</v>
      </c>
      <c r="G630" s="197">
        <v>2670940000</v>
      </c>
      <c r="H630" s="197">
        <v>2703780000</v>
      </c>
      <c r="I630" s="197">
        <v>2715480000</v>
      </c>
      <c r="J630" s="197">
        <v>2734940000</v>
      </c>
      <c r="K630" s="197">
        <v>2753970000</v>
      </c>
      <c r="L630" s="197">
        <v>2788730000</v>
      </c>
      <c r="M630" s="197">
        <v>2817030000</v>
      </c>
      <c r="N630" s="197">
        <v>2839360000</v>
      </c>
      <c r="O630" s="197">
        <v>2879870000</v>
      </c>
      <c r="P630" s="197">
        <v>2907760000</v>
      </c>
      <c r="Q630" s="197">
        <v>2909710000</v>
      </c>
      <c r="R630" s="197">
        <v>2910740000</v>
      </c>
      <c r="S630" s="197">
        <v>2921170000</v>
      </c>
      <c r="T630" s="197">
        <v>2929990000</v>
      </c>
      <c r="U630" s="197">
        <v>2950810000</v>
      </c>
      <c r="V630" s="197">
        <v>2973730000</v>
      </c>
      <c r="W630" s="197">
        <v>2990210000</v>
      </c>
      <c r="X630" s="197">
        <v>3022330000</v>
      </c>
      <c r="Y630" s="197">
        <v>3068970000</v>
      </c>
      <c r="Z630" s="197">
        <v>3093260000</v>
      </c>
      <c r="AA630" s="197">
        <v>3094510000</v>
      </c>
      <c r="AB630" s="197">
        <v>3118510000</v>
      </c>
      <c r="AC630" s="197">
        <v>3129520000</v>
      </c>
      <c r="AD630" s="197">
        <v>3143600000</v>
      </c>
      <c r="AE630" s="197">
        <v>3146710000</v>
      </c>
      <c r="AF630" s="197">
        <v>3151280000</v>
      </c>
    </row>
    <row r="631" spans="1:32" x14ac:dyDescent="0.25">
      <c r="A631" t="s">
        <v>6292</v>
      </c>
      <c r="B631" s="197">
        <v>241386000</v>
      </c>
      <c r="C631" s="197">
        <v>234190000</v>
      </c>
      <c r="D631" s="197">
        <v>242969000</v>
      </c>
      <c r="E631" s="197">
        <v>249695000</v>
      </c>
      <c r="F631" s="197">
        <v>251692000</v>
      </c>
      <c r="G631" s="197">
        <v>257334000</v>
      </c>
      <c r="H631" s="197">
        <v>260499000</v>
      </c>
      <c r="I631" s="197">
        <v>261626000</v>
      </c>
      <c r="J631" s="197">
        <v>263501000</v>
      </c>
      <c r="K631" s="197">
        <v>265335000</v>
      </c>
      <c r="L631" s="197">
        <v>268684000</v>
      </c>
      <c r="M631" s="197">
        <v>271410000</v>
      </c>
      <c r="N631" s="197">
        <v>273561000</v>
      </c>
      <c r="O631" s="197">
        <v>277465000</v>
      </c>
      <c r="P631" s="197">
        <v>280152000</v>
      </c>
      <c r="Q631" s="197">
        <v>280339000</v>
      </c>
      <c r="R631" s="197">
        <v>280438000</v>
      </c>
      <c r="S631" s="197">
        <v>281443000</v>
      </c>
      <c r="T631" s="197">
        <v>282294000</v>
      </c>
      <c r="U631" s="197">
        <v>284300000</v>
      </c>
      <c r="V631" s="197">
        <v>286507000</v>
      </c>
      <c r="W631" s="197">
        <v>288095000</v>
      </c>
      <c r="X631" s="197">
        <v>291190000</v>
      </c>
      <c r="Y631" s="197">
        <v>295683000</v>
      </c>
      <c r="Z631" s="197">
        <v>298024000</v>
      </c>
      <c r="AA631" s="197">
        <v>298145000</v>
      </c>
      <c r="AB631" s="197">
        <v>300456000</v>
      </c>
      <c r="AC631" s="197">
        <v>301517000</v>
      </c>
      <c r="AD631" s="197">
        <v>302873000</v>
      </c>
      <c r="AE631" s="197">
        <v>303174000</v>
      </c>
      <c r="AF631" s="197">
        <v>303614000</v>
      </c>
    </row>
    <row r="632" spans="1:32" x14ac:dyDescent="0.25">
      <c r="A632" t="s">
        <v>6293</v>
      </c>
      <c r="B632" s="197">
        <v>241386000</v>
      </c>
      <c r="C632" s="197">
        <v>234190000</v>
      </c>
      <c r="D632" s="197">
        <v>242969000</v>
      </c>
      <c r="E632" s="197">
        <v>249695000</v>
      </c>
      <c r="F632" s="197">
        <v>251692000</v>
      </c>
      <c r="G632" s="197">
        <v>257334000</v>
      </c>
      <c r="H632" s="197">
        <v>260499000</v>
      </c>
      <c r="I632" s="197">
        <v>261626000</v>
      </c>
      <c r="J632" s="197">
        <v>263501000</v>
      </c>
      <c r="K632" s="197">
        <v>265335000</v>
      </c>
      <c r="L632" s="197">
        <v>268684000</v>
      </c>
      <c r="M632" s="197">
        <v>271410000</v>
      </c>
      <c r="N632" s="197">
        <v>273561000</v>
      </c>
      <c r="O632" s="197">
        <v>277465000</v>
      </c>
      <c r="P632" s="197">
        <v>280152000</v>
      </c>
      <c r="Q632" s="197">
        <v>280339000</v>
      </c>
      <c r="R632" s="197">
        <v>280438000</v>
      </c>
      <c r="S632" s="197">
        <v>281443000</v>
      </c>
      <c r="T632" s="197">
        <v>282294000</v>
      </c>
      <c r="U632" s="197">
        <v>284300000</v>
      </c>
      <c r="V632" s="197">
        <v>286507000</v>
      </c>
      <c r="W632" s="197">
        <v>288095000</v>
      </c>
      <c r="X632" s="197">
        <v>291190000</v>
      </c>
      <c r="Y632" s="197">
        <v>295683000</v>
      </c>
      <c r="Z632" s="197">
        <v>298024000</v>
      </c>
      <c r="AA632" s="197">
        <v>298145000</v>
      </c>
      <c r="AB632" s="197">
        <v>300456000</v>
      </c>
      <c r="AC632" s="197">
        <v>301517000</v>
      </c>
      <c r="AD632" s="197">
        <v>302873000</v>
      </c>
      <c r="AE632" s="197">
        <v>303174000</v>
      </c>
      <c r="AF632" s="197">
        <v>303614000</v>
      </c>
    </row>
    <row r="633" spans="1:32" x14ac:dyDescent="0.25">
      <c r="A633" t="s">
        <v>6294</v>
      </c>
      <c r="B633" s="197">
        <v>18485300</v>
      </c>
      <c r="C633" s="197">
        <v>17934300</v>
      </c>
      <c r="D633" s="197">
        <v>18606600</v>
      </c>
      <c r="E633" s="197">
        <v>19121600</v>
      </c>
      <c r="F633" s="197">
        <v>19274600</v>
      </c>
      <c r="G633" s="197">
        <v>19706600</v>
      </c>
      <c r="H633" s="197">
        <v>19949000</v>
      </c>
      <c r="I633" s="197">
        <v>20035300</v>
      </c>
      <c r="J633" s="197">
        <v>20178900</v>
      </c>
      <c r="K633" s="197">
        <v>20319300</v>
      </c>
      <c r="L633" s="197">
        <v>20575800</v>
      </c>
      <c r="M633" s="197">
        <v>20784500</v>
      </c>
      <c r="N633" s="197">
        <v>20949300</v>
      </c>
      <c r="O633" s="197">
        <v>21248200</v>
      </c>
      <c r="P633" s="197">
        <v>21454000</v>
      </c>
      <c r="Q633" s="197">
        <v>21468300</v>
      </c>
      <c r="R633" s="197">
        <v>21475900</v>
      </c>
      <c r="S633" s="197">
        <v>21552900</v>
      </c>
      <c r="T633" s="197">
        <v>21618000</v>
      </c>
      <c r="U633" s="197">
        <v>21771600</v>
      </c>
      <c r="V633" s="197">
        <v>21940700</v>
      </c>
      <c r="W633" s="197">
        <v>22062300</v>
      </c>
      <c r="X633" s="197">
        <v>22299300</v>
      </c>
      <c r="Y633" s="197">
        <v>22643400</v>
      </c>
      <c r="Z633" s="197">
        <v>22822600</v>
      </c>
      <c r="AA633" s="197">
        <v>22831900</v>
      </c>
      <c r="AB633" s="197">
        <v>23008900</v>
      </c>
      <c r="AC633" s="197">
        <v>23090200</v>
      </c>
      <c r="AD633" s="197">
        <v>23194000</v>
      </c>
      <c r="AE633" s="197">
        <v>23217000</v>
      </c>
      <c r="AF633" s="197">
        <v>23250700</v>
      </c>
    </row>
    <row r="634" spans="1:32" x14ac:dyDescent="0.25">
      <c r="A634" t="s">
        <v>6295</v>
      </c>
      <c r="B634" s="197">
        <v>39828600</v>
      </c>
      <c r="C634" s="197">
        <v>38641400</v>
      </c>
      <c r="D634" s="197">
        <v>40089900</v>
      </c>
      <c r="E634" s="197">
        <v>41199700</v>
      </c>
      <c r="F634" s="197">
        <v>41529300</v>
      </c>
      <c r="G634" s="197">
        <v>42460200</v>
      </c>
      <c r="H634" s="197">
        <v>42982300</v>
      </c>
      <c r="I634" s="197">
        <v>43168300</v>
      </c>
      <c r="J634" s="197">
        <v>43477700</v>
      </c>
      <c r="K634" s="197">
        <v>43780200</v>
      </c>
      <c r="L634" s="197">
        <v>44332800</v>
      </c>
      <c r="M634" s="197">
        <v>44782700</v>
      </c>
      <c r="N634" s="197">
        <v>45137600</v>
      </c>
      <c r="O634" s="197">
        <v>45781700</v>
      </c>
      <c r="P634" s="197">
        <v>46225100</v>
      </c>
      <c r="Q634" s="197">
        <v>46255900</v>
      </c>
      <c r="R634" s="197">
        <v>46272300</v>
      </c>
      <c r="S634" s="197">
        <v>46438100</v>
      </c>
      <c r="T634" s="197">
        <v>46578400</v>
      </c>
      <c r="U634" s="197">
        <v>46909400</v>
      </c>
      <c r="V634" s="197">
        <v>47273700</v>
      </c>
      <c r="W634" s="197">
        <v>47535700</v>
      </c>
      <c r="X634" s="197">
        <v>48046300</v>
      </c>
      <c r="Y634" s="197">
        <v>48787700</v>
      </c>
      <c r="Z634" s="197">
        <v>49173900</v>
      </c>
      <c r="AA634" s="197">
        <v>49193800</v>
      </c>
      <c r="AB634" s="197">
        <v>49575300</v>
      </c>
      <c r="AC634" s="197">
        <v>49750400</v>
      </c>
      <c r="AD634" s="197">
        <v>49974100</v>
      </c>
      <c r="AE634" s="197">
        <v>50023700</v>
      </c>
      <c r="AF634" s="197">
        <v>50096300</v>
      </c>
    </row>
    <row r="635" spans="1:32" x14ac:dyDescent="0.25">
      <c r="A635" t="s">
        <v>6296</v>
      </c>
      <c r="B635" s="197">
        <v>103313000</v>
      </c>
      <c r="C635" s="197">
        <v>100234000</v>
      </c>
      <c r="D635" s="197">
        <v>103991000</v>
      </c>
      <c r="E635" s="197">
        <v>106869000</v>
      </c>
      <c r="F635" s="197">
        <v>107724000</v>
      </c>
      <c r="G635" s="197">
        <v>110139000</v>
      </c>
      <c r="H635" s="197">
        <v>111493000</v>
      </c>
      <c r="I635" s="197">
        <v>111976000</v>
      </c>
      <c r="J635" s="197">
        <v>112778000</v>
      </c>
      <c r="K635" s="197">
        <v>113563000</v>
      </c>
      <c r="L635" s="197">
        <v>114997000</v>
      </c>
      <c r="M635" s="197">
        <v>116164000</v>
      </c>
      <c r="N635" s="197">
        <v>117084000</v>
      </c>
      <c r="O635" s="197">
        <v>118755000</v>
      </c>
      <c r="P635" s="197">
        <v>119905000</v>
      </c>
      <c r="Q635" s="197">
        <v>119985000</v>
      </c>
      <c r="R635" s="197">
        <v>120028000</v>
      </c>
      <c r="S635" s="197">
        <v>120458000</v>
      </c>
      <c r="T635" s="197">
        <v>120822000</v>
      </c>
      <c r="U635" s="197">
        <v>121680000</v>
      </c>
      <c r="V635" s="197">
        <v>122625000</v>
      </c>
      <c r="W635" s="197">
        <v>123305000</v>
      </c>
      <c r="X635" s="197">
        <v>124629000</v>
      </c>
      <c r="Y635" s="197">
        <v>126552000</v>
      </c>
      <c r="Z635" s="197">
        <v>127554000</v>
      </c>
      <c r="AA635" s="197">
        <v>127606000</v>
      </c>
      <c r="AB635" s="197">
        <v>128595000</v>
      </c>
      <c r="AC635" s="197">
        <v>129049000</v>
      </c>
      <c r="AD635" s="197">
        <v>129630000</v>
      </c>
      <c r="AE635" s="197">
        <v>129758000</v>
      </c>
      <c r="AF635" s="197">
        <v>129947000</v>
      </c>
    </row>
    <row r="636" spans="1:32" x14ac:dyDescent="0.25">
      <c r="A636" t="s">
        <v>6297</v>
      </c>
      <c r="B636" s="197">
        <v>76251800</v>
      </c>
      <c r="C636" s="197">
        <v>73978900</v>
      </c>
      <c r="D636" s="197">
        <v>76752100</v>
      </c>
      <c r="E636" s="197">
        <v>78876700</v>
      </c>
      <c r="F636" s="197">
        <v>79507600</v>
      </c>
      <c r="G636" s="197">
        <v>81289900</v>
      </c>
      <c r="H636" s="197">
        <v>82289400</v>
      </c>
      <c r="I636" s="197">
        <v>82645500</v>
      </c>
      <c r="J636" s="197">
        <v>83237900</v>
      </c>
      <c r="K636" s="197">
        <v>83817000</v>
      </c>
      <c r="L636" s="197">
        <v>84875000</v>
      </c>
      <c r="M636" s="197">
        <v>85736300</v>
      </c>
      <c r="N636" s="197">
        <v>86415700</v>
      </c>
      <c r="O636" s="197">
        <v>87648900</v>
      </c>
      <c r="P636" s="197">
        <v>88497700</v>
      </c>
      <c r="Q636" s="197">
        <v>88556800</v>
      </c>
      <c r="R636" s="197">
        <v>88588300</v>
      </c>
      <c r="S636" s="197">
        <v>88905700</v>
      </c>
      <c r="T636" s="197">
        <v>89174300</v>
      </c>
      <c r="U636" s="197">
        <v>89808000</v>
      </c>
      <c r="V636" s="197">
        <v>90505400</v>
      </c>
      <c r="W636" s="197">
        <v>91007000</v>
      </c>
      <c r="X636" s="197">
        <v>91984600</v>
      </c>
      <c r="Y636" s="197">
        <v>93403900</v>
      </c>
      <c r="Z636" s="197">
        <v>94143300</v>
      </c>
      <c r="AA636" s="197">
        <v>94181500</v>
      </c>
      <c r="AB636" s="197">
        <v>94911700</v>
      </c>
      <c r="AC636" s="197">
        <v>95246900</v>
      </c>
      <c r="AD636" s="197">
        <v>95675200</v>
      </c>
      <c r="AE636" s="197">
        <v>95770200</v>
      </c>
      <c r="AF636" s="197">
        <v>95909200</v>
      </c>
    </row>
    <row r="637" spans="1:32" x14ac:dyDescent="0.25">
      <c r="A637" t="s">
        <v>6298</v>
      </c>
      <c r="B637" s="197">
        <v>7625180</v>
      </c>
      <c r="C637" s="197">
        <v>7397890</v>
      </c>
      <c r="D637" s="197">
        <v>7675210</v>
      </c>
      <c r="E637" s="197">
        <v>7887670</v>
      </c>
      <c r="F637" s="197">
        <v>7950760</v>
      </c>
      <c r="G637" s="197">
        <v>8128990</v>
      </c>
      <c r="H637" s="197">
        <v>8228940</v>
      </c>
      <c r="I637" s="197">
        <v>8264550</v>
      </c>
      <c r="J637" s="197">
        <v>8323790</v>
      </c>
      <c r="K637" s="197">
        <v>8381710</v>
      </c>
      <c r="L637" s="197">
        <v>8487500</v>
      </c>
      <c r="M637" s="197">
        <v>8573630</v>
      </c>
      <c r="N637" s="197">
        <v>8641570</v>
      </c>
      <c r="O637" s="197">
        <v>8764890</v>
      </c>
      <c r="P637" s="197">
        <v>8849770</v>
      </c>
      <c r="Q637" s="197">
        <v>8855680</v>
      </c>
      <c r="R637" s="197">
        <v>8858830</v>
      </c>
      <c r="S637" s="197">
        <v>8890570</v>
      </c>
      <c r="T637" s="197">
        <v>8917430</v>
      </c>
      <c r="U637" s="197">
        <v>8980800</v>
      </c>
      <c r="V637" s="197">
        <v>9050540</v>
      </c>
      <c r="W637" s="197">
        <v>9100700</v>
      </c>
      <c r="X637" s="197">
        <v>9198460</v>
      </c>
      <c r="Y637" s="197">
        <v>9340390</v>
      </c>
      <c r="Z637" s="197">
        <v>9414330</v>
      </c>
      <c r="AA637" s="197">
        <v>9418150</v>
      </c>
      <c r="AB637" s="197">
        <v>9491170</v>
      </c>
      <c r="AC637" s="197">
        <v>9524690</v>
      </c>
      <c r="AD637" s="197">
        <v>9567530</v>
      </c>
      <c r="AE637" s="197">
        <v>9577020</v>
      </c>
      <c r="AF637" s="197">
        <v>9590920</v>
      </c>
    </row>
    <row r="638" spans="1:32" x14ac:dyDescent="0.25">
      <c r="A638" t="s">
        <v>6299</v>
      </c>
      <c r="B638">
        <v>0</v>
      </c>
      <c r="C638">
        <v>0</v>
      </c>
      <c r="D638">
        <v>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row>
    <row r="639" spans="1:32" x14ac:dyDescent="0.25">
      <c r="A639" t="s">
        <v>6300</v>
      </c>
      <c r="B639">
        <v>0</v>
      </c>
      <c r="C639">
        <v>0</v>
      </c>
      <c r="D639">
        <v>0</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row>
    <row r="640" spans="1:32" x14ac:dyDescent="0.25">
      <c r="A640" t="s">
        <v>6301</v>
      </c>
      <c r="B640">
        <v>0</v>
      </c>
      <c r="C640">
        <v>0</v>
      </c>
      <c r="D640">
        <v>0</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row>
    <row r="641" spans="1:32" x14ac:dyDescent="0.25">
      <c r="A641" t="s">
        <v>6302</v>
      </c>
      <c r="B641">
        <v>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row>
    <row r="642" spans="1:32" x14ac:dyDescent="0.25">
      <c r="A642" t="s">
        <v>6303</v>
      </c>
      <c r="B642">
        <v>0</v>
      </c>
      <c r="C642">
        <v>0</v>
      </c>
      <c r="D642">
        <v>0</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row>
    <row r="643" spans="1:32" x14ac:dyDescent="0.25">
      <c r="A643" t="s">
        <v>6304</v>
      </c>
      <c r="B643">
        <v>0</v>
      </c>
      <c r="C643">
        <v>0</v>
      </c>
      <c r="D643">
        <v>0</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row>
    <row r="644" spans="1:32" x14ac:dyDescent="0.25">
      <c r="A644" t="s">
        <v>6305</v>
      </c>
      <c r="B644">
        <v>0</v>
      </c>
      <c r="C644">
        <v>0</v>
      </c>
      <c r="D644">
        <v>0</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row>
    <row r="645" spans="1:32" x14ac:dyDescent="0.25">
      <c r="A645" t="s">
        <v>6306</v>
      </c>
      <c r="B645">
        <v>0</v>
      </c>
      <c r="C645">
        <v>0</v>
      </c>
      <c r="D645">
        <v>0</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row>
    <row r="646" spans="1:32" x14ac:dyDescent="0.25">
      <c r="A646" t="s">
        <v>6307</v>
      </c>
      <c r="B646">
        <v>0</v>
      </c>
      <c r="C646">
        <v>0</v>
      </c>
      <c r="D646">
        <v>0</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row>
    <row r="647" spans="1:32" x14ac:dyDescent="0.25">
      <c r="A647" t="s">
        <v>6308</v>
      </c>
      <c r="B647">
        <v>0</v>
      </c>
      <c r="C647">
        <v>0</v>
      </c>
      <c r="D647">
        <v>0</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row>
    <row r="648" spans="1:32" x14ac:dyDescent="0.25">
      <c r="A648" t="s">
        <v>6309</v>
      </c>
      <c r="B648">
        <v>0</v>
      </c>
      <c r="C648">
        <v>0</v>
      </c>
      <c r="D648">
        <v>0</v>
      </c>
      <c r="E648">
        <v>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row>
    <row r="649" spans="1:32" x14ac:dyDescent="0.25">
      <c r="A649" t="s">
        <v>6310</v>
      </c>
      <c r="B649">
        <v>0</v>
      </c>
      <c r="C649">
        <v>0</v>
      </c>
      <c r="D649">
        <v>0</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row>
    <row r="650" spans="1:32" x14ac:dyDescent="0.25">
      <c r="A650" t="s">
        <v>6311</v>
      </c>
      <c r="B650">
        <v>0</v>
      </c>
      <c r="C650">
        <v>0</v>
      </c>
      <c r="D650">
        <v>0</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row>
    <row r="651" spans="1:32" x14ac:dyDescent="0.25">
      <c r="A651" t="s">
        <v>6312</v>
      </c>
      <c r="B651" s="197">
        <v>605417000000</v>
      </c>
      <c r="C651" s="197">
        <v>612371000000</v>
      </c>
      <c r="D651" s="197">
        <v>634462000000</v>
      </c>
      <c r="E651" s="197">
        <v>656628000000</v>
      </c>
      <c r="F651" s="197">
        <v>672484000000</v>
      </c>
      <c r="G651" s="197">
        <v>680966000000</v>
      </c>
      <c r="H651" s="197">
        <v>686698000000</v>
      </c>
      <c r="I651" s="197">
        <v>691090000000</v>
      </c>
      <c r="J651" s="197">
        <v>695831000000</v>
      </c>
      <c r="K651" s="197">
        <v>699963000000</v>
      </c>
      <c r="L651" s="197">
        <v>698583000000</v>
      </c>
      <c r="M651" s="197">
        <v>700891000000</v>
      </c>
      <c r="N651" s="197">
        <v>703715000000</v>
      </c>
      <c r="O651" s="197">
        <v>707457000000</v>
      </c>
      <c r="P651" s="197">
        <v>712907000000</v>
      </c>
      <c r="Q651" s="197">
        <v>718464000000</v>
      </c>
      <c r="R651" s="197">
        <v>724544000000</v>
      </c>
      <c r="S651" s="197">
        <v>730208000000</v>
      </c>
      <c r="T651" s="197">
        <v>736094000000</v>
      </c>
      <c r="U651" s="197">
        <v>742293000000</v>
      </c>
      <c r="V651" s="197">
        <v>749488000000</v>
      </c>
      <c r="W651" s="197">
        <v>756060000000</v>
      </c>
      <c r="X651" s="197">
        <v>762989000000</v>
      </c>
      <c r="Y651" s="197">
        <v>770127000000</v>
      </c>
      <c r="Z651" s="197">
        <v>777474000000</v>
      </c>
      <c r="AA651" s="197">
        <v>784820000000</v>
      </c>
      <c r="AB651" s="197">
        <v>792890000000</v>
      </c>
      <c r="AC651" s="197">
        <v>800982000000</v>
      </c>
      <c r="AD651" s="197">
        <v>809349000000</v>
      </c>
      <c r="AE651" s="197">
        <v>818122000000</v>
      </c>
      <c r="AF651" s="197">
        <v>827213000000</v>
      </c>
    </row>
    <row r="652" spans="1:32" x14ac:dyDescent="0.25">
      <c r="A652" t="s">
        <v>6313</v>
      </c>
      <c r="B652" s="197">
        <v>26160500</v>
      </c>
      <c r="C652" s="197">
        <v>26461000</v>
      </c>
      <c r="D652" s="197">
        <v>27415600</v>
      </c>
      <c r="E652" s="197">
        <v>28373400</v>
      </c>
      <c r="F652" s="197">
        <v>29058500</v>
      </c>
      <c r="G652" s="197">
        <v>29425100</v>
      </c>
      <c r="H652" s="197">
        <v>29672700</v>
      </c>
      <c r="I652" s="197">
        <v>29862500</v>
      </c>
      <c r="J652" s="197">
        <v>30067400</v>
      </c>
      <c r="K652" s="197">
        <v>30246000</v>
      </c>
      <c r="L652" s="197">
        <v>30186300</v>
      </c>
      <c r="M652" s="197">
        <v>30286100</v>
      </c>
      <c r="N652" s="197">
        <v>30408100</v>
      </c>
      <c r="O652" s="197">
        <v>30569800</v>
      </c>
      <c r="P652" s="197">
        <v>30805300</v>
      </c>
      <c r="Q652" s="197">
        <v>31045400</v>
      </c>
      <c r="R652" s="197">
        <v>31308100</v>
      </c>
      <c r="S652" s="197">
        <v>31552800</v>
      </c>
      <c r="T652" s="197">
        <v>31807200</v>
      </c>
      <c r="U652" s="197">
        <v>32075100</v>
      </c>
      <c r="V652" s="197">
        <v>32386000</v>
      </c>
      <c r="W652" s="197">
        <v>32670000</v>
      </c>
      <c r="X652" s="197">
        <v>32969400</v>
      </c>
      <c r="Y652" s="197">
        <v>33277800</v>
      </c>
      <c r="Z652" s="197">
        <v>33595300</v>
      </c>
      <c r="AA652" s="197">
        <v>33912700</v>
      </c>
      <c r="AB652" s="197">
        <v>34261400</v>
      </c>
      <c r="AC652" s="197">
        <v>34611100</v>
      </c>
      <c r="AD652" s="197">
        <v>34972600</v>
      </c>
      <c r="AE652" s="197">
        <v>35351700</v>
      </c>
      <c r="AF652" s="197">
        <v>35744500</v>
      </c>
    </row>
    <row r="653" spans="1:32" x14ac:dyDescent="0.25">
      <c r="A653" t="s">
        <v>6314</v>
      </c>
      <c r="B653" s="197">
        <v>228750000</v>
      </c>
      <c r="C653" s="197">
        <v>231378000</v>
      </c>
      <c r="D653" s="197">
        <v>239725000</v>
      </c>
      <c r="E653" s="197">
        <v>248100000</v>
      </c>
      <c r="F653" s="197">
        <v>254091000</v>
      </c>
      <c r="G653" s="197">
        <v>257296000</v>
      </c>
      <c r="H653" s="197">
        <v>259461000</v>
      </c>
      <c r="I653" s="197">
        <v>261121000</v>
      </c>
      <c r="J653" s="197">
        <v>262912000</v>
      </c>
      <c r="K653" s="197">
        <v>264474000</v>
      </c>
      <c r="L653" s="197">
        <v>263952000</v>
      </c>
      <c r="M653" s="197">
        <v>264824000</v>
      </c>
      <c r="N653" s="197">
        <v>265891000</v>
      </c>
      <c r="O653" s="197">
        <v>267305000</v>
      </c>
      <c r="P653" s="197">
        <v>269364000</v>
      </c>
      <c r="Q653" s="197">
        <v>271464000</v>
      </c>
      <c r="R653" s="197">
        <v>273761000</v>
      </c>
      <c r="S653" s="197">
        <v>275901000</v>
      </c>
      <c r="T653" s="197">
        <v>278125000</v>
      </c>
      <c r="U653" s="197">
        <v>280467000</v>
      </c>
      <c r="V653" s="197">
        <v>283186000</v>
      </c>
      <c r="W653" s="197">
        <v>285669000</v>
      </c>
      <c r="X653" s="197">
        <v>288287000</v>
      </c>
      <c r="Y653" s="197">
        <v>290984000</v>
      </c>
      <c r="Z653" s="197">
        <v>293760000</v>
      </c>
      <c r="AA653" s="197">
        <v>296536000</v>
      </c>
      <c r="AB653" s="197">
        <v>299585000</v>
      </c>
      <c r="AC653" s="197">
        <v>302642000</v>
      </c>
      <c r="AD653" s="197">
        <v>305804000</v>
      </c>
      <c r="AE653" s="197">
        <v>309118000</v>
      </c>
      <c r="AF653" s="197">
        <v>312554000</v>
      </c>
    </row>
    <row r="654" spans="1:32" x14ac:dyDescent="0.25">
      <c r="A654" t="s">
        <v>6315</v>
      </c>
      <c r="B654" s="197">
        <v>374899000</v>
      </c>
      <c r="C654" s="197">
        <v>379205000</v>
      </c>
      <c r="D654" s="197">
        <v>392885000</v>
      </c>
      <c r="E654" s="197">
        <v>406611000</v>
      </c>
      <c r="F654" s="197">
        <v>416430000</v>
      </c>
      <c r="G654" s="197">
        <v>421682000</v>
      </c>
      <c r="H654" s="197">
        <v>425231000</v>
      </c>
      <c r="I654" s="197">
        <v>427951000</v>
      </c>
      <c r="J654" s="197">
        <v>430887000</v>
      </c>
      <c r="K654" s="197">
        <v>433446000</v>
      </c>
      <c r="L654" s="197">
        <v>432591000</v>
      </c>
      <c r="M654" s="197">
        <v>434021000</v>
      </c>
      <c r="N654" s="197">
        <v>435770000</v>
      </c>
      <c r="O654" s="197">
        <v>438087000</v>
      </c>
      <c r="P654" s="197">
        <v>441461000</v>
      </c>
      <c r="Q654" s="197">
        <v>444903000</v>
      </c>
      <c r="R654" s="197">
        <v>448667000</v>
      </c>
      <c r="S654" s="197">
        <v>452175000</v>
      </c>
      <c r="T654" s="197">
        <v>455820000</v>
      </c>
      <c r="U654" s="197">
        <v>459658000</v>
      </c>
      <c r="V654" s="197">
        <v>464114000</v>
      </c>
      <c r="W654" s="197">
        <v>468184000</v>
      </c>
      <c r="X654" s="197">
        <v>472474000</v>
      </c>
      <c r="Y654" s="197">
        <v>476895000</v>
      </c>
      <c r="Z654" s="197">
        <v>481444000</v>
      </c>
      <c r="AA654" s="197">
        <v>485993000</v>
      </c>
      <c r="AB654" s="197">
        <v>490990000</v>
      </c>
      <c r="AC654" s="197">
        <v>496001000</v>
      </c>
      <c r="AD654" s="197">
        <v>501182000</v>
      </c>
      <c r="AE654" s="197">
        <v>506615000</v>
      </c>
      <c r="AF654" s="197">
        <v>512245000</v>
      </c>
    </row>
    <row r="655" spans="1:32" x14ac:dyDescent="0.25">
      <c r="A655" t="s">
        <v>6316</v>
      </c>
      <c r="B655" s="197">
        <v>36120100</v>
      </c>
      <c r="C655" s="197">
        <v>36535000</v>
      </c>
      <c r="D655" s="197">
        <v>37853000</v>
      </c>
      <c r="E655" s="197">
        <v>39175400</v>
      </c>
      <c r="F655" s="197">
        <v>40121400</v>
      </c>
      <c r="G655" s="197">
        <v>40627500</v>
      </c>
      <c r="H655" s="197">
        <v>40969400</v>
      </c>
      <c r="I655" s="197">
        <v>41231500</v>
      </c>
      <c r="J655" s="197">
        <v>41514300</v>
      </c>
      <c r="K655" s="197">
        <v>41760900</v>
      </c>
      <c r="L655" s="197">
        <v>41678500</v>
      </c>
      <c r="M655" s="197">
        <v>41816200</v>
      </c>
      <c r="N655" s="197">
        <v>41984700</v>
      </c>
      <c r="O655" s="197">
        <v>42208000</v>
      </c>
      <c r="P655" s="197">
        <v>42533100</v>
      </c>
      <c r="Q655" s="197">
        <v>42864700</v>
      </c>
      <c r="R655" s="197">
        <v>43227400</v>
      </c>
      <c r="S655" s="197">
        <v>43565300</v>
      </c>
      <c r="T655" s="197">
        <v>43916500</v>
      </c>
      <c r="U655" s="197">
        <v>44286300</v>
      </c>
      <c r="V655" s="197">
        <v>44715600</v>
      </c>
      <c r="W655" s="197">
        <v>45107700</v>
      </c>
      <c r="X655" s="197">
        <v>45521100</v>
      </c>
      <c r="Y655" s="197">
        <v>45947000</v>
      </c>
      <c r="Z655" s="197">
        <v>46385300</v>
      </c>
      <c r="AA655" s="197">
        <v>46823500</v>
      </c>
      <c r="AB655" s="197">
        <v>47305000</v>
      </c>
      <c r="AC655" s="197">
        <v>47787800</v>
      </c>
      <c r="AD655" s="197">
        <v>48287000</v>
      </c>
      <c r="AE655" s="197">
        <v>48810400</v>
      </c>
      <c r="AF655" s="197">
        <v>49352800</v>
      </c>
    </row>
    <row r="656" spans="1:32" x14ac:dyDescent="0.25">
      <c r="A656" t="s">
        <v>6317</v>
      </c>
      <c r="B656" s="197">
        <v>36120100</v>
      </c>
      <c r="C656" s="197">
        <v>36535000</v>
      </c>
      <c r="D656" s="197">
        <v>37853000</v>
      </c>
      <c r="E656" s="197">
        <v>39175400</v>
      </c>
      <c r="F656" s="197">
        <v>40121400</v>
      </c>
      <c r="G656" s="197">
        <v>40627500</v>
      </c>
      <c r="H656" s="197">
        <v>40969400</v>
      </c>
      <c r="I656" s="197">
        <v>41231500</v>
      </c>
      <c r="J656" s="197">
        <v>41514300</v>
      </c>
      <c r="K656" s="197">
        <v>41760900</v>
      </c>
      <c r="L656" s="197">
        <v>41678500</v>
      </c>
      <c r="M656" s="197">
        <v>41816200</v>
      </c>
      <c r="N656" s="197">
        <v>41984700</v>
      </c>
      <c r="O656" s="197">
        <v>42208000</v>
      </c>
      <c r="P656" s="197">
        <v>42533100</v>
      </c>
      <c r="Q656" s="197">
        <v>42864700</v>
      </c>
      <c r="R656" s="197">
        <v>43227400</v>
      </c>
      <c r="S656" s="197">
        <v>43565300</v>
      </c>
      <c r="T656" s="197">
        <v>43916500</v>
      </c>
      <c r="U656" s="197">
        <v>44286300</v>
      </c>
      <c r="V656" s="197">
        <v>44715600</v>
      </c>
      <c r="W656" s="197">
        <v>45107700</v>
      </c>
      <c r="X656" s="197">
        <v>45521100</v>
      </c>
      <c r="Y656" s="197">
        <v>45947000</v>
      </c>
      <c r="Z656" s="197">
        <v>46385300</v>
      </c>
      <c r="AA656" s="197">
        <v>46823500</v>
      </c>
      <c r="AB656" s="197">
        <v>47305000</v>
      </c>
      <c r="AC656" s="197">
        <v>47787800</v>
      </c>
      <c r="AD656" s="197">
        <v>48287000</v>
      </c>
      <c r="AE656" s="197">
        <v>48810400</v>
      </c>
      <c r="AF656" s="197">
        <v>49352800</v>
      </c>
    </row>
    <row r="657" spans="1:32" x14ac:dyDescent="0.25">
      <c r="A657" t="s">
        <v>6318</v>
      </c>
      <c r="B657" s="197">
        <v>2766070</v>
      </c>
      <c r="C657" s="197">
        <v>2797840</v>
      </c>
      <c r="D657" s="197">
        <v>2898770</v>
      </c>
      <c r="E657" s="197">
        <v>3000050</v>
      </c>
      <c r="F657" s="197">
        <v>3072490</v>
      </c>
      <c r="G657" s="197">
        <v>3111250</v>
      </c>
      <c r="H657" s="197">
        <v>3137430</v>
      </c>
      <c r="I657" s="197">
        <v>3157500</v>
      </c>
      <c r="J657" s="197">
        <v>3179160</v>
      </c>
      <c r="K657" s="197">
        <v>3198040</v>
      </c>
      <c r="L657" s="197">
        <v>3191740</v>
      </c>
      <c r="M657" s="197">
        <v>3202280</v>
      </c>
      <c r="N657" s="197">
        <v>3215180</v>
      </c>
      <c r="O657" s="197">
        <v>3232280</v>
      </c>
      <c r="P657" s="197">
        <v>3257180</v>
      </c>
      <c r="Q657" s="197">
        <v>3282570</v>
      </c>
      <c r="R657" s="197">
        <v>3310350</v>
      </c>
      <c r="S657" s="197">
        <v>3336220</v>
      </c>
      <c r="T657" s="197">
        <v>3363120</v>
      </c>
      <c r="U657" s="197">
        <v>3391440</v>
      </c>
      <c r="V657" s="197">
        <v>3424310</v>
      </c>
      <c r="W657" s="197">
        <v>3454340</v>
      </c>
      <c r="X657" s="197">
        <v>3486000</v>
      </c>
      <c r="Y657" s="197">
        <v>3518610</v>
      </c>
      <c r="Z657" s="197">
        <v>3552180</v>
      </c>
      <c r="AA657" s="197">
        <v>3585740</v>
      </c>
      <c r="AB657" s="197">
        <v>3622610</v>
      </c>
      <c r="AC657" s="197">
        <v>3659580</v>
      </c>
      <c r="AD657" s="197">
        <v>3697810</v>
      </c>
      <c r="AE657" s="197">
        <v>3737890</v>
      </c>
      <c r="AF657" s="197">
        <v>3779430</v>
      </c>
    </row>
    <row r="658" spans="1:32" x14ac:dyDescent="0.25">
      <c r="A658" t="s">
        <v>6319</v>
      </c>
      <c r="B658" s="197">
        <v>5959810</v>
      </c>
      <c r="C658" s="197">
        <v>6028270</v>
      </c>
      <c r="D658" s="197">
        <v>6245740</v>
      </c>
      <c r="E658" s="197">
        <v>6463950</v>
      </c>
      <c r="F658" s="197">
        <v>6620030</v>
      </c>
      <c r="G658" s="197">
        <v>6703530</v>
      </c>
      <c r="H658" s="197">
        <v>6759950</v>
      </c>
      <c r="I658" s="197">
        <v>6803190</v>
      </c>
      <c r="J658" s="197">
        <v>6849870</v>
      </c>
      <c r="K658" s="197">
        <v>6890540</v>
      </c>
      <c r="L658" s="197">
        <v>6876960</v>
      </c>
      <c r="M658" s="197">
        <v>6899680</v>
      </c>
      <c r="N658" s="197">
        <v>6927480</v>
      </c>
      <c r="O658" s="197">
        <v>6964310</v>
      </c>
      <c r="P658" s="197">
        <v>7017960</v>
      </c>
      <c r="Q658" s="197">
        <v>7072670</v>
      </c>
      <c r="R658" s="197">
        <v>7132520</v>
      </c>
      <c r="S658" s="197">
        <v>7188270</v>
      </c>
      <c r="T658" s="197">
        <v>7246220</v>
      </c>
      <c r="U658" s="197">
        <v>7307240</v>
      </c>
      <c r="V658" s="197">
        <v>7378070</v>
      </c>
      <c r="W658" s="197">
        <v>7442770</v>
      </c>
      <c r="X658" s="197">
        <v>7510980</v>
      </c>
      <c r="Y658" s="197">
        <v>7581250</v>
      </c>
      <c r="Z658" s="197">
        <v>7653570</v>
      </c>
      <c r="AA658" s="197">
        <v>7725880</v>
      </c>
      <c r="AB658" s="197">
        <v>7805330</v>
      </c>
      <c r="AC658" s="197">
        <v>7884990</v>
      </c>
      <c r="AD658" s="197">
        <v>7967350</v>
      </c>
      <c r="AE658" s="197">
        <v>8053710</v>
      </c>
      <c r="AF658" s="197">
        <v>8143210</v>
      </c>
    </row>
    <row r="659" spans="1:32" x14ac:dyDescent="0.25">
      <c r="A659" t="s">
        <v>6320</v>
      </c>
      <c r="B659" s="197">
        <v>15459400</v>
      </c>
      <c r="C659" s="197">
        <v>15637000</v>
      </c>
      <c r="D659" s="197">
        <v>16201100</v>
      </c>
      <c r="E659" s="197">
        <v>16767100</v>
      </c>
      <c r="F659" s="197">
        <v>17172000</v>
      </c>
      <c r="G659" s="197">
        <v>17388600</v>
      </c>
      <c r="H659" s="197">
        <v>17534900</v>
      </c>
      <c r="I659" s="197">
        <v>17647100</v>
      </c>
      <c r="J659" s="197">
        <v>17768100</v>
      </c>
      <c r="K659" s="197">
        <v>17873700</v>
      </c>
      <c r="L659" s="197">
        <v>17838400</v>
      </c>
      <c r="M659" s="197">
        <v>17897300</v>
      </c>
      <c r="N659" s="197">
        <v>17969500</v>
      </c>
      <c r="O659" s="197">
        <v>18065000</v>
      </c>
      <c r="P659" s="197">
        <v>18204200</v>
      </c>
      <c r="Q659" s="197">
        <v>18346100</v>
      </c>
      <c r="R659" s="197">
        <v>18501300</v>
      </c>
      <c r="S659" s="197">
        <v>18645900</v>
      </c>
      <c r="T659" s="197">
        <v>18796300</v>
      </c>
      <c r="U659" s="197">
        <v>18954500</v>
      </c>
      <c r="V659" s="197">
        <v>19138300</v>
      </c>
      <c r="W659" s="197">
        <v>19306100</v>
      </c>
      <c r="X659" s="197">
        <v>19483000</v>
      </c>
      <c r="Y659" s="197">
        <v>19665300</v>
      </c>
      <c r="Z659" s="197">
        <v>19852900</v>
      </c>
      <c r="AA659" s="197">
        <v>20040500</v>
      </c>
      <c r="AB659" s="197">
        <v>20246500</v>
      </c>
      <c r="AC659" s="197">
        <v>20453200</v>
      </c>
      <c r="AD659" s="197">
        <v>20666800</v>
      </c>
      <c r="AE659" s="197">
        <v>20890800</v>
      </c>
      <c r="AF659" s="197">
        <v>21123000</v>
      </c>
    </row>
    <row r="660" spans="1:32" x14ac:dyDescent="0.25">
      <c r="A660" t="s">
        <v>6321</v>
      </c>
      <c r="B660" s="197">
        <v>11410000</v>
      </c>
      <c r="C660" s="197">
        <v>11541100</v>
      </c>
      <c r="D660" s="197">
        <v>11957400</v>
      </c>
      <c r="E660" s="197">
        <v>12375200</v>
      </c>
      <c r="F660" s="197">
        <v>12674000</v>
      </c>
      <c r="G660" s="197">
        <v>12833900</v>
      </c>
      <c r="H660" s="197">
        <v>12941900</v>
      </c>
      <c r="I660" s="197">
        <v>13024700</v>
      </c>
      <c r="J660" s="197">
        <v>13114000</v>
      </c>
      <c r="K660" s="197">
        <v>13191900</v>
      </c>
      <c r="L660" s="197">
        <v>13165900</v>
      </c>
      <c r="M660" s="197">
        <v>13209400</v>
      </c>
      <c r="N660" s="197">
        <v>13262600</v>
      </c>
      <c r="O660" s="197">
        <v>13333200</v>
      </c>
      <c r="P660" s="197">
        <v>13435900</v>
      </c>
      <c r="Q660" s="197">
        <v>13540600</v>
      </c>
      <c r="R660" s="197">
        <v>13655200</v>
      </c>
      <c r="S660" s="197">
        <v>13761900</v>
      </c>
      <c r="T660" s="197">
        <v>13872900</v>
      </c>
      <c r="U660" s="197">
        <v>13989700</v>
      </c>
      <c r="V660" s="197">
        <v>14125300</v>
      </c>
      <c r="W660" s="197">
        <v>14249200</v>
      </c>
      <c r="X660" s="197">
        <v>14379700</v>
      </c>
      <c r="Y660" s="197">
        <v>14514300</v>
      </c>
      <c r="Z660" s="197">
        <v>14652700</v>
      </c>
      <c r="AA660" s="197">
        <v>14791200</v>
      </c>
      <c r="AB660" s="197">
        <v>14943300</v>
      </c>
      <c r="AC660" s="197">
        <v>15095800</v>
      </c>
      <c r="AD660" s="197">
        <v>15253500</v>
      </c>
      <c r="AE660" s="197">
        <v>15418800</v>
      </c>
      <c r="AF660" s="197">
        <v>15590200</v>
      </c>
    </row>
    <row r="661" spans="1:32" x14ac:dyDescent="0.25">
      <c r="A661" t="s">
        <v>6322</v>
      </c>
      <c r="B661" s="197">
        <v>1141000</v>
      </c>
      <c r="C661" s="197">
        <v>1154110</v>
      </c>
      <c r="D661" s="197">
        <v>1195740</v>
      </c>
      <c r="E661" s="197">
        <v>1237520</v>
      </c>
      <c r="F661" s="197">
        <v>1267400</v>
      </c>
      <c r="G661" s="197">
        <v>1283390</v>
      </c>
      <c r="H661" s="197">
        <v>1294190</v>
      </c>
      <c r="I661" s="197">
        <v>1302470</v>
      </c>
      <c r="J661" s="197">
        <v>1311400</v>
      </c>
      <c r="K661" s="197">
        <v>1319190</v>
      </c>
      <c r="L661" s="197">
        <v>1316590</v>
      </c>
      <c r="M661" s="197">
        <v>1320940</v>
      </c>
      <c r="N661" s="197">
        <v>1326260</v>
      </c>
      <c r="O661" s="197">
        <v>1333320</v>
      </c>
      <c r="P661" s="197">
        <v>1343590</v>
      </c>
      <c r="Q661" s="197">
        <v>1354060</v>
      </c>
      <c r="R661" s="197">
        <v>1365520</v>
      </c>
      <c r="S661" s="197">
        <v>1376190</v>
      </c>
      <c r="T661" s="197">
        <v>1387290</v>
      </c>
      <c r="U661" s="197">
        <v>1398970</v>
      </c>
      <c r="V661" s="197">
        <v>1412530</v>
      </c>
      <c r="W661" s="197">
        <v>1424920</v>
      </c>
      <c r="X661" s="197">
        <v>1437970</v>
      </c>
      <c r="Y661" s="197">
        <v>1451430</v>
      </c>
      <c r="Z661" s="197">
        <v>1465270</v>
      </c>
      <c r="AA661" s="197">
        <v>1479120</v>
      </c>
      <c r="AB661" s="197">
        <v>1494330</v>
      </c>
      <c r="AC661" s="197">
        <v>1509580</v>
      </c>
      <c r="AD661" s="197">
        <v>1525350</v>
      </c>
      <c r="AE661" s="197">
        <v>1541880</v>
      </c>
      <c r="AF661" s="197">
        <v>1559020</v>
      </c>
    </row>
    <row r="662" spans="1:32" x14ac:dyDescent="0.25">
      <c r="A662" t="s">
        <v>6323</v>
      </c>
      <c r="B662">
        <v>0</v>
      </c>
      <c r="C662">
        <v>0</v>
      </c>
      <c r="D662">
        <v>0</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row>
    <row r="663" spans="1:32" x14ac:dyDescent="0.25">
      <c r="A663" t="s">
        <v>6324</v>
      </c>
      <c r="B663" s="197">
        <v>12212700000</v>
      </c>
      <c r="C663" s="197">
        <v>11245300000</v>
      </c>
      <c r="D663" s="197">
        <v>11935800000</v>
      </c>
      <c r="E663" s="197">
        <v>12809600000</v>
      </c>
      <c r="F663" s="197">
        <v>13637900000</v>
      </c>
      <c r="G663" s="197">
        <v>14114200000</v>
      </c>
      <c r="H663" s="197">
        <v>14466100000</v>
      </c>
      <c r="I663" s="197">
        <v>14559900000</v>
      </c>
      <c r="J663" s="197">
        <v>14684400000</v>
      </c>
      <c r="K663" s="197">
        <v>14755300000</v>
      </c>
      <c r="L663" s="197">
        <v>14871900000</v>
      </c>
      <c r="M663" s="197">
        <v>15067700000</v>
      </c>
      <c r="N663" s="197">
        <v>15248900000</v>
      </c>
      <c r="O663" s="197">
        <v>15362000000</v>
      </c>
      <c r="P663" s="197">
        <v>15541700000</v>
      </c>
      <c r="Q663" s="197">
        <v>15769000000</v>
      </c>
      <c r="R663" s="197">
        <v>15969200000</v>
      </c>
      <c r="S663" s="197">
        <v>16152500000</v>
      </c>
      <c r="T663" s="197">
        <v>16415200000</v>
      </c>
      <c r="U663" s="197">
        <v>16642300000</v>
      </c>
      <c r="V663" s="197">
        <v>17079500000</v>
      </c>
      <c r="W663" s="197">
        <v>17413800000</v>
      </c>
      <c r="X663" s="197">
        <v>17776800000</v>
      </c>
      <c r="Y663" s="197">
        <v>18151800000</v>
      </c>
      <c r="Z663" s="197">
        <v>18496200000</v>
      </c>
      <c r="AA663" s="197">
        <v>18804800000</v>
      </c>
      <c r="AB663" s="197">
        <v>19148800000</v>
      </c>
      <c r="AC663" s="197">
        <v>19436800000</v>
      </c>
      <c r="AD663" s="197">
        <v>19706400000</v>
      </c>
      <c r="AE663" s="197">
        <v>19982600000</v>
      </c>
      <c r="AF663" s="197">
        <v>20269500000</v>
      </c>
    </row>
    <row r="664" spans="1:32" x14ac:dyDescent="0.25">
      <c r="A664" t="s">
        <v>6325</v>
      </c>
      <c r="B664" s="197">
        <v>527722</v>
      </c>
      <c r="C664" s="197">
        <v>485919</v>
      </c>
      <c r="D664" s="197">
        <v>515754</v>
      </c>
      <c r="E664" s="197">
        <v>553513</v>
      </c>
      <c r="F664" s="197">
        <v>589303</v>
      </c>
      <c r="G664" s="197">
        <v>609886</v>
      </c>
      <c r="H664" s="197">
        <v>625089</v>
      </c>
      <c r="I664" s="197">
        <v>629144</v>
      </c>
      <c r="J664" s="197">
        <v>634524</v>
      </c>
      <c r="K664" s="197">
        <v>637590</v>
      </c>
      <c r="L664" s="197">
        <v>642626</v>
      </c>
      <c r="M664" s="197">
        <v>651087</v>
      </c>
      <c r="N664" s="197">
        <v>658916</v>
      </c>
      <c r="O664" s="197">
        <v>663803</v>
      </c>
      <c r="P664" s="197">
        <v>671568</v>
      </c>
      <c r="Q664" s="197">
        <v>681391</v>
      </c>
      <c r="R664" s="197">
        <v>690043</v>
      </c>
      <c r="S664" s="197">
        <v>697962</v>
      </c>
      <c r="T664" s="197">
        <v>709315</v>
      </c>
      <c r="U664" s="197">
        <v>719126</v>
      </c>
      <c r="V664" s="197">
        <v>738017</v>
      </c>
      <c r="W664" s="197">
        <v>752463</v>
      </c>
      <c r="X664" s="197">
        <v>768152</v>
      </c>
      <c r="Y664" s="197">
        <v>784356</v>
      </c>
      <c r="Z664" s="197">
        <v>799236</v>
      </c>
      <c r="AA664" s="197">
        <v>812569</v>
      </c>
      <c r="AB664" s="197">
        <v>827434</v>
      </c>
      <c r="AC664" s="197">
        <v>839881</v>
      </c>
      <c r="AD664" s="197">
        <v>851528</v>
      </c>
      <c r="AE664" s="197">
        <v>863464</v>
      </c>
      <c r="AF664" s="197">
        <v>875862</v>
      </c>
    </row>
    <row r="665" spans="1:32" x14ac:dyDescent="0.25">
      <c r="A665" t="s">
        <v>6326</v>
      </c>
      <c r="B665" s="197">
        <v>4614450</v>
      </c>
      <c r="C665" s="197">
        <v>4248920</v>
      </c>
      <c r="D665" s="197">
        <v>4509800</v>
      </c>
      <c r="E665" s="197">
        <v>4839970</v>
      </c>
      <c r="F665" s="197">
        <v>5152920</v>
      </c>
      <c r="G665" s="197">
        <v>5332900</v>
      </c>
      <c r="H665" s="197">
        <v>5465840</v>
      </c>
      <c r="I665" s="197">
        <v>5501300</v>
      </c>
      <c r="J665" s="197">
        <v>5548330</v>
      </c>
      <c r="K665" s="197">
        <v>5575150</v>
      </c>
      <c r="L665" s="197">
        <v>5619180</v>
      </c>
      <c r="M665" s="197">
        <v>5693170</v>
      </c>
      <c r="N665" s="197">
        <v>5761620</v>
      </c>
      <c r="O665" s="197">
        <v>5804350</v>
      </c>
      <c r="P665" s="197">
        <v>5872250</v>
      </c>
      <c r="Q665" s="197">
        <v>5958150</v>
      </c>
      <c r="R665" s="197">
        <v>6033800</v>
      </c>
      <c r="S665" s="197">
        <v>6103050</v>
      </c>
      <c r="T665" s="197">
        <v>6202320</v>
      </c>
      <c r="U665" s="197">
        <v>6288110</v>
      </c>
      <c r="V665" s="197">
        <v>6453290</v>
      </c>
      <c r="W665" s="197">
        <v>6579600</v>
      </c>
      <c r="X665" s="197">
        <v>6716790</v>
      </c>
      <c r="Y665" s="197">
        <v>6858480</v>
      </c>
      <c r="Z665" s="197">
        <v>6988590</v>
      </c>
      <c r="AA665" s="197">
        <v>7105180</v>
      </c>
      <c r="AB665" s="197">
        <v>7235170</v>
      </c>
      <c r="AC665" s="197">
        <v>7344000</v>
      </c>
      <c r="AD665" s="197">
        <v>7445840</v>
      </c>
      <c r="AE665" s="197">
        <v>7550210</v>
      </c>
      <c r="AF665" s="197">
        <v>7658620</v>
      </c>
    </row>
    <row r="666" spans="1:32" x14ac:dyDescent="0.25">
      <c r="A666" t="s">
        <v>6327</v>
      </c>
      <c r="B666" s="197">
        <v>7562630</v>
      </c>
      <c r="C666" s="197">
        <v>6963570</v>
      </c>
      <c r="D666" s="197">
        <v>7391110</v>
      </c>
      <c r="E666" s="197">
        <v>7932240</v>
      </c>
      <c r="F666" s="197">
        <v>8445120</v>
      </c>
      <c r="G666" s="197">
        <v>8740100</v>
      </c>
      <c r="H666" s="197">
        <v>8957970</v>
      </c>
      <c r="I666" s="197">
        <v>9016080</v>
      </c>
      <c r="J666" s="197">
        <v>9093170</v>
      </c>
      <c r="K666" s="197">
        <v>9137120</v>
      </c>
      <c r="L666" s="197">
        <v>9209290</v>
      </c>
      <c r="M666" s="197">
        <v>9330540</v>
      </c>
      <c r="N666" s="197">
        <v>9442730</v>
      </c>
      <c r="O666" s="197">
        <v>9512760</v>
      </c>
      <c r="P666" s="197">
        <v>9624040</v>
      </c>
      <c r="Q666" s="197">
        <v>9764820</v>
      </c>
      <c r="R666" s="197">
        <v>9888800</v>
      </c>
      <c r="S666" s="197">
        <v>10002300</v>
      </c>
      <c r="T666" s="197">
        <v>10165000</v>
      </c>
      <c r="U666" s="197">
        <v>10305600</v>
      </c>
      <c r="V666" s="197">
        <v>10576300</v>
      </c>
      <c r="W666" s="197">
        <v>10783300</v>
      </c>
      <c r="X666" s="197">
        <v>11008200</v>
      </c>
      <c r="Y666" s="197">
        <v>11240400</v>
      </c>
      <c r="Z666" s="197">
        <v>11453600</v>
      </c>
      <c r="AA666" s="197">
        <v>11644700</v>
      </c>
      <c r="AB666" s="197">
        <v>11857700</v>
      </c>
      <c r="AC666" s="197">
        <v>12036100</v>
      </c>
      <c r="AD666" s="197">
        <v>12203000</v>
      </c>
      <c r="AE666" s="197">
        <v>12374100</v>
      </c>
      <c r="AF666" s="197">
        <v>12551700</v>
      </c>
    </row>
    <row r="667" spans="1:32" x14ac:dyDescent="0.25">
      <c r="A667" t="s">
        <v>6328</v>
      </c>
      <c r="B667">
        <v>728630</v>
      </c>
      <c r="C667">
        <v>670913</v>
      </c>
      <c r="D667">
        <v>712105</v>
      </c>
      <c r="E667">
        <v>764241</v>
      </c>
      <c r="F667">
        <v>813655</v>
      </c>
      <c r="G667">
        <v>842075</v>
      </c>
      <c r="H667">
        <v>863066</v>
      </c>
      <c r="I667">
        <v>868665</v>
      </c>
      <c r="J667">
        <v>876092</v>
      </c>
      <c r="K667">
        <v>880326</v>
      </c>
      <c r="L667">
        <v>887280</v>
      </c>
      <c r="M667">
        <v>898961</v>
      </c>
      <c r="N667">
        <v>909770</v>
      </c>
      <c r="O667">
        <v>916518</v>
      </c>
      <c r="P667">
        <v>927239</v>
      </c>
      <c r="Q667">
        <v>940803</v>
      </c>
      <c r="R667">
        <v>952748</v>
      </c>
      <c r="S667">
        <v>963683</v>
      </c>
      <c r="T667">
        <v>979358</v>
      </c>
      <c r="U667">
        <v>992904</v>
      </c>
      <c r="V667" s="197">
        <v>1018990</v>
      </c>
      <c r="W667" s="197">
        <v>1038930</v>
      </c>
      <c r="X667" s="197">
        <v>1060590</v>
      </c>
      <c r="Y667" s="197">
        <v>1082970</v>
      </c>
      <c r="Z667" s="197">
        <v>1103510</v>
      </c>
      <c r="AA667" s="197">
        <v>1121920</v>
      </c>
      <c r="AB667" s="197">
        <v>1142450</v>
      </c>
      <c r="AC667" s="197">
        <v>1159630</v>
      </c>
      <c r="AD667" s="197">
        <v>1175710</v>
      </c>
      <c r="AE667" s="197">
        <v>1192190</v>
      </c>
      <c r="AF667" s="197">
        <v>1209310</v>
      </c>
    </row>
    <row r="668" spans="1:32" x14ac:dyDescent="0.25">
      <c r="A668" t="s">
        <v>6329</v>
      </c>
      <c r="B668">
        <v>728630</v>
      </c>
      <c r="C668">
        <v>670913</v>
      </c>
      <c r="D668">
        <v>712105</v>
      </c>
      <c r="E668">
        <v>764241</v>
      </c>
      <c r="F668">
        <v>813655</v>
      </c>
      <c r="G668">
        <v>842075</v>
      </c>
      <c r="H668">
        <v>863066</v>
      </c>
      <c r="I668">
        <v>868665</v>
      </c>
      <c r="J668">
        <v>876092</v>
      </c>
      <c r="K668">
        <v>880326</v>
      </c>
      <c r="L668">
        <v>887280</v>
      </c>
      <c r="M668">
        <v>898961</v>
      </c>
      <c r="N668">
        <v>909770</v>
      </c>
      <c r="O668">
        <v>916518</v>
      </c>
      <c r="P668">
        <v>927239</v>
      </c>
      <c r="Q668">
        <v>940803</v>
      </c>
      <c r="R668">
        <v>952748</v>
      </c>
      <c r="S668">
        <v>963683</v>
      </c>
      <c r="T668">
        <v>979358</v>
      </c>
      <c r="U668">
        <v>992904</v>
      </c>
      <c r="V668" s="197">
        <v>1018990</v>
      </c>
      <c r="W668" s="197">
        <v>1038930</v>
      </c>
      <c r="X668" s="197">
        <v>1060590</v>
      </c>
      <c r="Y668" s="197">
        <v>1082970</v>
      </c>
      <c r="Z668" s="197">
        <v>1103510</v>
      </c>
      <c r="AA668" s="197">
        <v>1121920</v>
      </c>
      <c r="AB668" s="197">
        <v>1142450</v>
      </c>
      <c r="AC668" s="197">
        <v>1159630</v>
      </c>
      <c r="AD668" s="197">
        <v>1175710</v>
      </c>
      <c r="AE668" s="197">
        <v>1192190</v>
      </c>
      <c r="AF668" s="197">
        <v>1209310</v>
      </c>
    </row>
    <row r="669" spans="1:32" x14ac:dyDescent="0.25">
      <c r="A669" t="s">
        <v>6330</v>
      </c>
      <c r="B669">
        <v>55798.400000000001</v>
      </c>
      <c r="C669">
        <v>51378.400000000001</v>
      </c>
      <c r="D669">
        <v>54532.9</v>
      </c>
      <c r="E669">
        <v>58525.5</v>
      </c>
      <c r="F669">
        <v>62309.599999999999</v>
      </c>
      <c r="G669">
        <v>64486</v>
      </c>
      <c r="H669">
        <v>66093.5</v>
      </c>
      <c r="I669">
        <v>66522.3</v>
      </c>
      <c r="J669">
        <v>67091</v>
      </c>
      <c r="K669">
        <v>67415.3</v>
      </c>
      <c r="L669">
        <v>67947.8</v>
      </c>
      <c r="M669">
        <v>68842.399999999994</v>
      </c>
      <c r="N669">
        <v>69670.100000000006</v>
      </c>
      <c r="O669">
        <v>70186.8</v>
      </c>
      <c r="P669">
        <v>71007.899999999994</v>
      </c>
      <c r="Q669">
        <v>72046.5</v>
      </c>
      <c r="R669">
        <v>72961.3</v>
      </c>
      <c r="S669">
        <v>73798.7</v>
      </c>
      <c r="T669">
        <v>74999.100000000006</v>
      </c>
      <c r="U669">
        <v>76036.5</v>
      </c>
      <c r="V669">
        <v>78033.899999999994</v>
      </c>
      <c r="W669">
        <v>79561.2</v>
      </c>
      <c r="X669">
        <v>81220.100000000006</v>
      </c>
      <c r="Y669">
        <v>82933.399999999994</v>
      </c>
      <c r="Z669">
        <v>84506.8</v>
      </c>
      <c r="AA669">
        <v>85916.6</v>
      </c>
      <c r="AB669">
        <v>87488.4</v>
      </c>
      <c r="AC669">
        <v>88804.4</v>
      </c>
      <c r="AD669">
        <v>90035.9</v>
      </c>
      <c r="AE669">
        <v>91297.9</v>
      </c>
      <c r="AF669">
        <v>92608.8</v>
      </c>
    </row>
    <row r="670" spans="1:32" x14ac:dyDescent="0.25">
      <c r="A670" t="s">
        <v>6331</v>
      </c>
      <c r="B670">
        <v>120224</v>
      </c>
      <c r="C670">
        <v>110701</v>
      </c>
      <c r="D670">
        <v>117497</v>
      </c>
      <c r="E670">
        <v>126100</v>
      </c>
      <c r="F670">
        <v>134253</v>
      </c>
      <c r="G670">
        <v>138942</v>
      </c>
      <c r="H670">
        <v>142406</v>
      </c>
      <c r="I670">
        <v>143330</v>
      </c>
      <c r="J670">
        <v>144555</v>
      </c>
      <c r="K670">
        <v>145254</v>
      </c>
      <c r="L670">
        <v>146401</v>
      </c>
      <c r="M670">
        <v>148329</v>
      </c>
      <c r="N670">
        <v>150112</v>
      </c>
      <c r="O670">
        <v>151226</v>
      </c>
      <c r="P670">
        <v>152995</v>
      </c>
      <c r="Q670">
        <v>155232</v>
      </c>
      <c r="R670">
        <v>157203</v>
      </c>
      <c r="S670">
        <v>159008</v>
      </c>
      <c r="T670">
        <v>161594</v>
      </c>
      <c r="U670">
        <v>163829</v>
      </c>
      <c r="V670">
        <v>168133</v>
      </c>
      <c r="W670">
        <v>171424</v>
      </c>
      <c r="X670">
        <v>174998</v>
      </c>
      <c r="Y670">
        <v>178689</v>
      </c>
      <c r="Z670">
        <v>182079</v>
      </c>
      <c r="AA670">
        <v>185117</v>
      </c>
      <c r="AB670">
        <v>188504</v>
      </c>
      <c r="AC670">
        <v>191339</v>
      </c>
      <c r="AD670">
        <v>193993</v>
      </c>
      <c r="AE670">
        <v>196712</v>
      </c>
      <c r="AF670">
        <v>199536</v>
      </c>
    </row>
    <row r="671" spans="1:32" x14ac:dyDescent="0.25">
      <c r="A671" t="s">
        <v>6332</v>
      </c>
      <c r="B671">
        <v>311854</v>
      </c>
      <c r="C671">
        <v>287151</v>
      </c>
      <c r="D671">
        <v>304781</v>
      </c>
      <c r="E671">
        <v>327095</v>
      </c>
      <c r="F671">
        <v>348244</v>
      </c>
      <c r="G671">
        <v>360408</v>
      </c>
      <c r="H671">
        <v>369392</v>
      </c>
      <c r="I671">
        <v>371789</v>
      </c>
      <c r="J671">
        <v>374967</v>
      </c>
      <c r="K671">
        <v>376780</v>
      </c>
      <c r="L671">
        <v>379756</v>
      </c>
      <c r="M671">
        <v>384755</v>
      </c>
      <c r="N671">
        <v>389382</v>
      </c>
      <c r="O671">
        <v>392270</v>
      </c>
      <c r="P671">
        <v>396859</v>
      </c>
      <c r="Q671">
        <v>402663</v>
      </c>
      <c r="R671">
        <v>407776</v>
      </c>
      <c r="S671">
        <v>412456</v>
      </c>
      <c r="T671">
        <v>419165</v>
      </c>
      <c r="U671">
        <v>424963</v>
      </c>
      <c r="V671">
        <v>436126</v>
      </c>
      <c r="W671">
        <v>444663</v>
      </c>
      <c r="X671">
        <v>453934</v>
      </c>
      <c r="Y671">
        <v>463510</v>
      </c>
      <c r="Z671">
        <v>472303</v>
      </c>
      <c r="AA671">
        <v>480182</v>
      </c>
      <c r="AB671">
        <v>488967</v>
      </c>
      <c r="AC671">
        <v>496322</v>
      </c>
      <c r="AD671">
        <v>503205</v>
      </c>
      <c r="AE671">
        <v>510258</v>
      </c>
      <c r="AF671">
        <v>517585</v>
      </c>
    </row>
    <row r="672" spans="1:32" x14ac:dyDescent="0.25">
      <c r="A672" t="s">
        <v>6333</v>
      </c>
      <c r="B672">
        <v>230168</v>
      </c>
      <c r="C672">
        <v>211936</v>
      </c>
      <c r="D672">
        <v>224948</v>
      </c>
      <c r="E672">
        <v>241418</v>
      </c>
      <c r="F672">
        <v>257027</v>
      </c>
      <c r="G672">
        <v>266005</v>
      </c>
      <c r="H672">
        <v>272636</v>
      </c>
      <c r="I672">
        <v>274404</v>
      </c>
      <c r="J672">
        <v>276751</v>
      </c>
      <c r="K672">
        <v>278088</v>
      </c>
      <c r="L672">
        <v>280284</v>
      </c>
      <c r="M672">
        <v>283975</v>
      </c>
      <c r="N672">
        <v>287389</v>
      </c>
      <c r="O672">
        <v>289521</v>
      </c>
      <c r="P672">
        <v>292908</v>
      </c>
      <c r="Q672">
        <v>297192</v>
      </c>
      <c r="R672">
        <v>300965</v>
      </c>
      <c r="S672">
        <v>304420</v>
      </c>
      <c r="T672">
        <v>309371</v>
      </c>
      <c r="U672">
        <v>313650</v>
      </c>
      <c r="V672">
        <v>321890</v>
      </c>
      <c r="W672">
        <v>328190</v>
      </c>
      <c r="X672">
        <v>335033</v>
      </c>
      <c r="Y672">
        <v>342100</v>
      </c>
      <c r="Z672">
        <v>348590</v>
      </c>
      <c r="AA672">
        <v>354406</v>
      </c>
      <c r="AB672">
        <v>360890</v>
      </c>
      <c r="AC672">
        <v>366318</v>
      </c>
      <c r="AD672">
        <v>371398</v>
      </c>
      <c r="AE672">
        <v>376604</v>
      </c>
      <c r="AF672">
        <v>382012</v>
      </c>
    </row>
    <row r="673" spans="1:32" x14ac:dyDescent="0.25">
      <c r="A673" t="s">
        <v>6334</v>
      </c>
      <c r="B673">
        <v>23016.799999999999</v>
      </c>
      <c r="C673">
        <v>21193.599999999999</v>
      </c>
      <c r="D673">
        <v>22494.799999999999</v>
      </c>
      <c r="E673">
        <v>24141.8</v>
      </c>
      <c r="F673">
        <v>25702.7</v>
      </c>
      <c r="G673">
        <v>26600.5</v>
      </c>
      <c r="H673">
        <v>27263.599999999999</v>
      </c>
      <c r="I673">
        <v>27440.400000000001</v>
      </c>
      <c r="J673">
        <v>27675.1</v>
      </c>
      <c r="K673">
        <v>27808.799999999999</v>
      </c>
      <c r="L673">
        <v>28028.400000000001</v>
      </c>
      <c r="M673">
        <v>28397.5</v>
      </c>
      <c r="N673">
        <v>28738.9</v>
      </c>
      <c r="O673">
        <v>28952.1</v>
      </c>
      <c r="P673">
        <v>29290.799999999999</v>
      </c>
      <c r="Q673">
        <v>29719.200000000001</v>
      </c>
      <c r="R673">
        <v>30096.5</v>
      </c>
      <c r="S673">
        <v>30442</v>
      </c>
      <c r="T673">
        <v>30937.1</v>
      </c>
      <c r="U673">
        <v>31365</v>
      </c>
      <c r="V673">
        <v>32189</v>
      </c>
      <c r="W673">
        <v>32819</v>
      </c>
      <c r="X673">
        <v>33503.300000000003</v>
      </c>
      <c r="Y673">
        <v>34210</v>
      </c>
      <c r="Z673">
        <v>34859</v>
      </c>
      <c r="AA673">
        <v>35440.6</v>
      </c>
      <c r="AB673">
        <v>36088.9</v>
      </c>
      <c r="AC673">
        <v>36631.800000000003</v>
      </c>
      <c r="AD673">
        <v>37139.800000000003</v>
      </c>
      <c r="AE673">
        <v>37660.400000000001</v>
      </c>
      <c r="AF673">
        <v>38201.1</v>
      </c>
    </row>
    <row r="674" spans="1:32" x14ac:dyDescent="0.25">
      <c r="A674" t="s">
        <v>6335</v>
      </c>
      <c r="B674">
        <v>0</v>
      </c>
      <c r="C674">
        <v>0</v>
      </c>
      <c r="D674">
        <v>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row>
    <row r="675" spans="1:32" x14ac:dyDescent="0.25">
      <c r="A675" t="s">
        <v>6336</v>
      </c>
      <c r="B675" s="197">
        <v>255788000000</v>
      </c>
      <c r="C675" s="197">
        <v>256641000000</v>
      </c>
      <c r="D675" s="197">
        <v>268311000000</v>
      </c>
      <c r="E675" s="197">
        <v>267986000000</v>
      </c>
      <c r="F675" s="197">
        <v>269283000000</v>
      </c>
      <c r="G675" s="197">
        <v>271294000000</v>
      </c>
      <c r="H675" s="197">
        <v>270040000000</v>
      </c>
      <c r="I675" s="197">
        <v>268175000000</v>
      </c>
      <c r="J675" s="197">
        <v>265962000000</v>
      </c>
      <c r="K675" s="197">
        <v>264413000000</v>
      </c>
      <c r="L675" s="197">
        <v>262199000000</v>
      </c>
      <c r="M675" s="197">
        <v>262888000000</v>
      </c>
      <c r="N675" s="197">
        <v>264344000000</v>
      </c>
      <c r="O675" s="197">
        <v>262862000000</v>
      </c>
      <c r="P675" s="197">
        <v>259644000000</v>
      </c>
      <c r="Q675" s="197">
        <v>260201000000</v>
      </c>
      <c r="R675" s="197">
        <v>260714000000</v>
      </c>
      <c r="S675" s="197">
        <v>260461000000</v>
      </c>
      <c r="T675" s="197">
        <v>262426000000</v>
      </c>
      <c r="U675" s="197">
        <v>264010000000</v>
      </c>
      <c r="V675" s="197">
        <v>265903000000</v>
      </c>
      <c r="W675" s="197">
        <v>270225000000</v>
      </c>
      <c r="X675" s="197">
        <v>273957000000</v>
      </c>
      <c r="Y675" s="197">
        <v>278677000000</v>
      </c>
      <c r="Z675" s="197">
        <v>284740000000</v>
      </c>
      <c r="AA675" s="197">
        <v>291152000000</v>
      </c>
      <c r="AB675" s="197">
        <v>296933000000</v>
      </c>
      <c r="AC675" s="197">
        <v>301708000000</v>
      </c>
      <c r="AD675" s="197">
        <v>306609000000</v>
      </c>
      <c r="AE675" s="197">
        <v>311907000000</v>
      </c>
      <c r="AF675" s="197">
        <v>318111000000</v>
      </c>
    </row>
    <row r="676" spans="1:32" x14ac:dyDescent="0.25">
      <c r="A676" t="s">
        <v>6337</v>
      </c>
      <c r="B676" s="197">
        <v>11052800</v>
      </c>
      <c r="C676" s="197">
        <v>11089700</v>
      </c>
      <c r="D676" s="197">
        <v>11593900</v>
      </c>
      <c r="E676" s="197">
        <v>11579900</v>
      </c>
      <c r="F676" s="197">
        <v>11635900</v>
      </c>
      <c r="G676" s="197">
        <v>11722800</v>
      </c>
      <c r="H676" s="197">
        <v>11668600</v>
      </c>
      <c r="I676" s="197">
        <v>11588100</v>
      </c>
      <c r="J676" s="197">
        <v>11492400</v>
      </c>
      <c r="K676" s="197">
        <v>11425500</v>
      </c>
      <c r="L676" s="197">
        <v>11329800</v>
      </c>
      <c r="M676" s="197">
        <v>11359600</v>
      </c>
      <c r="N676" s="197">
        <v>11422500</v>
      </c>
      <c r="O676" s="197">
        <v>11358500</v>
      </c>
      <c r="P676" s="197">
        <v>11219400</v>
      </c>
      <c r="Q676" s="197">
        <v>11243500</v>
      </c>
      <c r="R676" s="197">
        <v>11265700</v>
      </c>
      <c r="S676" s="197">
        <v>11254700</v>
      </c>
      <c r="T676" s="197">
        <v>11339600</v>
      </c>
      <c r="U676" s="197">
        <v>11408100</v>
      </c>
      <c r="V676" s="197">
        <v>11489900</v>
      </c>
      <c r="W676" s="197">
        <v>11676700</v>
      </c>
      <c r="X676" s="197">
        <v>11837900</v>
      </c>
      <c r="Y676" s="197">
        <v>12041800</v>
      </c>
      <c r="Z676" s="197">
        <v>12303900</v>
      </c>
      <c r="AA676" s="197">
        <v>12580900</v>
      </c>
      <c r="AB676" s="197">
        <v>12830700</v>
      </c>
      <c r="AC676" s="197">
        <v>13037100</v>
      </c>
      <c r="AD676" s="197">
        <v>13248800</v>
      </c>
      <c r="AE676" s="197">
        <v>13477800</v>
      </c>
      <c r="AF676" s="197">
        <v>13745800</v>
      </c>
    </row>
    <row r="677" spans="1:32" x14ac:dyDescent="0.25">
      <c r="A677" t="s">
        <v>6338</v>
      </c>
      <c r="B677" s="197">
        <v>96646700</v>
      </c>
      <c r="C677" s="197">
        <v>96969000</v>
      </c>
      <c r="D677" s="197">
        <v>101378000</v>
      </c>
      <c r="E677" s="197">
        <v>101256000</v>
      </c>
      <c r="F677" s="197">
        <v>101746000</v>
      </c>
      <c r="G677" s="197">
        <v>102505000</v>
      </c>
      <c r="H677" s="197">
        <v>102032000</v>
      </c>
      <c r="I677" s="197">
        <v>101327000</v>
      </c>
      <c r="J677" s="197">
        <v>100491000</v>
      </c>
      <c r="K677" s="197">
        <v>99905400</v>
      </c>
      <c r="L677" s="197">
        <v>99069200</v>
      </c>
      <c r="M677" s="197">
        <v>99329200</v>
      </c>
      <c r="N677" s="197">
        <v>99879400</v>
      </c>
      <c r="O677" s="197">
        <v>99319400</v>
      </c>
      <c r="P677" s="197">
        <v>98103700</v>
      </c>
      <c r="Q677" s="197">
        <v>98314000</v>
      </c>
      <c r="R677" s="197">
        <v>98508100</v>
      </c>
      <c r="S677" s="197">
        <v>98412500</v>
      </c>
      <c r="T677" s="197">
        <v>99154900</v>
      </c>
      <c r="U677" s="197">
        <v>99753200</v>
      </c>
      <c r="V677" s="197">
        <v>100469000</v>
      </c>
      <c r="W677" s="197">
        <v>102102000</v>
      </c>
      <c r="X677" s="197">
        <v>103512000</v>
      </c>
      <c r="Y677" s="197">
        <v>105295000</v>
      </c>
      <c r="Z677" s="197">
        <v>107586000</v>
      </c>
      <c r="AA677" s="197">
        <v>110008000</v>
      </c>
      <c r="AB677" s="197">
        <v>112193000</v>
      </c>
      <c r="AC677" s="197">
        <v>113997000</v>
      </c>
      <c r="AD677" s="197">
        <v>115849000</v>
      </c>
      <c r="AE677" s="197">
        <v>117851000</v>
      </c>
      <c r="AF677" s="197">
        <v>120195000</v>
      </c>
    </row>
    <row r="678" spans="1:32" x14ac:dyDescent="0.25">
      <c r="A678" t="s">
        <v>6339</v>
      </c>
      <c r="B678" s="197">
        <v>158394000</v>
      </c>
      <c r="C678" s="197">
        <v>158923000</v>
      </c>
      <c r="D678" s="197">
        <v>166149000</v>
      </c>
      <c r="E678" s="197">
        <v>165948000</v>
      </c>
      <c r="F678" s="197">
        <v>166751000</v>
      </c>
      <c r="G678" s="197">
        <v>167996000</v>
      </c>
      <c r="H678" s="197">
        <v>167220000</v>
      </c>
      <c r="I678" s="197">
        <v>166065000</v>
      </c>
      <c r="J678" s="197">
        <v>164694000</v>
      </c>
      <c r="K678" s="197">
        <v>163735000</v>
      </c>
      <c r="L678" s="197">
        <v>162365000</v>
      </c>
      <c r="M678" s="197">
        <v>162791000</v>
      </c>
      <c r="N678" s="197">
        <v>163692000</v>
      </c>
      <c r="O678" s="197">
        <v>162775000</v>
      </c>
      <c r="P678" s="197">
        <v>160782000</v>
      </c>
      <c r="Q678" s="197">
        <v>161127000</v>
      </c>
      <c r="R678" s="197">
        <v>161445000</v>
      </c>
      <c r="S678" s="197">
        <v>161288000</v>
      </c>
      <c r="T678" s="197">
        <v>162505000</v>
      </c>
      <c r="U678" s="197">
        <v>163486000</v>
      </c>
      <c r="V678" s="197">
        <v>164658000</v>
      </c>
      <c r="W678" s="197">
        <v>167335000</v>
      </c>
      <c r="X678" s="197">
        <v>169645000</v>
      </c>
      <c r="Y678" s="197">
        <v>172568000</v>
      </c>
      <c r="Z678" s="197">
        <v>176323000</v>
      </c>
      <c r="AA678" s="197">
        <v>180293000</v>
      </c>
      <c r="AB678" s="197">
        <v>183873000</v>
      </c>
      <c r="AC678" s="197">
        <v>186830000</v>
      </c>
      <c r="AD678" s="197">
        <v>189865000</v>
      </c>
      <c r="AE678" s="197">
        <v>193146000</v>
      </c>
      <c r="AF678" s="197">
        <v>196988000</v>
      </c>
    </row>
    <row r="679" spans="1:32" x14ac:dyDescent="0.25">
      <c r="A679" t="s">
        <v>6340</v>
      </c>
      <c r="B679" s="197">
        <v>15260700</v>
      </c>
      <c r="C679" s="197">
        <v>15311600</v>
      </c>
      <c r="D679" s="197">
        <v>16007800</v>
      </c>
      <c r="E679" s="197">
        <v>15988400</v>
      </c>
      <c r="F679" s="197">
        <v>16065800</v>
      </c>
      <c r="G679" s="197">
        <v>16185800</v>
      </c>
      <c r="H679" s="197">
        <v>16111000</v>
      </c>
      <c r="I679" s="197">
        <v>15999700</v>
      </c>
      <c r="J679" s="197">
        <v>15867700</v>
      </c>
      <c r="K679" s="197">
        <v>15775200</v>
      </c>
      <c r="L679" s="197">
        <v>15643200</v>
      </c>
      <c r="M679" s="197">
        <v>15684300</v>
      </c>
      <c r="N679" s="197">
        <v>15771100</v>
      </c>
      <c r="O679" s="197">
        <v>15682700</v>
      </c>
      <c r="P679" s="197">
        <v>15490800</v>
      </c>
      <c r="Q679" s="197">
        <v>15524000</v>
      </c>
      <c r="R679" s="197">
        <v>15554600</v>
      </c>
      <c r="S679" s="197">
        <v>15539500</v>
      </c>
      <c r="T679" s="197">
        <v>15656700</v>
      </c>
      <c r="U679" s="197">
        <v>15751200</v>
      </c>
      <c r="V679" s="197">
        <v>15864200</v>
      </c>
      <c r="W679" s="197">
        <v>16122100</v>
      </c>
      <c r="X679" s="197">
        <v>16344700</v>
      </c>
      <c r="Y679" s="197">
        <v>16626300</v>
      </c>
      <c r="Z679" s="197">
        <v>16988000</v>
      </c>
      <c r="AA679" s="197">
        <v>17370500</v>
      </c>
      <c r="AB679" s="197">
        <v>17715500</v>
      </c>
      <c r="AC679" s="197">
        <v>18000400</v>
      </c>
      <c r="AD679" s="197">
        <v>18292800</v>
      </c>
      <c r="AE679" s="197">
        <v>18608900</v>
      </c>
      <c r="AF679" s="197">
        <v>18979000</v>
      </c>
    </row>
    <row r="680" spans="1:32" x14ac:dyDescent="0.25">
      <c r="A680" t="s">
        <v>6341</v>
      </c>
      <c r="B680" s="197">
        <v>15260700</v>
      </c>
      <c r="C680" s="197">
        <v>15311600</v>
      </c>
      <c r="D680" s="197">
        <v>16007800</v>
      </c>
      <c r="E680" s="197">
        <v>15988400</v>
      </c>
      <c r="F680" s="197">
        <v>16065800</v>
      </c>
      <c r="G680" s="197">
        <v>16185800</v>
      </c>
      <c r="H680" s="197">
        <v>16111000</v>
      </c>
      <c r="I680" s="197">
        <v>15999700</v>
      </c>
      <c r="J680" s="197">
        <v>15867700</v>
      </c>
      <c r="K680" s="197">
        <v>15775200</v>
      </c>
      <c r="L680" s="197">
        <v>15643200</v>
      </c>
      <c r="M680" s="197">
        <v>15684300</v>
      </c>
      <c r="N680" s="197">
        <v>15771100</v>
      </c>
      <c r="O680" s="197">
        <v>15682700</v>
      </c>
      <c r="P680" s="197">
        <v>15490800</v>
      </c>
      <c r="Q680" s="197">
        <v>15524000</v>
      </c>
      <c r="R680" s="197">
        <v>15554600</v>
      </c>
      <c r="S680" s="197">
        <v>15539500</v>
      </c>
      <c r="T680" s="197">
        <v>15656700</v>
      </c>
      <c r="U680" s="197">
        <v>15751200</v>
      </c>
      <c r="V680" s="197">
        <v>15864200</v>
      </c>
      <c r="W680" s="197">
        <v>16122100</v>
      </c>
      <c r="X680" s="197">
        <v>16344700</v>
      </c>
      <c r="Y680" s="197">
        <v>16626300</v>
      </c>
      <c r="Z680" s="197">
        <v>16988000</v>
      </c>
      <c r="AA680" s="197">
        <v>17370500</v>
      </c>
      <c r="AB680" s="197">
        <v>17715500</v>
      </c>
      <c r="AC680" s="197">
        <v>18000400</v>
      </c>
      <c r="AD680" s="197">
        <v>18292800</v>
      </c>
      <c r="AE680" s="197">
        <v>18608900</v>
      </c>
      <c r="AF680" s="197">
        <v>18979000</v>
      </c>
    </row>
    <row r="681" spans="1:32" x14ac:dyDescent="0.25">
      <c r="A681" t="s">
        <v>6342</v>
      </c>
      <c r="B681" s="197">
        <v>1168660</v>
      </c>
      <c r="C681" s="197">
        <v>1172560</v>
      </c>
      <c r="D681" s="197">
        <v>1225880</v>
      </c>
      <c r="E681" s="197">
        <v>1224390</v>
      </c>
      <c r="F681" s="197">
        <v>1230320</v>
      </c>
      <c r="G681" s="197">
        <v>1239510</v>
      </c>
      <c r="H681" s="197">
        <v>1233780</v>
      </c>
      <c r="I681" s="197">
        <v>1225260</v>
      </c>
      <c r="J681" s="197">
        <v>1215140</v>
      </c>
      <c r="K681" s="197">
        <v>1208070</v>
      </c>
      <c r="L681" s="197">
        <v>1197950</v>
      </c>
      <c r="M681" s="197">
        <v>1201100</v>
      </c>
      <c r="N681" s="197">
        <v>1207750</v>
      </c>
      <c r="O681" s="197">
        <v>1200980</v>
      </c>
      <c r="P681" s="197">
        <v>1186280</v>
      </c>
      <c r="Q681" s="197">
        <v>1188820</v>
      </c>
      <c r="R681" s="197">
        <v>1191170</v>
      </c>
      <c r="S681" s="197">
        <v>1190010</v>
      </c>
      <c r="T681" s="197">
        <v>1198990</v>
      </c>
      <c r="U681" s="197">
        <v>1206230</v>
      </c>
      <c r="V681" s="197">
        <v>1214880</v>
      </c>
      <c r="W681" s="197">
        <v>1234620</v>
      </c>
      <c r="X681" s="197">
        <v>1251670</v>
      </c>
      <c r="Y681" s="197">
        <v>1273240</v>
      </c>
      <c r="Z681" s="197">
        <v>1300940</v>
      </c>
      <c r="AA681" s="197">
        <v>1330230</v>
      </c>
      <c r="AB681" s="197">
        <v>1356650</v>
      </c>
      <c r="AC681" s="197">
        <v>1378470</v>
      </c>
      <c r="AD681" s="197">
        <v>1400860</v>
      </c>
      <c r="AE681" s="197">
        <v>1425060</v>
      </c>
      <c r="AF681" s="197">
        <v>1453410</v>
      </c>
    </row>
    <row r="682" spans="1:32" x14ac:dyDescent="0.25">
      <c r="A682" t="s">
        <v>6343</v>
      </c>
      <c r="B682" s="197">
        <v>2518010</v>
      </c>
      <c r="C682" s="197">
        <v>2526410</v>
      </c>
      <c r="D682" s="197">
        <v>2641300</v>
      </c>
      <c r="E682" s="197">
        <v>2638090</v>
      </c>
      <c r="F682" s="197">
        <v>2650860</v>
      </c>
      <c r="G682" s="197">
        <v>2670660</v>
      </c>
      <c r="H682" s="197">
        <v>2658310</v>
      </c>
      <c r="I682" s="197">
        <v>2639950</v>
      </c>
      <c r="J682" s="197">
        <v>2618160</v>
      </c>
      <c r="K682" s="197">
        <v>2602920</v>
      </c>
      <c r="L682" s="197">
        <v>2581130</v>
      </c>
      <c r="M682" s="197">
        <v>2587900</v>
      </c>
      <c r="N682" s="197">
        <v>2602240</v>
      </c>
      <c r="O682" s="197">
        <v>2587650</v>
      </c>
      <c r="P682" s="197">
        <v>2555980</v>
      </c>
      <c r="Q682" s="197">
        <v>2561450</v>
      </c>
      <c r="R682" s="197">
        <v>2566510</v>
      </c>
      <c r="S682" s="197">
        <v>2564020</v>
      </c>
      <c r="T682" s="197">
        <v>2583360</v>
      </c>
      <c r="U682" s="197">
        <v>2598950</v>
      </c>
      <c r="V682" s="197">
        <v>2617590</v>
      </c>
      <c r="W682" s="197">
        <v>2660140</v>
      </c>
      <c r="X682" s="197">
        <v>2696870</v>
      </c>
      <c r="Y682" s="197">
        <v>2743330</v>
      </c>
      <c r="Z682" s="197">
        <v>2803030</v>
      </c>
      <c r="AA682" s="197">
        <v>2866140</v>
      </c>
      <c r="AB682" s="197">
        <v>2923060</v>
      </c>
      <c r="AC682" s="197">
        <v>2970060</v>
      </c>
      <c r="AD682" s="197">
        <v>3018310</v>
      </c>
      <c r="AE682" s="197">
        <v>3070460</v>
      </c>
      <c r="AF682" s="197">
        <v>3131540</v>
      </c>
    </row>
    <row r="683" spans="1:32" x14ac:dyDescent="0.25">
      <c r="A683" t="s">
        <v>6344</v>
      </c>
      <c r="B683" s="197">
        <v>6531570</v>
      </c>
      <c r="C683" s="197">
        <v>6553360</v>
      </c>
      <c r="D683" s="197">
        <v>6851360</v>
      </c>
      <c r="E683" s="197">
        <v>6843050</v>
      </c>
      <c r="F683" s="197">
        <v>6876180</v>
      </c>
      <c r="G683" s="197">
        <v>6927520</v>
      </c>
      <c r="H683" s="197">
        <v>6895490</v>
      </c>
      <c r="I683" s="197">
        <v>6847880</v>
      </c>
      <c r="J683" s="197">
        <v>6791360</v>
      </c>
      <c r="K683" s="197">
        <v>6751810</v>
      </c>
      <c r="L683" s="197">
        <v>6695290</v>
      </c>
      <c r="M683" s="197">
        <v>6712870</v>
      </c>
      <c r="N683" s="197">
        <v>6750050</v>
      </c>
      <c r="O683" s="197">
        <v>6712200</v>
      </c>
      <c r="P683" s="197">
        <v>6630050</v>
      </c>
      <c r="Q683" s="197">
        <v>6644260</v>
      </c>
      <c r="R683" s="197">
        <v>6657380</v>
      </c>
      <c r="S683" s="197">
        <v>6650910</v>
      </c>
      <c r="T683" s="197">
        <v>6701090</v>
      </c>
      <c r="U683" s="197">
        <v>6741520</v>
      </c>
      <c r="V683" s="197">
        <v>6789860</v>
      </c>
      <c r="W683" s="197">
        <v>6900240</v>
      </c>
      <c r="X683" s="197">
        <v>6995510</v>
      </c>
      <c r="Y683" s="197">
        <v>7116040</v>
      </c>
      <c r="Z683" s="197">
        <v>7270880</v>
      </c>
      <c r="AA683" s="197">
        <v>7434590</v>
      </c>
      <c r="AB683" s="197">
        <v>7582230</v>
      </c>
      <c r="AC683" s="197">
        <v>7704160</v>
      </c>
      <c r="AD683" s="197">
        <v>7829300</v>
      </c>
      <c r="AE683" s="197">
        <v>7964590</v>
      </c>
      <c r="AF683" s="197">
        <v>8123010</v>
      </c>
    </row>
    <row r="684" spans="1:32" x14ac:dyDescent="0.25">
      <c r="A684" t="s">
        <v>6345</v>
      </c>
      <c r="B684" s="197">
        <v>4820730</v>
      </c>
      <c r="C684" s="197">
        <v>4836810</v>
      </c>
      <c r="D684" s="197">
        <v>5056750</v>
      </c>
      <c r="E684" s="197">
        <v>5050620</v>
      </c>
      <c r="F684" s="197">
        <v>5075070</v>
      </c>
      <c r="G684" s="197">
        <v>5112960</v>
      </c>
      <c r="H684" s="197">
        <v>5089320</v>
      </c>
      <c r="I684" s="197">
        <v>5054180</v>
      </c>
      <c r="J684" s="197">
        <v>5012470</v>
      </c>
      <c r="K684" s="197">
        <v>4983270</v>
      </c>
      <c r="L684" s="197">
        <v>4941560</v>
      </c>
      <c r="M684" s="197">
        <v>4954530</v>
      </c>
      <c r="N684" s="197">
        <v>4981980</v>
      </c>
      <c r="O684" s="197">
        <v>4954050</v>
      </c>
      <c r="P684" s="197">
        <v>4893410</v>
      </c>
      <c r="Q684" s="197">
        <v>4903890</v>
      </c>
      <c r="R684" s="197">
        <v>4913580</v>
      </c>
      <c r="S684" s="197">
        <v>4908810</v>
      </c>
      <c r="T684" s="197">
        <v>4945840</v>
      </c>
      <c r="U684" s="197">
        <v>4975680</v>
      </c>
      <c r="V684" s="197">
        <v>5011360</v>
      </c>
      <c r="W684" s="197">
        <v>5092830</v>
      </c>
      <c r="X684" s="197">
        <v>5163150</v>
      </c>
      <c r="Y684" s="197">
        <v>5252100</v>
      </c>
      <c r="Z684" s="197">
        <v>5366380</v>
      </c>
      <c r="AA684" s="197">
        <v>5487210</v>
      </c>
      <c r="AB684" s="197">
        <v>5596180</v>
      </c>
      <c r="AC684" s="197">
        <v>5686170</v>
      </c>
      <c r="AD684" s="197">
        <v>5778540</v>
      </c>
      <c r="AE684" s="197">
        <v>5878390</v>
      </c>
      <c r="AF684" s="197">
        <v>5995310</v>
      </c>
    </row>
    <row r="685" spans="1:32" x14ac:dyDescent="0.25">
      <c r="A685" t="s">
        <v>6346</v>
      </c>
      <c r="B685">
        <v>482073</v>
      </c>
      <c r="C685">
        <v>483681</v>
      </c>
      <c r="D685">
        <v>505675</v>
      </c>
      <c r="E685">
        <v>505062</v>
      </c>
      <c r="F685">
        <v>507507</v>
      </c>
      <c r="G685">
        <v>511296</v>
      </c>
      <c r="H685">
        <v>508932</v>
      </c>
      <c r="I685">
        <v>505418</v>
      </c>
      <c r="J685">
        <v>501247</v>
      </c>
      <c r="K685">
        <v>498327</v>
      </c>
      <c r="L685">
        <v>494156</v>
      </c>
      <c r="M685">
        <v>495453</v>
      </c>
      <c r="N685">
        <v>498198</v>
      </c>
      <c r="O685">
        <v>495405</v>
      </c>
      <c r="P685">
        <v>489341</v>
      </c>
      <c r="Q685">
        <v>490389</v>
      </c>
      <c r="R685">
        <v>491358</v>
      </c>
      <c r="S685">
        <v>490881</v>
      </c>
      <c r="T685">
        <v>494584</v>
      </c>
      <c r="U685">
        <v>497568</v>
      </c>
      <c r="V685">
        <v>501136</v>
      </c>
      <c r="W685">
        <v>509283</v>
      </c>
      <c r="X685">
        <v>516315</v>
      </c>
      <c r="Y685">
        <v>525210</v>
      </c>
      <c r="Z685">
        <v>536638</v>
      </c>
      <c r="AA685">
        <v>548721</v>
      </c>
      <c r="AB685">
        <v>559618</v>
      </c>
      <c r="AC685">
        <v>568617</v>
      </c>
      <c r="AD685">
        <v>577854</v>
      </c>
      <c r="AE685">
        <v>587839</v>
      </c>
      <c r="AF685">
        <v>599531</v>
      </c>
    </row>
    <row r="686" spans="1:32" x14ac:dyDescent="0.25">
      <c r="A686" t="s">
        <v>6347</v>
      </c>
      <c r="B686">
        <v>0</v>
      </c>
      <c r="C686">
        <v>0</v>
      </c>
      <c r="D686">
        <v>0</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row>
    <row r="687" spans="1:32" x14ac:dyDescent="0.25">
      <c r="A687" t="s">
        <v>6348</v>
      </c>
      <c r="B687" s="197">
        <v>3599900000000</v>
      </c>
      <c r="C687" s="197">
        <v>3659280000000</v>
      </c>
      <c r="D687" s="197">
        <v>3642760000000</v>
      </c>
      <c r="E687" s="197">
        <v>3582410000000</v>
      </c>
      <c r="F687" s="197">
        <v>3570710000000</v>
      </c>
      <c r="G687" s="197">
        <v>3544930000000</v>
      </c>
      <c r="H687" s="197">
        <v>3517000000000</v>
      </c>
      <c r="I687" s="197">
        <v>3483970000000</v>
      </c>
      <c r="J687" s="197">
        <v>3453530000000</v>
      </c>
      <c r="K687" s="197">
        <v>3421640000000</v>
      </c>
      <c r="L687" s="197">
        <v>3394440000000</v>
      </c>
      <c r="M687" s="197">
        <v>3372570000000</v>
      </c>
      <c r="N687" s="197">
        <v>3348060000000</v>
      </c>
      <c r="O687" s="197">
        <v>3321150000000</v>
      </c>
      <c r="P687" s="197">
        <v>3297700000000</v>
      </c>
      <c r="Q687" s="197">
        <v>3273270000000</v>
      </c>
      <c r="R687" s="197">
        <v>3248070000000</v>
      </c>
      <c r="S687" s="197">
        <v>3229450000000</v>
      </c>
      <c r="T687" s="197">
        <v>3215980000000</v>
      </c>
      <c r="U687" s="197">
        <v>3201840000000</v>
      </c>
      <c r="V687" s="197">
        <v>3184340000000</v>
      </c>
      <c r="W687" s="197">
        <v>3172290000000</v>
      </c>
      <c r="X687" s="197">
        <v>3171820000000</v>
      </c>
      <c r="Y687" s="197">
        <v>3175110000000</v>
      </c>
      <c r="Z687" s="197">
        <v>3171640000000</v>
      </c>
      <c r="AA687" s="197">
        <v>3168760000000</v>
      </c>
      <c r="AB687" s="197">
        <v>3168080000000</v>
      </c>
      <c r="AC687" s="197">
        <v>3176820000000</v>
      </c>
      <c r="AD687" s="197">
        <v>3179080000000</v>
      </c>
      <c r="AE687" s="197">
        <v>3187630000000</v>
      </c>
      <c r="AF687" s="197">
        <v>3195010000000</v>
      </c>
    </row>
    <row r="688" spans="1:32" x14ac:dyDescent="0.25">
      <c r="A688" t="s">
        <v>6349</v>
      </c>
      <c r="B688" s="197">
        <v>155555000</v>
      </c>
      <c r="C688" s="197">
        <v>158120000</v>
      </c>
      <c r="D688" s="197">
        <v>157406000</v>
      </c>
      <c r="E688" s="197">
        <v>154799000</v>
      </c>
      <c r="F688" s="197">
        <v>154293000</v>
      </c>
      <c r="G688" s="197">
        <v>153179000</v>
      </c>
      <c r="H688" s="197">
        <v>151972000</v>
      </c>
      <c r="I688" s="197">
        <v>150545000</v>
      </c>
      <c r="J688" s="197">
        <v>149230000</v>
      </c>
      <c r="K688" s="197">
        <v>147852000</v>
      </c>
      <c r="L688" s="197">
        <v>146676000</v>
      </c>
      <c r="M688" s="197">
        <v>145731000</v>
      </c>
      <c r="N688" s="197">
        <v>144672000</v>
      </c>
      <c r="O688" s="197">
        <v>143509000</v>
      </c>
      <c r="P688" s="197">
        <v>142496000</v>
      </c>
      <c r="Q688" s="197">
        <v>141441000</v>
      </c>
      <c r="R688" s="197">
        <v>140352000</v>
      </c>
      <c r="S688" s="197">
        <v>139547000</v>
      </c>
      <c r="T688" s="197">
        <v>138965000</v>
      </c>
      <c r="U688" s="197">
        <v>138354000</v>
      </c>
      <c r="V688" s="197">
        <v>137598000</v>
      </c>
      <c r="W688" s="197">
        <v>137077000</v>
      </c>
      <c r="X688" s="197">
        <v>137057000</v>
      </c>
      <c r="Y688" s="197">
        <v>137199000</v>
      </c>
      <c r="Z688" s="197">
        <v>137049000</v>
      </c>
      <c r="AA688" s="197">
        <v>136925000</v>
      </c>
      <c r="AB688" s="197">
        <v>136895000</v>
      </c>
      <c r="AC688" s="197">
        <v>137273000</v>
      </c>
      <c r="AD688" s="197">
        <v>137371000</v>
      </c>
      <c r="AE688" s="197">
        <v>137740000</v>
      </c>
      <c r="AF688" s="197">
        <v>138059000</v>
      </c>
    </row>
    <row r="689" spans="1:32" x14ac:dyDescent="0.25">
      <c r="A689" t="s">
        <v>6350</v>
      </c>
      <c r="B689" s="197">
        <v>1360180000</v>
      </c>
      <c r="C689" s="197">
        <v>1382620000</v>
      </c>
      <c r="D689" s="197">
        <v>1376380000</v>
      </c>
      <c r="E689" s="197">
        <v>1353570000</v>
      </c>
      <c r="F689" s="197">
        <v>1349150000</v>
      </c>
      <c r="G689" s="197">
        <v>1339410000</v>
      </c>
      <c r="H689" s="197">
        <v>1328860000</v>
      </c>
      <c r="I689" s="197">
        <v>1316380000</v>
      </c>
      <c r="J689" s="197">
        <v>1304880000</v>
      </c>
      <c r="K689" s="197">
        <v>1292830000</v>
      </c>
      <c r="L689" s="197">
        <v>1282550000</v>
      </c>
      <c r="M689" s="197">
        <v>1274290000</v>
      </c>
      <c r="N689" s="197">
        <v>1265030000</v>
      </c>
      <c r="O689" s="197">
        <v>1254860000</v>
      </c>
      <c r="P689" s="197">
        <v>1246000000</v>
      </c>
      <c r="Q689" s="197">
        <v>1236770000</v>
      </c>
      <c r="R689" s="197">
        <v>1227250000</v>
      </c>
      <c r="S689" s="197">
        <v>1220210000</v>
      </c>
      <c r="T689" s="197">
        <v>1215120000</v>
      </c>
      <c r="U689" s="197">
        <v>1209780000</v>
      </c>
      <c r="V689" s="197">
        <v>1203170000</v>
      </c>
      <c r="W689" s="197">
        <v>1198620000</v>
      </c>
      <c r="X689" s="197">
        <v>1198440000</v>
      </c>
      <c r="Y689" s="197">
        <v>1199680000</v>
      </c>
      <c r="Z689" s="197">
        <v>1198370000</v>
      </c>
      <c r="AA689" s="197">
        <v>1197280000</v>
      </c>
      <c r="AB689" s="197">
        <v>1197020000</v>
      </c>
      <c r="AC689" s="197">
        <v>1200330000</v>
      </c>
      <c r="AD689" s="197">
        <v>1201180000</v>
      </c>
      <c r="AE689" s="197">
        <v>1204410000</v>
      </c>
      <c r="AF689" s="197">
        <v>1207200000</v>
      </c>
    </row>
    <row r="690" spans="1:32" x14ac:dyDescent="0.25">
      <c r="A690" t="s">
        <v>6351</v>
      </c>
      <c r="B690" s="197">
        <v>2229210000</v>
      </c>
      <c r="C690" s="197">
        <v>2265970000</v>
      </c>
      <c r="D690" s="197">
        <v>2255750000</v>
      </c>
      <c r="E690" s="197">
        <v>2218370000</v>
      </c>
      <c r="F690" s="197">
        <v>2211130000</v>
      </c>
      <c r="G690" s="197">
        <v>2195160000</v>
      </c>
      <c r="H690" s="197">
        <v>2177870000</v>
      </c>
      <c r="I690" s="197">
        <v>2157410000</v>
      </c>
      <c r="J690" s="197">
        <v>2138570000</v>
      </c>
      <c r="K690" s="197">
        <v>2118820000</v>
      </c>
      <c r="L690" s="197">
        <v>2101970000</v>
      </c>
      <c r="M690" s="197">
        <v>2088430000</v>
      </c>
      <c r="N690" s="197">
        <v>2073260000</v>
      </c>
      <c r="O690" s="197">
        <v>2056590000</v>
      </c>
      <c r="P690" s="197">
        <v>2042070000</v>
      </c>
      <c r="Q690" s="197">
        <v>2026950000</v>
      </c>
      <c r="R690" s="197">
        <v>2011340000</v>
      </c>
      <c r="S690" s="197">
        <v>1999810000</v>
      </c>
      <c r="T690" s="197">
        <v>1991460000</v>
      </c>
      <c r="U690" s="197">
        <v>1982710000</v>
      </c>
      <c r="V690" s="197">
        <v>1971880000</v>
      </c>
      <c r="W690" s="197">
        <v>1964410000</v>
      </c>
      <c r="X690" s="197">
        <v>1964120000</v>
      </c>
      <c r="Y690" s="197">
        <v>1966160000</v>
      </c>
      <c r="Z690" s="197">
        <v>1964010000</v>
      </c>
      <c r="AA690" s="197">
        <v>1962230000</v>
      </c>
      <c r="AB690" s="197">
        <v>1961800000</v>
      </c>
      <c r="AC690" s="197">
        <v>1967210000</v>
      </c>
      <c r="AD690" s="197">
        <v>1968620000</v>
      </c>
      <c r="AE690" s="197">
        <v>1973910000</v>
      </c>
      <c r="AF690" s="197">
        <v>1978480000</v>
      </c>
    </row>
    <row r="691" spans="1:32" x14ac:dyDescent="0.25">
      <c r="A691" t="s">
        <v>6352</v>
      </c>
      <c r="B691" s="197">
        <v>214776000</v>
      </c>
      <c r="C691" s="197">
        <v>218318000</v>
      </c>
      <c r="D691" s="197">
        <v>217332000</v>
      </c>
      <c r="E691" s="197">
        <v>213732000</v>
      </c>
      <c r="F691" s="197">
        <v>213034000</v>
      </c>
      <c r="G691" s="197">
        <v>211496000</v>
      </c>
      <c r="H691" s="197">
        <v>209829000</v>
      </c>
      <c r="I691" s="197">
        <v>207859000</v>
      </c>
      <c r="J691" s="197">
        <v>206043000</v>
      </c>
      <c r="K691" s="197">
        <v>204140000</v>
      </c>
      <c r="L691" s="197">
        <v>202517000</v>
      </c>
      <c r="M691" s="197">
        <v>201212000</v>
      </c>
      <c r="N691" s="197">
        <v>199750000</v>
      </c>
      <c r="O691" s="197">
        <v>198145000</v>
      </c>
      <c r="P691" s="197">
        <v>196745000</v>
      </c>
      <c r="Q691" s="197">
        <v>195288000</v>
      </c>
      <c r="R691" s="197">
        <v>193785000</v>
      </c>
      <c r="S691" s="197">
        <v>192674000</v>
      </c>
      <c r="T691" s="197">
        <v>191870000</v>
      </c>
      <c r="U691" s="197">
        <v>191027000</v>
      </c>
      <c r="V691" s="197">
        <v>189983000</v>
      </c>
      <c r="W691" s="197">
        <v>189264000</v>
      </c>
      <c r="X691" s="197">
        <v>189236000</v>
      </c>
      <c r="Y691" s="197">
        <v>189432000</v>
      </c>
      <c r="Z691" s="197">
        <v>189225000</v>
      </c>
      <c r="AA691" s="197">
        <v>189053000</v>
      </c>
      <c r="AB691" s="197">
        <v>189012000</v>
      </c>
      <c r="AC691" s="197">
        <v>189534000</v>
      </c>
      <c r="AD691" s="197">
        <v>189669000</v>
      </c>
      <c r="AE691" s="197">
        <v>190179000</v>
      </c>
      <c r="AF691" s="197">
        <v>190619000</v>
      </c>
    </row>
    <row r="692" spans="1:32" x14ac:dyDescent="0.25">
      <c r="A692" t="s">
        <v>6353</v>
      </c>
      <c r="B692" s="197">
        <v>214776000</v>
      </c>
      <c r="C692" s="197">
        <v>218318000</v>
      </c>
      <c r="D692" s="197">
        <v>217332000</v>
      </c>
      <c r="E692" s="197">
        <v>213732000</v>
      </c>
      <c r="F692" s="197">
        <v>213034000</v>
      </c>
      <c r="G692" s="197">
        <v>211496000</v>
      </c>
      <c r="H692" s="197">
        <v>209829000</v>
      </c>
      <c r="I692" s="197">
        <v>207859000</v>
      </c>
      <c r="J692" s="197">
        <v>206043000</v>
      </c>
      <c r="K692" s="197">
        <v>204140000</v>
      </c>
      <c r="L692" s="197">
        <v>202517000</v>
      </c>
      <c r="M692" s="197">
        <v>201212000</v>
      </c>
      <c r="N692" s="197">
        <v>199750000</v>
      </c>
      <c r="O692" s="197">
        <v>198145000</v>
      </c>
      <c r="P692" s="197">
        <v>196745000</v>
      </c>
      <c r="Q692" s="197">
        <v>195288000</v>
      </c>
      <c r="R692" s="197">
        <v>193785000</v>
      </c>
      <c r="S692" s="197">
        <v>192674000</v>
      </c>
      <c r="T692" s="197">
        <v>191870000</v>
      </c>
      <c r="U692" s="197">
        <v>191027000</v>
      </c>
      <c r="V692" s="197">
        <v>189983000</v>
      </c>
      <c r="W692" s="197">
        <v>189264000</v>
      </c>
      <c r="X692" s="197">
        <v>189236000</v>
      </c>
      <c r="Y692" s="197">
        <v>189432000</v>
      </c>
      <c r="Z692" s="197">
        <v>189225000</v>
      </c>
      <c r="AA692" s="197">
        <v>189053000</v>
      </c>
      <c r="AB692" s="197">
        <v>189012000</v>
      </c>
      <c r="AC692" s="197">
        <v>189534000</v>
      </c>
      <c r="AD692" s="197">
        <v>189669000</v>
      </c>
      <c r="AE692" s="197">
        <v>190179000</v>
      </c>
      <c r="AF692" s="197">
        <v>190619000</v>
      </c>
    </row>
    <row r="693" spans="1:32" x14ac:dyDescent="0.25">
      <c r="A693" t="s">
        <v>6354</v>
      </c>
      <c r="B693" s="197">
        <v>16447500</v>
      </c>
      <c r="C693" s="197">
        <v>16718800</v>
      </c>
      <c r="D693" s="197">
        <v>16643300</v>
      </c>
      <c r="E693" s="197">
        <v>16367500</v>
      </c>
      <c r="F693" s="197">
        <v>16314100</v>
      </c>
      <c r="G693" s="197">
        <v>16196300</v>
      </c>
      <c r="H693" s="197">
        <v>16068700</v>
      </c>
      <c r="I693" s="197">
        <v>15917800</v>
      </c>
      <c r="J693" s="197">
        <v>15778700</v>
      </c>
      <c r="K693" s="197">
        <v>15633000</v>
      </c>
      <c r="L693" s="197">
        <v>15508700</v>
      </c>
      <c r="M693" s="197">
        <v>15408800</v>
      </c>
      <c r="N693" s="197">
        <v>15296900</v>
      </c>
      <c r="O693" s="197">
        <v>15173900</v>
      </c>
      <c r="P693" s="197">
        <v>15066700</v>
      </c>
      <c r="Q693" s="197">
        <v>14955200</v>
      </c>
      <c r="R693" s="197">
        <v>14840000</v>
      </c>
      <c r="S693" s="197">
        <v>14754900</v>
      </c>
      <c r="T693" s="197">
        <v>14693400</v>
      </c>
      <c r="U693" s="197">
        <v>14628800</v>
      </c>
      <c r="V693" s="197">
        <v>14548800</v>
      </c>
      <c r="W693" s="197">
        <v>14493800</v>
      </c>
      <c r="X693" s="197">
        <v>14491600</v>
      </c>
      <c r="Y693" s="197">
        <v>14506700</v>
      </c>
      <c r="Z693" s="197">
        <v>14490800</v>
      </c>
      <c r="AA693" s="197">
        <v>14477600</v>
      </c>
      <c r="AB693" s="197">
        <v>14474500</v>
      </c>
      <c r="AC693" s="197">
        <v>14514500</v>
      </c>
      <c r="AD693" s="197">
        <v>14524800</v>
      </c>
      <c r="AE693" s="197">
        <v>14563900</v>
      </c>
      <c r="AF693" s="197">
        <v>14597600</v>
      </c>
    </row>
    <row r="694" spans="1:32" x14ac:dyDescent="0.25">
      <c r="A694" t="s">
        <v>6355</v>
      </c>
      <c r="B694" s="197">
        <v>35438000</v>
      </c>
      <c r="C694" s="197">
        <v>36022400</v>
      </c>
      <c r="D694" s="197">
        <v>35859800</v>
      </c>
      <c r="E694" s="197">
        <v>35265700</v>
      </c>
      <c r="F694" s="197">
        <v>35150600</v>
      </c>
      <c r="G694" s="197">
        <v>34896800</v>
      </c>
      <c r="H694" s="197">
        <v>34621800</v>
      </c>
      <c r="I694" s="197">
        <v>34296700</v>
      </c>
      <c r="J694" s="197">
        <v>33997100</v>
      </c>
      <c r="K694" s="197">
        <v>33683100</v>
      </c>
      <c r="L694" s="197">
        <v>33415300</v>
      </c>
      <c r="M694" s="197">
        <v>33200100</v>
      </c>
      <c r="N694" s="197">
        <v>32958800</v>
      </c>
      <c r="O694" s="197">
        <v>32693900</v>
      </c>
      <c r="P694" s="197">
        <v>32463000</v>
      </c>
      <c r="Q694" s="197">
        <v>32222600</v>
      </c>
      <c r="R694" s="197">
        <v>31974500</v>
      </c>
      <c r="S694" s="197">
        <v>31791200</v>
      </c>
      <c r="T694" s="197">
        <v>31658500</v>
      </c>
      <c r="U694" s="197">
        <v>31519400</v>
      </c>
      <c r="V694" s="197">
        <v>31347100</v>
      </c>
      <c r="W694" s="197">
        <v>31228500</v>
      </c>
      <c r="X694" s="197">
        <v>31223900</v>
      </c>
      <c r="Y694" s="197">
        <v>31256200</v>
      </c>
      <c r="Z694" s="197">
        <v>31222100</v>
      </c>
      <c r="AA694" s="197">
        <v>31193700</v>
      </c>
      <c r="AB694" s="197">
        <v>31187000</v>
      </c>
      <c r="AC694" s="197">
        <v>31273000</v>
      </c>
      <c r="AD694" s="197">
        <v>31295400</v>
      </c>
      <c r="AE694" s="197">
        <v>31379500</v>
      </c>
      <c r="AF694" s="197">
        <v>31452200</v>
      </c>
    </row>
    <row r="695" spans="1:32" x14ac:dyDescent="0.25">
      <c r="A695" t="s">
        <v>6356</v>
      </c>
      <c r="B695" s="197">
        <v>91924000</v>
      </c>
      <c r="C695" s="197">
        <v>93440000</v>
      </c>
      <c r="D695" s="197">
        <v>93018300</v>
      </c>
      <c r="E695" s="197">
        <v>91477200</v>
      </c>
      <c r="F695" s="197">
        <v>91178600</v>
      </c>
      <c r="G695" s="197">
        <v>90520100</v>
      </c>
      <c r="H695" s="197">
        <v>89806900</v>
      </c>
      <c r="I695" s="197">
        <v>88963500</v>
      </c>
      <c r="J695" s="197">
        <v>88186300</v>
      </c>
      <c r="K695" s="197">
        <v>87372000</v>
      </c>
      <c r="L695" s="197">
        <v>86677300</v>
      </c>
      <c r="M695" s="197">
        <v>86119000</v>
      </c>
      <c r="N695" s="197">
        <v>85493100</v>
      </c>
      <c r="O695" s="197">
        <v>84805900</v>
      </c>
      <c r="P695" s="197">
        <v>84207100</v>
      </c>
      <c r="Q695" s="197">
        <v>83583400</v>
      </c>
      <c r="R695" s="197">
        <v>82939900</v>
      </c>
      <c r="S695" s="197">
        <v>82464400</v>
      </c>
      <c r="T695" s="197">
        <v>82120300</v>
      </c>
      <c r="U695" s="197">
        <v>81759400</v>
      </c>
      <c r="V695" s="197">
        <v>81312600</v>
      </c>
      <c r="W695" s="197">
        <v>81004800</v>
      </c>
      <c r="X695" s="197">
        <v>80992800</v>
      </c>
      <c r="Y695" s="197">
        <v>81076800</v>
      </c>
      <c r="Z695" s="197">
        <v>80988100</v>
      </c>
      <c r="AA695" s="197">
        <v>80914600</v>
      </c>
      <c r="AB695" s="197">
        <v>80897200</v>
      </c>
      <c r="AC695" s="197">
        <v>81120400</v>
      </c>
      <c r="AD695" s="197">
        <v>81178200</v>
      </c>
      <c r="AE695" s="197">
        <v>81396600</v>
      </c>
      <c r="AF695" s="197">
        <v>81585000</v>
      </c>
    </row>
    <row r="696" spans="1:32" x14ac:dyDescent="0.25">
      <c r="A696" t="s">
        <v>6357</v>
      </c>
      <c r="B696" s="197">
        <v>67845900</v>
      </c>
      <c r="C696" s="197">
        <v>68964900</v>
      </c>
      <c r="D696" s="197">
        <v>68653600</v>
      </c>
      <c r="E696" s="197">
        <v>67516100</v>
      </c>
      <c r="F696" s="197">
        <v>67295700</v>
      </c>
      <c r="G696" s="197">
        <v>66809800</v>
      </c>
      <c r="H696" s="197">
        <v>66283400</v>
      </c>
      <c r="I696" s="197">
        <v>65660900</v>
      </c>
      <c r="J696" s="197">
        <v>65087200</v>
      </c>
      <c r="K696" s="197">
        <v>64486300</v>
      </c>
      <c r="L696" s="197">
        <v>63973500</v>
      </c>
      <c r="M696" s="197">
        <v>63561400</v>
      </c>
      <c r="N696" s="197">
        <v>63099500</v>
      </c>
      <c r="O696" s="197">
        <v>62592300</v>
      </c>
      <c r="P696" s="197">
        <v>62150300</v>
      </c>
      <c r="Q696" s="197">
        <v>61690000</v>
      </c>
      <c r="R696" s="197">
        <v>61215100</v>
      </c>
      <c r="S696" s="197">
        <v>60864100</v>
      </c>
      <c r="T696" s="197">
        <v>60610200</v>
      </c>
      <c r="U696" s="197">
        <v>60343800</v>
      </c>
      <c r="V696" s="197">
        <v>60014000</v>
      </c>
      <c r="W696" s="197">
        <v>59786900</v>
      </c>
      <c r="X696" s="197">
        <v>59778000</v>
      </c>
      <c r="Y696" s="197">
        <v>59840000</v>
      </c>
      <c r="Z696" s="197">
        <v>59774500</v>
      </c>
      <c r="AA696" s="197">
        <v>59720300</v>
      </c>
      <c r="AB696" s="197">
        <v>59707500</v>
      </c>
      <c r="AC696" s="197">
        <v>59872100</v>
      </c>
      <c r="AD696" s="197">
        <v>59914800</v>
      </c>
      <c r="AE696" s="197">
        <v>60076000</v>
      </c>
      <c r="AF696" s="197">
        <v>60215100</v>
      </c>
    </row>
    <row r="697" spans="1:32" x14ac:dyDescent="0.25">
      <c r="A697" t="s">
        <v>6358</v>
      </c>
      <c r="B697" s="197">
        <v>6784590</v>
      </c>
      <c r="C697" s="197">
        <v>6896490</v>
      </c>
      <c r="D697" s="197">
        <v>6865360</v>
      </c>
      <c r="E697" s="197">
        <v>6751610</v>
      </c>
      <c r="F697" s="197">
        <v>6729570</v>
      </c>
      <c r="G697" s="197">
        <v>6680980</v>
      </c>
      <c r="H697" s="197">
        <v>6628340</v>
      </c>
      <c r="I697" s="197">
        <v>6566090</v>
      </c>
      <c r="J697" s="197">
        <v>6508730</v>
      </c>
      <c r="K697" s="197">
        <v>6448630</v>
      </c>
      <c r="L697" s="197">
        <v>6397350</v>
      </c>
      <c r="M697" s="197">
        <v>6356140</v>
      </c>
      <c r="N697" s="197">
        <v>6309950</v>
      </c>
      <c r="O697" s="197">
        <v>6259230</v>
      </c>
      <c r="P697" s="197">
        <v>6215030</v>
      </c>
      <c r="Q697" s="197">
        <v>6169000</v>
      </c>
      <c r="R697" s="197">
        <v>6121510</v>
      </c>
      <c r="S697" s="197">
        <v>6086410</v>
      </c>
      <c r="T697" s="197">
        <v>6061020</v>
      </c>
      <c r="U697" s="197">
        <v>6034380</v>
      </c>
      <c r="V697" s="197">
        <v>6001400</v>
      </c>
      <c r="W697" s="197">
        <v>5978690</v>
      </c>
      <c r="X697" s="197">
        <v>5977800</v>
      </c>
      <c r="Y697" s="197">
        <v>5984000</v>
      </c>
      <c r="Z697" s="197">
        <v>5977450</v>
      </c>
      <c r="AA697" s="197">
        <v>5972030</v>
      </c>
      <c r="AB697" s="197">
        <v>5970750</v>
      </c>
      <c r="AC697" s="197">
        <v>5987210</v>
      </c>
      <c r="AD697" s="197">
        <v>5991490</v>
      </c>
      <c r="AE697" s="197">
        <v>6007600</v>
      </c>
      <c r="AF697" s="197">
        <v>6021510</v>
      </c>
    </row>
    <row r="698" spans="1:32" x14ac:dyDescent="0.25">
      <c r="A698" t="s">
        <v>6359</v>
      </c>
      <c r="B698">
        <v>0</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row>
    <row r="699" spans="1:32" x14ac:dyDescent="0.25">
      <c r="A699" t="s">
        <v>6360</v>
      </c>
      <c r="B699" s="197">
        <v>8460340000000</v>
      </c>
      <c r="C699" s="197">
        <v>8995280000000</v>
      </c>
      <c r="D699" s="197">
        <v>7786580000000</v>
      </c>
      <c r="E699" s="197">
        <v>8007340000000</v>
      </c>
      <c r="F699" s="197">
        <v>8005200000000</v>
      </c>
      <c r="G699" s="197">
        <v>7987120000000</v>
      </c>
      <c r="H699" s="197">
        <v>8093740000000</v>
      </c>
      <c r="I699" s="197">
        <v>8018590000000</v>
      </c>
      <c r="J699" s="197">
        <v>8070940000000</v>
      </c>
      <c r="K699" s="197">
        <v>8166460000000</v>
      </c>
      <c r="L699" s="197">
        <v>7966340000000</v>
      </c>
      <c r="M699" s="197">
        <v>8018510000000</v>
      </c>
      <c r="N699" s="197">
        <v>8003920000000</v>
      </c>
      <c r="O699" s="197">
        <v>8049580000000</v>
      </c>
      <c r="P699" s="197">
        <v>8169590000000</v>
      </c>
      <c r="Q699" s="197">
        <v>8229000000000</v>
      </c>
      <c r="R699" s="197">
        <v>8379110000000</v>
      </c>
      <c r="S699" s="197">
        <v>8494760000000</v>
      </c>
      <c r="T699" s="197">
        <v>8576350000000</v>
      </c>
      <c r="U699" s="197">
        <v>8828350000000</v>
      </c>
      <c r="V699" s="197">
        <v>8807120000000</v>
      </c>
      <c r="W699" s="197">
        <v>8841660000000</v>
      </c>
      <c r="X699" s="197">
        <v>8947220000000</v>
      </c>
      <c r="Y699" s="197">
        <v>9071010000000</v>
      </c>
      <c r="Z699" s="197">
        <v>9126580000000</v>
      </c>
      <c r="AA699" s="197">
        <v>9073460000000</v>
      </c>
      <c r="AB699" s="197">
        <v>9266500000000</v>
      </c>
      <c r="AC699" s="197">
        <v>9406260000000</v>
      </c>
      <c r="AD699" s="197">
        <v>9498580000000</v>
      </c>
      <c r="AE699" s="197">
        <v>9580590000000</v>
      </c>
      <c r="AF699" s="197">
        <v>9710350000000</v>
      </c>
    </row>
    <row r="700" spans="1:32" x14ac:dyDescent="0.25">
      <c r="A700" t="s">
        <v>6361</v>
      </c>
      <c r="B700" s="197">
        <v>366957000</v>
      </c>
      <c r="C700" s="197">
        <v>390159000</v>
      </c>
      <c r="D700" s="197">
        <v>337733000</v>
      </c>
      <c r="E700" s="197">
        <v>347308000</v>
      </c>
      <c r="F700" s="197">
        <v>347215000</v>
      </c>
      <c r="G700" s="197">
        <v>346431000</v>
      </c>
      <c r="H700" s="197">
        <v>351056000</v>
      </c>
      <c r="I700" s="197">
        <v>347796000</v>
      </c>
      <c r="J700" s="197">
        <v>350067000</v>
      </c>
      <c r="K700" s="197">
        <v>354210000</v>
      </c>
      <c r="L700" s="197">
        <v>345530000</v>
      </c>
      <c r="M700" s="197">
        <v>347793000</v>
      </c>
      <c r="N700" s="197">
        <v>347160000</v>
      </c>
      <c r="O700" s="197">
        <v>349140000</v>
      </c>
      <c r="P700" s="197">
        <v>354346000</v>
      </c>
      <c r="Q700" s="197">
        <v>356922000</v>
      </c>
      <c r="R700" s="197">
        <v>363433000</v>
      </c>
      <c r="S700" s="197">
        <v>368450000</v>
      </c>
      <c r="T700" s="197">
        <v>371988000</v>
      </c>
      <c r="U700" s="197">
        <v>382918000</v>
      </c>
      <c r="V700" s="197">
        <v>381998000</v>
      </c>
      <c r="W700" s="197">
        <v>383496000</v>
      </c>
      <c r="X700" s="197">
        <v>388074000</v>
      </c>
      <c r="Y700" s="197">
        <v>393444000</v>
      </c>
      <c r="Z700" s="197">
        <v>395854000</v>
      </c>
      <c r="AA700" s="197">
        <v>393550000</v>
      </c>
      <c r="AB700" s="197">
        <v>401923000</v>
      </c>
      <c r="AC700" s="197">
        <v>407985000</v>
      </c>
      <c r="AD700" s="197">
        <v>411989000</v>
      </c>
      <c r="AE700" s="197">
        <v>415546000</v>
      </c>
      <c r="AF700" s="197">
        <v>421174000</v>
      </c>
    </row>
    <row r="701" spans="1:32" x14ac:dyDescent="0.25">
      <c r="A701" t="s">
        <v>6362</v>
      </c>
      <c r="B701" s="197">
        <v>3208700000</v>
      </c>
      <c r="C701" s="197">
        <v>3411590000</v>
      </c>
      <c r="D701" s="197">
        <v>2953170000</v>
      </c>
      <c r="E701" s="197">
        <v>3036900000</v>
      </c>
      <c r="F701" s="197">
        <v>3036080000</v>
      </c>
      <c r="G701" s="197">
        <v>3029230000</v>
      </c>
      <c r="H701" s="197">
        <v>3069660000</v>
      </c>
      <c r="I701" s="197">
        <v>3041160000</v>
      </c>
      <c r="J701" s="197">
        <v>3061020000</v>
      </c>
      <c r="K701" s="197">
        <v>3097240000</v>
      </c>
      <c r="L701" s="197">
        <v>3021350000</v>
      </c>
      <c r="M701" s="197">
        <v>3041130000</v>
      </c>
      <c r="N701" s="197">
        <v>3035600000</v>
      </c>
      <c r="O701" s="197">
        <v>3052920000</v>
      </c>
      <c r="P701" s="197">
        <v>3098430000</v>
      </c>
      <c r="Q701" s="197">
        <v>3120960000</v>
      </c>
      <c r="R701" s="197">
        <v>3177900000</v>
      </c>
      <c r="S701" s="197">
        <v>3221760000</v>
      </c>
      <c r="T701" s="197">
        <v>3252700000</v>
      </c>
      <c r="U701" s="197">
        <v>3348280000</v>
      </c>
      <c r="V701" s="197">
        <v>3340220000</v>
      </c>
      <c r="W701" s="197">
        <v>3353330000</v>
      </c>
      <c r="X701" s="197">
        <v>3393360000</v>
      </c>
      <c r="Y701" s="197">
        <v>3440310000</v>
      </c>
      <c r="Z701" s="197">
        <v>3461390000</v>
      </c>
      <c r="AA701" s="197">
        <v>3441240000</v>
      </c>
      <c r="AB701" s="197">
        <v>3514450000</v>
      </c>
      <c r="AC701" s="197">
        <v>3567460000</v>
      </c>
      <c r="AD701" s="197">
        <v>3602470000</v>
      </c>
      <c r="AE701" s="197">
        <v>3633580000</v>
      </c>
      <c r="AF701" s="197">
        <v>3682790000</v>
      </c>
    </row>
    <row r="702" spans="1:32" x14ac:dyDescent="0.25">
      <c r="A702" t="s">
        <v>6363</v>
      </c>
      <c r="B702" s="197">
        <v>5258750000</v>
      </c>
      <c r="C702" s="197">
        <v>5591250000</v>
      </c>
      <c r="D702" s="197">
        <v>4839960000</v>
      </c>
      <c r="E702" s="197">
        <v>4977170000</v>
      </c>
      <c r="F702" s="197">
        <v>4975840000</v>
      </c>
      <c r="G702" s="197">
        <v>4964610000</v>
      </c>
      <c r="H702" s="197">
        <v>5030880000</v>
      </c>
      <c r="I702" s="197">
        <v>4984170000</v>
      </c>
      <c r="J702" s="197">
        <v>5016710000</v>
      </c>
      <c r="K702" s="197">
        <v>5076080000</v>
      </c>
      <c r="L702" s="197">
        <v>4951690000</v>
      </c>
      <c r="M702" s="197">
        <v>4984120000</v>
      </c>
      <c r="N702" s="197">
        <v>4975050000</v>
      </c>
      <c r="O702" s="197">
        <v>5003430000</v>
      </c>
      <c r="P702" s="197">
        <v>5078030000</v>
      </c>
      <c r="Q702" s="197">
        <v>5114950000</v>
      </c>
      <c r="R702" s="197">
        <v>5208260000</v>
      </c>
      <c r="S702" s="197">
        <v>5280140000</v>
      </c>
      <c r="T702" s="197">
        <v>5330860000</v>
      </c>
      <c r="U702" s="197">
        <v>5487490000</v>
      </c>
      <c r="V702" s="197">
        <v>5474300000</v>
      </c>
      <c r="W702" s="197">
        <v>5495770000</v>
      </c>
      <c r="X702" s="197">
        <v>5561380000</v>
      </c>
      <c r="Y702" s="197">
        <v>5638330000</v>
      </c>
      <c r="Z702" s="197">
        <v>5672870000</v>
      </c>
      <c r="AA702" s="197">
        <v>5639850000</v>
      </c>
      <c r="AB702" s="197">
        <v>5759840000</v>
      </c>
      <c r="AC702" s="197">
        <v>5846710000</v>
      </c>
      <c r="AD702" s="197">
        <v>5904100000</v>
      </c>
      <c r="AE702" s="197">
        <v>5955070000</v>
      </c>
      <c r="AF702" s="197">
        <v>6035720000</v>
      </c>
    </row>
    <row r="703" spans="1:32" x14ac:dyDescent="0.25">
      <c r="A703" t="s">
        <v>6364</v>
      </c>
      <c r="B703" s="197">
        <v>506660000</v>
      </c>
      <c r="C703" s="197">
        <v>538696000</v>
      </c>
      <c r="D703" s="197">
        <v>466311000</v>
      </c>
      <c r="E703" s="197">
        <v>479532000</v>
      </c>
      <c r="F703" s="197">
        <v>479403000</v>
      </c>
      <c r="G703" s="197">
        <v>478321000</v>
      </c>
      <c r="H703" s="197">
        <v>484706000</v>
      </c>
      <c r="I703" s="197">
        <v>480205000</v>
      </c>
      <c r="J703" s="197">
        <v>483341000</v>
      </c>
      <c r="K703" s="197">
        <v>489061000</v>
      </c>
      <c r="L703" s="197">
        <v>477076000</v>
      </c>
      <c r="M703" s="197">
        <v>480200000</v>
      </c>
      <c r="N703" s="197">
        <v>479327000</v>
      </c>
      <c r="O703" s="197">
        <v>482061000</v>
      </c>
      <c r="P703" s="197">
        <v>489248000</v>
      </c>
      <c r="Q703" s="197">
        <v>492806000</v>
      </c>
      <c r="R703" s="197">
        <v>501796000</v>
      </c>
      <c r="S703" s="197">
        <v>508721000</v>
      </c>
      <c r="T703" s="197">
        <v>513607000</v>
      </c>
      <c r="U703" s="197">
        <v>528699000</v>
      </c>
      <c r="V703" s="197">
        <v>527427000</v>
      </c>
      <c r="W703" s="197">
        <v>529496000</v>
      </c>
      <c r="X703" s="197">
        <v>535818000</v>
      </c>
      <c r="Y703" s="197">
        <v>543231000</v>
      </c>
      <c r="Z703" s="197">
        <v>546559000</v>
      </c>
      <c r="AA703" s="197">
        <v>543378000</v>
      </c>
      <c r="AB703" s="197">
        <v>554938000</v>
      </c>
      <c r="AC703" s="197">
        <v>563308000</v>
      </c>
      <c r="AD703" s="197">
        <v>568837000</v>
      </c>
      <c r="AE703" s="197">
        <v>573748000</v>
      </c>
      <c r="AF703" s="197">
        <v>581519000</v>
      </c>
    </row>
    <row r="704" spans="1:32" x14ac:dyDescent="0.25">
      <c r="A704" t="s">
        <v>6365</v>
      </c>
      <c r="B704" s="197">
        <v>506660000</v>
      </c>
      <c r="C704" s="197">
        <v>538696000</v>
      </c>
      <c r="D704" s="197">
        <v>466311000</v>
      </c>
      <c r="E704" s="197">
        <v>479532000</v>
      </c>
      <c r="F704" s="197">
        <v>479403000</v>
      </c>
      <c r="G704" s="197">
        <v>478321000</v>
      </c>
      <c r="H704" s="197">
        <v>484706000</v>
      </c>
      <c r="I704" s="197">
        <v>480205000</v>
      </c>
      <c r="J704" s="197">
        <v>483341000</v>
      </c>
      <c r="K704" s="197">
        <v>489061000</v>
      </c>
      <c r="L704" s="197">
        <v>477076000</v>
      </c>
      <c r="M704" s="197">
        <v>480200000</v>
      </c>
      <c r="N704" s="197">
        <v>479327000</v>
      </c>
      <c r="O704" s="197">
        <v>482061000</v>
      </c>
      <c r="P704" s="197">
        <v>489248000</v>
      </c>
      <c r="Q704" s="197">
        <v>492806000</v>
      </c>
      <c r="R704" s="197">
        <v>501796000</v>
      </c>
      <c r="S704" s="197">
        <v>508721000</v>
      </c>
      <c r="T704" s="197">
        <v>513607000</v>
      </c>
      <c r="U704" s="197">
        <v>528699000</v>
      </c>
      <c r="V704" s="197">
        <v>527427000</v>
      </c>
      <c r="W704" s="197">
        <v>529496000</v>
      </c>
      <c r="X704" s="197">
        <v>535818000</v>
      </c>
      <c r="Y704" s="197">
        <v>543231000</v>
      </c>
      <c r="Z704" s="197">
        <v>546559000</v>
      </c>
      <c r="AA704" s="197">
        <v>543378000</v>
      </c>
      <c r="AB704" s="197">
        <v>554938000</v>
      </c>
      <c r="AC704" s="197">
        <v>563308000</v>
      </c>
      <c r="AD704" s="197">
        <v>568837000</v>
      </c>
      <c r="AE704" s="197">
        <v>573748000</v>
      </c>
      <c r="AF704" s="197">
        <v>581519000</v>
      </c>
    </row>
    <row r="705" spans="1:32" x14ac:dyDescent="0.25">
      <c r="A705" t="s">
        <v>6366</v>
      </c>
      <c r="B705" s="197">
        <v>38800000</v>
      </c>
      <c r="C705" s="197">
        <v>41253200</v>
      </c>
      <c r="D705" s="197">
        <v>35710100</v>
      </c>
      <c r="E705" s="197">
        <v>36722500</v>
      </c>
      <c r="F705" s="197">
        <v>36712600</v>
      </c>
      <c r="G705" s="197">
        <v>36629700</v>
      </c>
      <c r="H705" s="197">
        <v>37118700</v>
      </c>
      <c r="I705" s="197">
        <v>36774100</v>
      </c>
      <c r="J705" s="197">
        <v>37014200</v>
      </c>
      <c r="K705" s="197">
        <v>37452200</v>
      </c>
      <c r="L705" s="197">
        <v>36534400</v>
      </c>
      <c r="M705" s="197">
        <v>36773700</v>
      </c>
      <c r="N705" s="197">
        <v>36706800</v>
      </c>
      <c r="O705" s="197">
        <v>36916200</v>
      </c>
      <c r="P705" s="197">
        <v>37466600</v>
      </c>
      <c r="Q705" s="197">
        <v>37739000</v>
      </c>
      <c r="R705" s="197">
        <v>38427500</v>
      </c>
      <c r="S705" s="197">
        <v>38957800</v>
      </c>
      <c r="T705" s="197">
        <v>39332000</v>
      </c>
      <c r="U705" s="197">
        <v>40487700</v>
      </c>
      <c r="V705" s="197">
        <v>40390300</v>
      </c>
      <c r="W705" s="197">
        <v>40548800</v>
      </c>
      <c r="X705" s="197">
        <v>41032900</v>
      </c>
      <c r="Y705" s="197">
        <v>41600600</v>
      </c>
      <c r="Z705" s="197">
        <v>41855400</v>
      </c>
      <c r="AA705" s="197">
        <v>41611800</v>
      </c>
      <c r="AB705" s="197">
        <v>42497100</v>
      </c>
      <c r="AC705" s="197">
        <v>43138100</v>
      </c>
      <c r="AD705" s="197">
        <v>43561500</v>
      </c>
      <c r="AE705" s="197">
        <v>43937600</v>
      </c>
      <c r="AF705" s="197">
        <v>44532600</v>
      </c>
    </row>
    <row r="706" spans="1:32" x14ac:dyDescent="0.25">
      <c r="A706" t="s">
        <v>6367</v>
      </c>
      <c r="B706" s="197">
        <v>83598900</v>
      </c>
      <c r="C706" s="197">
        <v>88884800</v>
      </c>
      <c r="D706" s="197">
        <v>76941400</v>
      </c>
      <c r="E706" s="197">
        <v>79122700</v>
      </c>
      <c r="F706" s="197">
        <v>79101500</v>
      </c>
      <c r="G706" s="197">
        <v>78922900</v>
      </c>
      <c r="H706" s="197">
        <v>79976400</v>
      </c>
      <c r="I706" s="197">
        <v>79233900</v>
      </c>
      <c r="J706" s="197">
        <v>79751200</v>
      </c>
      <c r="K706" s="197">
        <v>80695000</v>
      </c>
      <c r="L706" s="197">
        <v>78717600</v>
      </c>
      <c r="M706" s="197">
        <v>79233100</v>
      </c>
      <c r="N706" s="197">
        <v>79088900</v>
      </c>
      <c r="O706" s="197">
        <v>79540100</v>
      </c>
      <c r="P706" s="197">
        <v>80726000</v>
      </c>
      <c r="Q706" s="197">
        <v>81313000</v>
      </c>
      <c r="R706" s="197">
        <v>82796300</v>
      </c>
      <c r="S706" s="197">
        <v>83939000</v>
      </c>
      <c r="T706" s="197">
        <v>84745200</v>
      </c>
      <c r="U706" s="197">
        <v>87235300</v>
      </c>
      <c r="V706" s="197">
        <v>87025500</v>
      </c>
      <c r="W706" s="197">
        <v>87366900</v>
      </c>
      <c r="X706" s="197">
        <v>88409900</v>
      </c>
      <c r="Y706" s="197">
        <v>89633100</v>
      </c>
      <c r="Z706" s="197">
        <v>90182300</v>
      </c>
      <c r="AA706" s="197">
        <v>89657300</v>
      </c>
      <c r="AB706" s="197">
        <v>91564800</v>
      </c>
      <c r="AC706" s="197">
        <v>92945800</v>
      </c>
      <c r="AD706" s="197">
        <v>93858100</v>
      </c>
      <c r="AE706" s="197">
        <v>94668500</v>
      </c>
      <c r="AF706" s="197">
        <v>95950600</v>
      </c>
    </row>
    <row r="707" spans="1:32" x14ac:dyDescent="0.25">
      <c r="A707" t="s">
        <v>6368</v>
      </c>
      <c r="B707" s="197">
        <v>216851000</v>
      </c>
      <c r="C707" s="197">
        <v>230562000</v>
      </c>
      <c r="D707" s="197">
        <v>199581000</v>
      </c>
      <c r="E707" s="197">
        <v>205240000</v>
      </c>
      <c r="F707" s="197">
        <v>205185000</v>
      </c>
      <c r="G707" s="197">
        <v>204721000</v>
      </c>
      <c r="H707" s="197">
        <v>207454000</v>
      </c>
      <c r="I707" s="197">
        <v>205528000</v>
      </c>
      <c r="J707" s="197">
        <v>206870000</v>
      </c>
      <c r="K707" s="197">
        <v>209318000</v>
      </c>
      <c r="L707" s="197">
        <v>204189000</v>
      </c>
      <c r="M707" s="197">
        <v>205526000</v>
      </c>
      <c r="N707" s="197">
        <v>205152000</v>
      </c>
      <c r="O707" s="197">
        <v>206322000</v>
      </c>
      <c r="P707" s="197">
        <v>209398000</v>
      </c>
      <c r="Q707" s="197">
        <v>210921000</v>
      </c>
      <c r="R707" s="197">
        <v>214769000</v>
      </c>
      <c r="S707" s="197">
        <v>217733000</v>
      </c>
      <c r="T707" s="197">
        <v>219824000</v>
      </c>
      <c r="U707" s="197">
        <v>226283000</v>
      </c>
      <c r="V707" s="197">
        <v>225739000</v>
      </c>
      <c r="W707" s="197">
        <v>226624000</v>
      </c>
      <c r="X707" s="197">
        <v>229330000</v>
      </c>
      <c r="Y707" s="197">
        <v>232503000</v>
      </c>
      <c r="Z707" s="197">
        <v>233927000</v>
      </c>
      <c r="AA707" s="197">
        <v>232566000</v>
      </c>
      <c r="AB707" s="197">
        <v>237514000</v>
      </c>
      <c r="AC707" s="197">
        <v>241096000</v>
      </c>
      <c r="AD707" s="197">
        <v>243462000</v>
      </c>
      <c r="AE707" s="197">
        <v>245564000</v>
      </c>
      <c r="AF707" s="197">
        <v>248890000</v>
      </c>
    </row>
    <row r="708" spans="1:32" x14ac:dyDescent="0.25">
      <c r="A708" t="s">
        <v>6369</v>
      </c>
      <c r="B708" s="197">
        <v>160050000</v>
      </c>
      <c r="C708" s="197">
        <v>170170000</v>
      </c>
      <c r="D708" s="197">
        <v>147304000</v>
      </c>
      <c r="E708" s="197">
        <v>151480000</v>
      </c>
      <c r="F708" s="197">
        <v>151440000</v>
      </c>
      <c r="G708" s="197">
        <v>151098000</v>
      </c>
      <c r="H708" s="197">
        <v>153115000</v>
      </c>
      <c r="I708" s="197">
        <v>151693000</v>
      </c>
      <c r="J708" s="197">
        <v>152683000</v>
      </c>
      <c r="K708" s="197">
        <v>154490000</v>
      </c>
      <c r="L708" s="197">
        <v>150705000</v>
      </c>
      <c r="M708" s="197">
        <v>151691000</v>
      </c>
      <c r="N708" s="197">
        <v>151415000</v>
      </c>
      <c r="O708" s="197">
        <v>152279000</v>
      </c>
      <c r="P708" s="197">
        <v>154550000</v>
      </c>
      <c r="Q708" s="197">
        <v>155673000</v>
      </c>
      <c r="R708" s="197">
        <v>158513000</v>
      </c>
      <c r="S708" s="197">
        <v>160701000</v>
      </c>
      <c r="T708" s="197">
        <v>162244000</v>
      </c>
      <c r="U708" s="197">
        <v>167012000</v>
      </c>
      <c r="V708" s="197">
        <v>166610000</v>
      </c>
      <c r="W708" s="197">
        <v>167264000</v>
      </c>
      <c r="X708" s="197">
        <v>169261000</v>
      </c>
      <c r="Y708" s="197">
        <v>171602000</v>
      </c>
      <c r="Z708" s="197">
        <v>172654000</v>
      </c>
      <c r="AA708" s="197">
        <v>171649000</v>
      </c>
      <c r="AB708" s="197">
        <v>175301000</v>
      </c>
      <c r="AC708" s="197">
        <v>177944000</v>
      </c>
      <c r="AD708" s="197">
        <v>179691000</v>
      </c>
      <c r="AE708" s="197">
        <v>181242000</v>
      </c>
      <c r="AF708" s="197">
        <v>183697000</v>
      </c>
    </row>
    <row r="709" spans="1:32" x14ac:dyDescent="0.25">
      <c r="A709" t="s">
        <v>6370</v>
      </c>
      <c r="B709" s="197">
        <v>16005000</v>
      </c>
      <c r="C709" s="197">
        <v>17017000</v>
      </c>
      <c r="D709" s="197">
        <v>14730400</v>
      </c>
      <c r="E709" s="197">
        <v>15148000</v>
      </c>
      <c r="F709" s="197">
        <v>15144000</v>
      </c>
      <c r="G709" s="197">
        <v>15109800</v>
      </c>
      <c r="H709" s="197">
        <v>15311500</v>
      </c>
      <c r="I709" s="197">
        <v>15169300</v>
      </c>
      <c r="J709" s="197">
        <v>15268300</v>
      </c>
      <c r="K709" s="197">
        <v>15449000</v>
      </c>
      <c r="L709" s="197">
        <v>15070500</v>
      </c>
      <c r="M709" s="197">
        <v>15169100</v>
      </c>
      <c r="N709" s="197">
        <v>15141500</v>
      </c>
      <c r="O709" s="197">
        <v>15227900</v>
      </c>
      <c r="P709" s="197">
        <v>15455000</v>
      </c>
      <c r="Q709" s="197">
        <v>15567300</v>
      </c>
      <c r="R709" s="197">
        <v>15851300</v>
      </c>
      <c r="S709" s="197">
        <v>16070100</v>
      </c>
      <c r="T709" s="197">
        <v>16224400</v>
      </c>
      <c r="U709" s="197">
        <v>16701200</v>
      </c>
      <c r="V709" s="197">
        <v>16661000</v>
      </c>
      <c r="W709" s="197">
        <v>16726400</v>
      </c>
      <c r="X709" s="197">
        <v>16926100</v>
      </c>
      <c r="Y709" s="197">
        <v>17160200</v>
      </c>
      <c r="Z709" s="197">
        <v>17265400</v>
      </c>
      <c r="AA709" s="197">
        <v>17164900</v>
      </c>
      <c r="AB709" s="197">
        <v>17530100</v>
      </c>
      <c r="AC709" s="197">
        <v>17794400</v>
      </c>
      <c r="AD709" s="197">
        <v>17969100</v>
      </c>
      <c r="AE709" s="197">
        <v>18124200</v>
      </c>
      <c r="AF709" s="197">
        <v>18369700</v>
      </c>
    </row>
    <row r="710" spans="1:32" x14ac:dyDescent="0.25">
      <c r="A710" t="s">
        <v>6371</v>
      </c>
      <c r="B710" s="197">
        <v>0</v>
      </c>
      <c r="C710" s="197">
        <v>0</v>
      </c>
      <c r="D710">
        <v>0</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s="197">
        <v>0</v>
      </c>
      <c r="Z710" s="197">
        <v>0</v>
      </c>
      <c r="AA710" s="197">
        <v>0</v>
      </c>
      <c r="AB710" s="197">
        <v>0</v>
      </c>
      <c r="AC710" s="197">
        <v>0</v>
      </c>
      <c r="AD710" s="197">
        <v>0</v>
      </c>
      <c r="AE710" s="197">
        <v>0</v>
      </c>
      <c r="AF710" s="197">
        <v>0</v>
      </c>
    </row>
    <row r="711" spans="1:32" x14ac:dyDescent="0.25">
      <c r="A711" t="s">
        <v>6372</v>
      </c>
      <c r="B711" s="197">
        <v>27893900000000</v>
      </c>
      <c r="C711" s="197">
        <v>27569400000000</v>
      </c>
      <c r="D711" s="197">
        <v>28611500000000</v>
      </c>
      <c r="E711" s="197">
        <v>29734300000000</v>
      </c>
      <c r="F711" s="197">
        <v>31196800000000</v>
      </c>
      <c r="G711" s="197">
        <v>32181900000000</v>
      </c>
      <c r="H711" s="197">
        <v>32888400000000</v>
      </c>
      <c r="I711" s="197">
        <v>33131400000000</v>
      </c>
      <c r="J711" s="197">
        <v>33467100000000</v>
      </c>
      <c r="K711" s="197">
        <v>33747700000000</v>
      </c>
      <c r="L711" s="197">
        <v>34221900000000</v>
      </c>
      <c r="M711" s="197">
        <v>34676900000000</v>
      </c>
      <c r="N711" s="197">
        <v>35074800000000</v>
      </c>
      <c r="O711" s="197">
        <v>35372900000000</v>
      </c>
      <c r="P711" s="197">
        <v>35765000000000</v>
      </c>
      <c r="Q711" s="197">
        <v>36190500000000</v>
      </c>
      <c r="R711" s="197">
        <v>36444200000000</v>
      </c>
      <c r="S711" s="197">
        <v>36763200000000</v>
      </c>
      <c r="T711" s="197">
        <v>37131700000000</v>
      </c>
      <c r="U711" s="197">
        <v>37311600000000</v>
      </c>
      <c r="V711" s="197">
        <v>37659400000000</v>
      </c>
      <c r="W711" s="197">
        <v>37922500000000</v>
      </c>
      <c r="X711" s="197">
        <v>38361300000000</v>
      </c>
      <c r="Y711" s="197">
        <v>38773900000000</v>
      </c>
      <c r="Z711" s="197">
        <v>39036400000000</v>
      </c>
      <c r="AA711" s="197">
        <v>39326100000000</v>
      </c>
      <c r="AB711" s="197">
        <v>39635100000000</v>
      </c>
      <c r="AC711" s="197">
        <v>39930800000000</v>
      </c>
      <c r="AD711" s="197">
        <v>40213000000000</v>
      </c>
      <c r="AE711" s="197">
        <v>40707300000000</v>
      </c>
      <c r="AF711" s="197">
        <v>41196900000000</v>
      </c>
    </row>
    <row r="712" spans="1:32" x14ac:dyDescent="0.25">
      <c r="A712" t="s">
        <v>6373</v>
      </c>
      <c r="B712" s="197">
        <v>1219130000</v>
      </c>
      <c r="C712" s="197">
        <v>1207670000</v>
      </c>
      <c r="D712" s="197">
        <v>1256160000</v>
      </c>
      <c r="E712" s="197">
        <v>1308420000</v>
      </c>
      <c r="F712" s="197">
        <v>1375910000</v>
      </c>
      <c r="G712" s="197">
        <v>1422600000</v>
      </c>
      <c r="H712" s="197">
        <v>1457150000</v>
      </c>
      <c r="I712" s="197">
        <v>1471290000</v>
      </c>
      <c r="J712" s="197">
        <v>1489620000</v>
      </c>
      <c r="K712" s="197">
        <v>1505570000</v>
      </c>
      <c r="L712" s="197">
        <v>1530250000</v>
      </c>
      <c r="M712" s="197">
        <v>1554180000</v>
      </c>
      <c r="N712" s="197">
        <v>1575670000</v>
      </c>
      <c r="O712" s="197">
        <v>1592750000</v>
      </c>
      <c r="P712" s="197">
        <v>1614160000</v>
      </c>
      <c r="Q712" s="197">
        <v>1637190000</v>
      </c>
      <c r="R712" s="197">
        <v>1652530000</v>
      </c>
      <c r="S712" s="197">
        <v>1670910000</v>
      </c>
      <c r="T712" s="197">
        <v>1691630000</v>
      </c>
      <c r="U712" s="197">
        <v>1703830000</v>
      </c>
      <c r="V712" s="197">
        <v>1723780000</v>
      </c>
      <c r="W712" s="197">
        <v>1739940000</v>
      </c>
      <c r="X712" s="197">
        <v>1764250000</v>
      </c>
      <c r="Y712" s="197">
        <v>1787480000</v>
      </c>
      <c r="Z712" s="197">
        <v>1803880000</v>
      </c>
      <c r="AA712" s="197">
        <v>1821610000</v>
      </c>
      <c r="AB712" s="197">
        <v>1840330000</v>
      </c>
      <c r="AC712" s="197">
        <v>1858520000</v>
      </c>
      <c r="AD712" s="197">
        <v>1876170000</v>
      </c>
      <c r="AE712" s="197">
        <v>1903820000</v>
      </c>
      <c r="AF712" s="197">
        <v>1931380000</v>
      </c>
    </row>
    <row r="713" spans="1:32" x14ac:dyDescent="0.25">
      <c r="A713" t="s">
        <v>6374</v>
      </c>
      <c r="B713" s="197">
        <v>10660200000</v>
      </c>
      <c r="C713" s="197">
        <v>10560000000</v>
      </c>
      <c r="D713" s="197">
        <v>10984000000</v>
      </c>
      <c r="E713" s="197">
        <v>11441000000</v>
      </c>
      <c r="F713" s="197">
        <v>12031100000</v>
      </c>
      <c r="G713" s="197">
        <v>12439300000</v>
      </c>
      <c r="H713" s="197">
        <v>12741500000</v>
      </c>
      <c r="I713" s="197">
        <v>12865100000</v>
      </c>
      <c r="J713" s="197">
        <v>13025300000</v>
      </c>
      <c r="K713" s="197">
        <v>13164800000</v>
      </c>
      <c r="L713" s="197">
        <v>13380600000</v>
      </c>
      <c r="M713" s="197">
        <v>13589900000</v>
      </c>
      <c r="N713" s="197">
        <v>13777800000</v>
      </c>
      <c r="O713" s="197">
        <v>13927200000</v>
      </c>
      <c r="P713" s="197">
        <v>14114400000</v>
      </c>
      <c r="Q713" s="197">
        <v>14315700000</v>
      </c>
      <c r="R713" s="197">
        <v>14449900000</v>
      </c>
      <c r="S713" s="197">
        <v>14610600000</v>
      </c>
      <c r="T713" s="197">
        <v>14791700000</v>
      </c>
      <c r="U713" s="197">
        <v>14898500000</v>
      </c>
      <c r="V713" s="197">
        <v>15072900000</v>
      </c>
      <c r="W713" s="197">
        <v>15214200000</v>
      </c>
      <c r="X713" s="197">
        <v>15426800000</v>
      </c>
      <c r="Y713" s="197">
        <v>15629900000</v>
      </c>
      <c r="Z713" s="197">
        <v>15773300000</v>
      </c>
      <c r="AA713" s="197">
        <v>15928400000</v>
      </c>
      <c r="AB713" s="197">
        <v>16092000000</v>
      </c>
      <c r="AC713" s="197">
        <v>16251100000</v>
      </c>
      <c r="AD713" s="197">
        <v>16405400000</v>
      </c>
      <c r="AE713" s="197">
        <v>16647100000</v>
      </c>
      <c r="AF713" s="197">
        <v>16888200000</v>
      </c>
    </row>
    <row r="714" spans="1:32" x14ac:dyDescent="0.25">
      <c r="A714" t="s">
        <v>6375</v>
      </c>
      <c r="B714" s="197">
        <v>17470900000</v>
      </c>
      <c r="C714" s="197">
        <v>17306700000</v>
      </c>
      <c r="D714" s="197">
        <v>18001600000</v>
      </c>
      <c r="E714" s="197">
        <v>18750600000</v>
      </c>
      <c r="F714" s="197">
        <v>19717700000</v>
      </c>
      <c r="G714" s="197">
        <v>20386800000</v>
      </c>
      <c r="H714" s="197">
        <v>20882000000</v>
      </c>
      <c r="I714" s="197">
        <v>21084600000</v>
      </c>
      <c r="J714" s="197">
        <v>21347300000</v>
      </c>
      <c r="K714" s="197">
        <v>21575800000</v>
      </c>
      <c r="L714" s="197">
        <v>21929600000</v>
      </c>
      <c r="M714" s="197">
        <v>22272600000</v>
      </c>
      <c r="N714" s="197">
        <v>22580400000</v>
      </c>
      <c r="O714" s="197">
        <v>22825300000</v>
      </c>
      <c r="P714" s="197">
        <v>23132100000</v>
      </c>
      <c r="Q714" s="197">
        <v>23462000000</v>
      </c>
      <c r="R714" s="197">
        <v>23681900000</v>
      </c>
      <c r="S714" s="197">
        <v>23945300000</v>
      </c>
      <c r="T714" s="197">
        <v>24242200000</v>
      </c>
      <c r="U714" s="197">
        <v>24417100000</v>
      </c>
      <c r="V714" s="197">
        <v>24703000000</v>
      </c>
      <c r="W714" s="197">
        <v>24934600000</v>
      </c>
      <c r="X714" s="197">
        <v>25283000000</v>
      </c>
      <c r="Y714" s="197">
        <v>25615800000</v>
      </c>
      <c r="Z714" s="197">
        <v>25850800000</v>
      </c>
      <c r="AA714" s="197">
        <v>26105000000</v>
      </c>
      <c r="AB714" s="197">
        <v>26373200000</v>
      </c>
      <c r="AC714" s="197">
        <v>26633900000</v>
      </c>
      <c r="AD714" s="197">
        <v>26886800000</v>
      </c>
      <c r="AE714" s="197">
        <v>27283000000</v>
      </c>
      <c r="AF714" s="197">
        <v>27678100000</v>
      </c>
    </row>
    <row r="715" spans="1:32" x14ac:dyDescent="0.25">
      <c r="A715" t="s">
        <v>6376</v>
      </c>
      <c r="B715" s="197">
        <v>1683260000</v>
      </c>
      <c r="C715" s="197">
        <v>1667440000</v>
      </c>
      <c r="D715" s="197">
        <v>1734390000</v>
      </c>
      <c r="E715" s="197">
        <v>1806550000</v>
      </c>
      <c r="F715" s="197">
        <v>1899730000</v>
      </c>
      <c r="G715" s="197">
        <v>1964190000</v>
      </c>
      <c r="H715" s="197">
        <v>2011900000</v>
      </c>
      <c r="I715" s="197">
        <v>2031420000</v>
      </c>
      <c r="J715" s="197">
        <v>2056730000</v>
      </c>
      <c r="K715" s="197">
        <v>2078750000</v>
      </c>
      <c r="L715" s="197">
        <v>2112830000</v>
      </c>
      <c r="M715" s="197">
        <v>2145880000</v>
      </c>
      <c r="N715" s="197">
        <v>2175540000</v>
      </c>
      <c r="O715" s="197">
        <v>2199130000</v>
      </c>
      <c r="P715" s="197">
        <v>2228690000</v>
      </c>
      <c r="Q715" s="197">
        <v>2260480000</v>
      </c>
      <c r="R715" s="197">
        <v>2281660000</v>
      </c>
      <c r="S715" s="197">
        <v>2307040000</v>
      </c>
      <c r="T715" s="197">
        <v>2335640000</v>
      </c>
      <c r="U715" s="197">
        <v>2352500000</v>
      </c>
      <c r="V715" s="197">
        <v>2380040000</v>
      </c>
      <c r="W715" s="197">
        <v>2402350000</v>
      </c>
      <c r="X715" s="197">
        <v>2435920000</v>
      </c>
      <c r="Y715" s="197">
        <v>2467980000</v>
      </c>
      <c r="Z715" s="197">
        <v>2490630000</v>
      </c>
      <c r="AA715" s="197">
        <v>2515120000</v>
      </c>
      <c r="AB715" s="197">
        <v>2540960000</v>
      </c>
      <c r="AC715" s="197">
        <v>2566070000</v>
      </c>
      <c r="AD715" s="197">
        <v>2590440000</v>
      </c>
      <c r="AE715" s="197">
        <v>2628610000</v>
      </c>
      <c r="AF715" s="197">
        <v>2666670000</v>
      </c>
    </row>
    <row r="716" spans="1:32" x14ac:dyDescent="0.25">
      <c r="A716" t="s">
        <v>6377</v>
      </c>
      <c r="B716" s="197">
        <v>1683260000</v>
      </c>
      <c r="C716" s="197">
        <v>1667440000</v>
      </c>
      <c r="D716" s="197">
        <v>1734390000</v>
      </c>
      <c r="E716" s="197">
        <v>1806550000</v>
      </c>
      <c r="F716" s="197">
        <v>1899730000</v>
      </c>
      <c r="G716" s="197">
        <v>1964190000</v>
      </c>
      <c r="H716" s="197">
        <v>2011900000</v>
      </c>
      <c r="I716" s="197">
        <v>2031420000</v>
      </c>
      <c r="J716" s="197">
        <v>2056730000</v>
      </c>
      <c r="K716" s="197">
        <v>2078750000</v>
      </c>
      <c r="L716" s="197">
        <v>2112830000</v>
      </c>
      <c r="M716" s="197">
        <v>2145880000</v>
      </c>
      <c r="N716" s="197">
        <v>2175540000</v>
      </c>
      <c r="O716" s="197">
        <v>2199130000</v>
      </c>
      <c r="P716" s="197">
        <v>2228690000</v>
      </c>
      <c r="Q716" s="197">
        <v>2260480000</v>
      </c>
      <c r="R716" s="197">
        <v>2281660000</v>
      </c>
      <c r="S716" s="197">
        <v>2307040000</v>
      </c>
      <c r="T716" s="197">
        <v>2335640000</v>
      </c>
      <c r="U716" s="197">
        <v>2352500000</v>
      </c>
      <c r="V716" s="197">
        <v>2380040000</v>
      </c>
      <c r="W716" s="197">
        <v>2402350000</v>
      </c>
      <c r="X716" s="197">
        <v>2435920000</v>
      </c>
      <c r="Y716" s="197">
        <v>2467980000</v>
      </c>
      <c r="Z716" s="197">
        <v>2490630000</v>
      </c>
      <c r="AA716" s="197">
        <v>2515120000</v>
      </c>
      <c r="AB716" s="197">
        <v>2540960000</v>
      </c>
      <c r="AC716" s="197">
        <v>2566070000</v>
      </c>
      <c r="AD716" s="197">
        <v>2590440000</v>
      </c>
      <c r="AE716" s="197">
        <v>2628610000</v>
      </c>
      <c r="AF716" s="197">
        <v>2666670000</v>
      </c>
    </row>
    <row r="717" spans="1:32" x14ac:dyDescent="0.25">
      <c r="A717" t="s">
        <v>6378</v>
      </c>
      <c r="B717" s="197">
        <v>128904000</v>
      </c>
      <c r="C717" s="197">
        <v>127692000</v>
      </c>
      <c r="D717" s="197">
        <v>132819000</v>
      </c>
      <c r="E717" s="197">
        <v>138346000</v>
      </c>
      <c r="F717" s="197">
        <v>145481000</v>
      </c>
      <c r="G717" s="197">
        <v>150418000</v>
      </c>
      <c r="H717" s="197">
        <v>154071000</v>
      </c>
      <c r="I717" s="197">
        <v>155566000</v>
      </c>
      <c r="J717" s="197">
        <v>157504000</v>
      </c>
      <c r="K717" s="197">
        <v>159190000</v>
      </c>
      <c r="L717" s="197">
        <v>161800000</v>
      </c>
      <c r="M717" s="197">
        <v>164331000</v>
      </c>
      <c r="N717" s="197">
        <v>166602000</v>
      </c>
      <c r="O717" s="197">
        <v>168409000</v>
      </c>
      <c r="P717" s="197">
        <v>170673000</v>
      </c>
      <c r="Q717" s="197">
        <v>173107000</v>
      </c>
      <c r="R717" s="197">
        <v>174729000</v>
      </c>
      <c r="S717" s="197">
        <v>176672000</v>
      </c>
      <c r="T717" s="197">
        <v>178863000</v>
      </c>
      <c r="U717" s="197">
        <v>180154000</v>
      </c>
      <c r="V717" s="197">
        <v>182263000</v>
      </c>
      <c r="W717" s="197">
        <v>183972000</v>
      </c>
      <c r="X717" s="197">
        <v>186542000</v>
      </c>
      <c r="Y717" s="197">
        <v>188998000</v>
      </c>
      <c r="Z717" s="197">
        <v>190732000</v>
      </c>
      <c r="AA717" s="197">
        <v>192607000</v>
      </c>
      <c r="AB717" s="197">
        <v>194586000</v>
      </c>
      <c r="AC717" s="197">
        <v>196509000</v>
      </c>
      <c r="AD717" s="197">
        <v>198376000</v>
      </c>
      <c r="AE717" s="197">
        <v>201299000</v>
      </c>
      <c r="AF717" s="197">
        <v>204214000</v>
      </c>
    </row>
    <row r="718" spans="1:32" x14ac:dyDescent="0.25">
      <c r="A718" t="s">
        <v>6379</v>
      </c>
      <c r="B718" s="197">
        <v>277738000</v>
      </c>
      <c r="C718" s="197">
        <v>275127000</v>
      </c>
      <c r="D718" s="197">
        <v>286174000</v>
      </c>
      <c r="E718" s="197">
        <v>298081000</v>
      </c>
      <c r="F718" s="197">
        <v>313455000</v>
      </c>
      <c r="G718" s="197">
        <v>324092000</v>
      </c>
      <c r="H718" s="197">
        <v>331964000</v>
      </c>
      <c r="I718" s="197">
        <v>335185000</v>
      </c>
      <c r="J718" s="197">
        <v>339360000</v>
      </c>
      <c r="K718" s="197">
        <v>342993000</v>
      </c>
      <c r="L718" s="197">
        <v>348617000</v>
      </c>
      <c r="M718" s="197">
        <v>354070000</v>
      </c>
      <c r="N718" s="197">
        <v>358963000</v>
      </c>
      <c r="O718" s="197">
        <v>362856000</v>
      </c>
      <c r="P718" s="197">
        <v>367734000</v>
      </c>
      <c r="Q718" s="197">
        <v>372979000</v>
      </c>
      <c r="R718" s="197">
        <v>376474000</v>
      </c>
      <c r="S718" s="197">
        <v>380661000</v>
      </c>
      <c r="T718" s="197">
        <v>385381000</v>
      </c>
      <c r="U718" s="197">
        <v>388162000</v>
      </c>
      <c r="V718" s="197">
        <v>392707000</v>
      </c>
      <c r="W718" s="197">
        <v>396388000</v>
      </c>
      <c r="X718" s="197">
        <v>401927000</v>
      </c>
      <c r="Y718" s="197">
        <v>407217000</v>
      </c>
      <c r="Z718" s="197">
        <v>410954000</v>
      </c>
      <c r="AA718" s="197">
        <v>414994000</v>
      </c>
      <c r="AB718" s="197">
        <v>419258000</v>
      </c>
      <c r="AC718" s="197">
        <v>423402000</v>
      </c>
      <c r="AD718" s="197">
        <v>427422000</v>
      </c>
      <c r="AE718" s="197">
        <v>433721000</v>
      </c>
      <c r="AF718" s="197">
        <v>440001000</v>
      </c>
    </row>
    <row r="719" spans="1:32" x14ac:dyDescent="0.25">
      <c r="A719" t="s">
        <v>6380</v>
      </c>
      <c r="B719" s="197">
        <v>720434000</v>
      </c>
      <c r="C719" s="197">
        <v>713664000</v>
      </c>
      <c r="D719" s="197">
        <v>742319000</v>
      </c>
      <c r="E719" s="197">
        <v>773204000</v>
      </c>
      <c r="F719" s="197">
        <v>813083000</v>
      </c>
      <c r="G719" s="197">
        <v>840674000</v>
      </c>
      <c r="H719" s="197">
        <v>861095000</v>
      </c>
      <c r="I719" s="197">
        <v>869449000</v>
      </c>
      <c r="J719" s="197">
        <v>880279000</v>
      </c>
      <c r="K719" s="197">
        <v>889704000</v>
      </c>
      <c r="L719" s="197">
        <v>904290000</v>
      </c>
      <c r="M719" s="197">
        <v>918435000</v>
      </c>
      <c r="N719" s="197">
        <v>931129000</v>
      </c>
      <c r="O719" s="197">
        <v>941228000</v>
      </c>
      <c r="P719" s="197">
        <v>953880000</v>
      </c>
      <c r="Q719" s="197">
        <v>967484000</v>
      </c>
      <c r="R719" s="197">
        <v>976551000</v>
      </c>
      <c r="S719" s="197">
        <v>987411000</v>
      </c>
      <c r="T719" s="197">
        <v>999655000</v>
      </c>
      <c r="U719" s="197">
        <v>1006870000</v>
      </c>
      <c r="V719" s="197">
        <v>1018660000</v>
      </c>
      <c r="W719" s="197">
        <v>1028210000</v>
      </c>
      <c r="X719" s="197">
        <v>1042570000</v>
      </c>
      <c r="Y719" s="197">
        <v>1056300000</v>
      </c>
      <c r="Z719" s="197">
        <v>1065990000</v>
      </c>
      <c r="AA719" s="197">
        <v>1076470000</v>
      </c>
      <c r="AB719" s="197">
        <v>1087530000</v>
      </c>
      <c r="AC719" s="197">
        <v>1098280000</v>
      </c>
      <c r="AD719" s="197">
        <v>1108710000</v>
      </c>
      <c r="AE719" s="197">
        <v>1125050000</v>
      </c>
      <c r="AF719" s="197">
        <v>1141340000</v>
      </c>
    </row>
    <row r="720" spans="1:32" x14ac:dyDescent="0.25">
      <c r="A720" t="s">
        <v>6381</v>
      </c>
      <c r="B720" s="197">
        <v>531728000</v>
      </c>
      <c r="C720" s="197">
        <v>526730000</v>
      </c>
      <c r="D720" s="197">
        <v>547880000</v>
      </c>
      <c r="E720" s="197">
        <v>570675000</v>
      </c>
      <c r="F720" s="197">
        <v>600108000</v>
      </c>
      <c r="G720" s="197">
        <v>620472000</v>
      </c>
      <c r="H720" s="197">
        <v>635545000</v>
      </c>
      <c r="I720" s="197">
        <v>641711000</v>
      </c>
      <c r="J720" s="197">
        <v>649703000</v>
      </c>
      <c r="K720" s="197">
        <v>656660000</v>
      </c>
      <c r="L720" s="197">
        <v>667425000</v>
      </c>
      <c r="M720" s="197">
        <v>677865000</v>
      </c>
      <c r="N720" s="197">
        <v>687234000</v>
      </c>
      <c r="O720" s="197">
        <v>694688000</v>
      </c>
      <c r="P720" s="197">
        <v>704026000</v>
      </c>
      <c r="Q720" s="197">
        <v>714066000</v>
      </c>
      <c r="R720" s="197">
        <v>720758000</v>
      </c>
      <c r="S720" s="197">
        <v>728774000</v>
      </c>
      <c r="T720" s="197">
        <v>737811000</v>
      </c>
      <c r="U720" s="197">
        <v>743134000</v>
      </c>
      <c r="V720" s="197">
        <v>751836000</v>
      </c>
      <c r="W720" s="197">
        <v>758883000</v>
      </c>
      <c r="X720" s="197">
        <v>769488000</v>
      </c>
      <c r="Y720" s="197">
        <v>779617000</v>
      </c>
      <c r="Z720" s="197">
        <v>786770000</v>
      </c>
      <c r="AA720" s="197">
        <v>794505000</v>
      </c>
      <c r="AB720" s="197">
        <v>802668000</v>
      </c>
      <c r="AC720" s="197">
        <v>810602000</v>
      </c>
      <c r="AD720" s="197">
        <v>818299000</v>
      </c>
      <c r="AE720" s="197">
        <v>830358000</v>
      </c>
      <c r="AF720" s="197">
        <v>842381000</v>
      </c>
    </row>
    <row r="721" spans="1:32" x14ac:dyDescent="0.25">
      <c r="A721" t="s">
        <v>6382</v>
      </c>
      <c r="B721" s="197">
        <v>53172800</v>
      </c>
      <c r="C721" s="197">
        <v>52673100</v>
      </c>
      <c r="D721" s="197">
        <v>54788000</v>
      </c>
      <c r="E721" s="197">
        <v>57067500</v>
      </c>
      <c r="F721" s="197">
        <v>60010800</v>
      </c>
      <c r="G721" s="197">
        <v>62047200</v>
      </c>
      <c r="H721" s="197">
        <v>63554500</v>
      </c>
      <c r="I721" s="197">
        <v>64171100</v>
      </c>
      <c r="J721" s="197">
        <v>64970300</v>
      </c>
      <c r="K721" s="197">
        <v>65666000</v>
      </c>
      <c r="L721" s="197">
        <v>66742500</v>
      </c>
      <c r="M721" s="197">
        <v>67786500</v>
      </c>
      <c r="N721" s="197">
        <v>68723400</v>
      </c>
      <c r="O721" s="197">
        <v>69468800</v>
      </c>
      <c r="P721" s="197">
        <v>70402600</v>
      </c>
      <c r="Q721" s="197">
        <v>71406600</v>
      </c>
      <c r="R721" s="197">
        <v>72075800</v>
      </c>
      <c r="S721" s="197">
        <v>72877400</v>
      </c>
      <c r="T721" s="197">
        <v>73781100</v>
      </c>
      <c r="U721" s="197">
        <v>74313400</v>
      </c>
      <c r="V721" s="197">
        <v>75183600</v>
      </c>
      <c r="W721" s="197">
        <v>75888300</v>
      </c>
      <c r="X721" s="197">
        <v>76948800</v>
      </c>
      <c r="Y721" s="197">
        <v>77961600</v>
      </c>
      <c r="Z721" s="197">
        <v>78677000</v>
      </c>
      <c r="AA721" s="197">
        <v>79450500</v>
      </c>
      <c r="AB721" s="197">
        <v>80266800</v>
      </c>
      <c r="AC721" s="197">
        <v>81060200</v>
      </c>
      <c r="AD721" s="197">
        <v>81829900</v>
      </c>
      <c r="AE721" s="197">
        <v>83035800</v>
      </c>
      <c r="AF721" s="197">
        <v>84238100</v>
      </c>
    </row>
    <row r="722" spans="1:32" x14ac:dyDescent="0.25">
      <c r="A722" t="s">
        <v>6383</v>
      </c>
      <c r="B722" s="197">
        <v>0</v>
      </c>
      <c r="C722" s="197">
        <v>0</v>
      </c>
      <c r="D722" s="197">
        <v>0</v>
      </c>
      <c r="E722" s="197">
        <v>0</v>
      </c>
      <c r="F722" s="197">
        <v>0</v>
      </c>
      <c r="G722" s="197">
        <v>0</v>
      </c>
      <c r="H722" s="197">
        <v>0</v>
      </c>
      <c r="I722" s="197">
        <v>0</v>
      </c>
      <c r="J722" s="197">
        <v>0</v>
      </c>
      <c r="K722" s="197">
        <v>0</v>
      </c>
      <c r="L722" s="197">
        <v>0</v>
      </c>
      <c r="M722" s="197">
        <v>0</v>
      </c>
      <c r="N722" s="197">
        <v>0</v>
      </c>
      <c r="O722" s="197">
        <v>0</v>
      </c>
      <c r="P722" s="197">
        <v>0</v>
      </c>
      <c r="Q722" s="197">
        <v>0</v>
      </c>
      <c r="R722" s="197">
        <v>0</v>
      </c>
      <c r="S722" s="197">
        <v>0</v>
      </c>
      <c r="T722" s="197">
        <v>0</v>
      </c>
      <c r="U722" s="197">
        <v>0</v>
      </c>
      <c r="V722" s="197">
        <v>0</v>
      </c>
      <c r="W722" s="197">
        <v>0</v>
      </c>
      <c r="X722" s="197">
        <v>0</v>
      </c>
      <c r="Y722" s="197">
        <v>0</v>
      </c>
      <c r="Z722" s="197">
        <v>0</v>
      </c>
      <c r="AA722" s="197">
        <v>0</v>
      </c>
      <c r="AB722" s="197">
        <v>0</v>
      </c>
      <c r="AC722" s="197">
        <v>0</v>
      </c>
      <c r="AD722" s="197">
        <v>0</v>
      </c>
      <c r="AE722" s="197">
        <v>0</v>
      </c>
      <c r="AF722" s="197">
        <v>0</v>
      </c>
    </row>
    <row r="723" spans="1:32" x14ac:dyDescent="0.25">
      <c r="A723" t="s">
        <v>6384</v>
      </c>
      <c r="B723" s="197">
        <v>56908000000</v>
      </c>
      <c r="C723" s="197">
        <v>53727500000</v>
      </c>
      <c r="D723" s="197">
        <v>57274700000</v>
      </c>
      <c r="E723" s="197">
        <v>59668100000</v>
      </c>
      <c r="F723" s="197">
        <v>61243300000</v>
      </c>
      <c r="G723" s="197">
        <v>61958200000</v>
      </c>
      <c r="H723" s="197">
        <v>62192900000</v>
      </c>
      <c r="I723" s="197">
        <v>62252600000</v>
      </c>
      <c r="J723" s="197">
        <v>62220200000</v>
      </c>
      <c r="K723" s="197">
        <v>62102900000</v>
      </c>
      <c r="L723" s="197">
        <v>62057300000</v>
      </c>
      <c r="M723" s="197">
        <v>62406800000</v>
      </c>
      <c r="N723" s="197">
        <v>62933400000</v>
      </c>
      <c r="O723" s="197">
        <v>63487200000</v>
      </c>
      <c r="P723" s="197">
        <v>64218900000</v>
      </c>
      <c r="Q723" s="197">
        <v>64953400000</v>
      </c>
      <c r="R723" s="197">
        <v>65634000000</v>
      </c>
      <c r="S723" s="197">
        <v>66358900000</v>
      </c>
      <c r="T723" s="197">
        <v>67221500000</v>
      </c>
      <c r="U723" s="197">
        <v>68143400000</v>
      </c>
      <c r="V723" s="197">
        <v>69193400000</v>
      </c>
      <c r="W723" s="197">
        <v>70221100000</v>
      </c>
      <c r="X723" s="197">
        <v>71511900000</v>
      </c>
      <c r="Y723" s="197">
        <v>72746100000</v>
      </c>
      <c r="Z723" s="197">
        <v>73899300000</v>
      </c>
      <c r="AA723" s="197">
        <v>74920900000</v>
      </c>
      <c r="AB723" s="197">
        <v>75917000000</v>
      </c>
      <c r="AC723" s="197">
        <v>76873100000</v>
      </c>
      <c r="AD723" s="197">
        <v>77800300000</v>
      </c>
      <c r="AE723" s="197">
        <v>78815200000</v>
      </c>
      <c r="AF723" s="197">
        <v>79837700000</v>
      </c>
    </row>
    <row r="724" spans="1:32" x14ac:dyDescent="0.25">
      <c r="A724" t="s">
        <v>6385</v>
      </c>
      <c r="B724" s="197">
        <v>2459040</v>
      </c>
      <c r="C724" s="197">
        <v>2321610</v>
      </c>
      <c r="D724" s="197">
        <v>2474880</v>
      </c>
      <c r="E724" s="197">
        <v>2578310</v>
      </c>
      <c r="F724" s="197">
        <v>2646370</v>
      </c>
      <c r="G724" s="197">
        <v>2677260</v>
      </c>
      <c r="H724" s="197">
        <v>2687410</v>
      </c>
      <c r="I724" s="197">
        <v>2689980</v>
      </c>
      <c r="J724" s="197">
        <v>2688580</v>
      </c>
      <c r="K724" s="197">
        <v>2683520</v>
      </c>
      <c r="L724" s="197">
        <v>2681540</v>
      </c>
      <c r="M724" s="197">
        <v>2696640</v>
      </c>
      <c r="N724" s="197">
        <v>2719400</v>
      </c>
      <c r="O724" s="197">
        <v>2743330</v>
      </c>
      <c r="P724" s="197">
        <v>2774950</v>
      </c>
      <c r="Q724" s="197">
        <v>2806690</v>
      </c>
      <c r="R724" s="197">
        <v>2836100</v>
      </c>
      <c r="S724" s="197">
        <v>2867420</v>
      </c>
      <c r="T724" s="197">
        <v>2904700</v>
      </c>
      <c r="U724" s="197">
        <v>2944530</v>
      </c>
      <c r="V724" s="197">
        <v>2989900</v>
      </c>
      <c r="W724" s="197">
        <v>3034310</v>
      </c>
      <c r="X724" s="197">
        <v>3090080</v>
      </c>
      <c r="Y724" s="197">
        <v>3143420</v>
      </c>
      <c r="Z724" s="197">
        <v>3193250</v>
      </c>
      <c r="AA724" s="197">
        <v>3237390</v>
      </c>
      <c r="AB724" s="197">
        <v>3280430</v>
      </c>
      <c r="AC724" s="197">
        <v>3321750</v>
      </c>
      <c r="AD724" s="197">
        <v>3361810</v>
      </c>
      <c r="AE724" s="197">
        <v>3405670</v>
      </c>
      <c r="AF724" s="197">
        <v>3449850</v>
      </c>
    </row>
    <row r="725" spans="1:32" x14ac:dyDescent="0.25">
      <c r="A725" t="s">
        <v>6386</v>
      </c>
      <c r="B725" s="197">
        <v>21502100</v>
      </c>
      <c r="C725" s="197">
        <v>20300400</v>
      </c>
      <c r="D725" s="197">
        <v>21640600</v>
      </c>
      <c r="E725" s="197">
        <v>22545000</v>
      </c>
      <c r="F725" s="197">
        <v>23140100</v>
      </c>
      <c r="G725" s="197">
        <v>23410200</v>
      </c>
      <c r="H725" s="197">
        <v>23498900</v>
      </c>
      <c r="I725" s="197">
        <v>23521500</v>
      </c>
      <c r="J725" s="197">
        <v>23509200</v>
      </c>
      <c r="K725" s="197">
        <v>23464900</v>
      </c>
      <c r="L725" s="197">
        <v>23447700</v>
      </c>
      <c r="M725" s="197">
        <v>23579700</v>
      </c>
      <c r="N725" s="197">
        <v>23778700</v>
      </c>
      <c r="O725" s="197">
        <v>23988000</v>
      </c>
      <c r="P725" s="197">
        <v>24264400</v>
      </c>
      <c r="Q725" s="197">
        <v>24541900</v>
      </c>
      <c r="R725" s="197">
        <v>24799100</v>
      </c>
      <c r="S725" s="197">
        <v>25073000</v>
      </c>
      <c r="T725" s="197">
        <v>25398900</v>
      </c>
      <c r="U725" s="197">
        <v>25747200</v>
      </c>
      <c r="V725" s="197">
        <v>26144000</v>
      </c>
      <c r="W725" s="197">
        <v>26532300</v>
      </c>
      <c r="X725" s="197">
        <v>27020000</v>
      </c>
      <c r="Y725" s="197">
        <v>27486300</v>
      </c>
      <c r="Z725" s="197">
        <v>27922000</v>
      </c>
      <c r="AA725" s="197">
        <v>28308000</v>
      </c>
      <c r="AB725" s="197">
        <v>28684400</v>
      </c>
      <c r="AC725" s="197">
        <v>29045700</v>
      </c>
      <c r="AD725" s="197">
        <v>29396000</v>
      </c>
      <c r="AE725" s="197">
        <v>29779500</v>
      </c>
      <c r="AF725" s="197">
        <v>30165800</v>
      </c>
    </row>
    <row r="726" spans="1:32" x14ac:dyDescent="0.25">
      <c r="A726" t="s">
        <v>6387</v>
      </c>
      <c r="B726" s="197">
        <v>35239800</v>
      </c>
      <c r="C726" s="197">
        <v>33270300</v>
      </c>
      <c r="D726" s="197">
        <v>35466800</v>
      </c>
      <c r="E726" s="197">
        <v>36949000</v>
      </c>
      <c r="F726" s="197">
        <v>37924400</v>
      </c>
      <c r="G726" s="197">
        <v>38367100</v>
      </c>
      <c r="H726" s="197">
        <v>38512400</v>
      </c>
      <c r="I726" s="197">
        <v>38549400</v>
      </c>
      <c r="J726" s="197">
        <v>38529300</v>
      </c>
      <c r="K726" s="197">
        <v>38456700</v>
      </c>
      <c r="L726" s="197">
        <v>38428400</v>
      </c>
      <c r="M726" s="197">
        <v>38644800</v>
      </c>
      <c r="N726" s="197">
        <v>38970900</v>
      </c>
      <c r="O726" s="197">
        <v>39313900</v>
      </c>
      <c r="P726" s="197">
        <v>39767000</v>
      </c>
      <c r="Q726" s="197">
        <v>40221800</v>
      </c>
      <c r="R726" s="197">
        <v>40643300</v>
      </c>
      <c r="S726" s="197">
        <v>41092100</v>
      </c>
      <c r="T726" s="197">
        <v>41626300</v>
      </c>
      <c r="U726" s="197">
        <v>42197200</v>
      </c>
      <c r="V726" s="197">
        <v>42847400</v>
      </c>
      <c r="W726" s="197">
        <v>43483800</v>
      </c>
      <c r="X726" s="197">
        <v>44283100</v>
      </c>
      <c r="Y726" s="197">
        <v>45047400</v>
      </c>
      <c r="Z726" s="197">
        <v>45761500</v>
      </c>
      <c r="AA726" s="197">
        <v>46394100</v>
      </c>
      <c r="AB726" s="197">
        <v>47011000</v>
      </c>
      <c r="AC726" s="197">
        <v>47603000</v>
      </c>
      <c r="AD726" s="197">
        <v>48177200</v>
      </c>
      <c r="AE726" s="197">
        <v>48805600</v>
      </c>
      <c r="AF726" s="197">
        <v>49438800</v>
      </c>
    </row>
    <row r="727" spans="1:32" x14ac:dyDescent="0.25">
      <c r="A727" t="s">
        <v>6388</v>
      </c>
      <c r="B727" s="197">
        <v>3395220</v>
      </c>
      <c r="C727" s="197">
        <v>3205470</v>
      </c>
      <c r="D727" s="197">
        <v>3417090</v>
      </c>
      <c r="E727" s="197">
        <v>3559890</v>
      </c>
      <c r="F727" s="197">
        <v>3653870</v>
      </c>
      <c r="G727" s="197">
        <v>3696520</v>
      </c>
      <c r="H727" s="197">
        <v>3710520</v>
      </c>
      <c r="I727" s="197">
        <v>3714080</v>
      </c>
      <c r="J727" s="197">
        <v>3712150</v>
      </c>
      <c r="K727" s="197">
        <v>3705150</v>
      </c>
      <c r="L727" s="197">
        <v>3702430</v>
      </c>
      <c r="M727" s="197">
        <v>3723280</v>
      </c>
      <c r="N727" s="197">
        <v>3754700</v>
      </c>
      <c r="O727" s="197">
        <v>3787740</v>
      </c>
      <c r="P727" s="197">
        <v>3831400</v>
      </c>
      <c r="Q727" s="197">
        <v>3875220</v>
      </c>
      <c r="R727" s="197">
        <v>3915820</v>
      </c>
      <c r="S727" s="197">
        <v>3959070</v>
      </c>
      <c r="T727" s="197">
        <v>4010540</v>
      </c>
      <c r="U727" s="197">
        <v>4065530</v>
      </c>
      <c r="V727" s="197">
        <v>4128180</v>
      </c>
      <c r="W727" s="197">
        <v>4189490</v>
      </c>
      <c r="X727" s="197">
        <v>4266500</v>
      </c>
      <c r="Y727" s="197">
        <v>4340140</v>
      </c>
      <c r="Z727" s="197">
        <v>4408940</v>
      </c>
      <c r="AA727" s="197">
        <v>4469890</v>
      </c>
      <c r="AB727" s="197">
        <v>4529320</v>
      </c>
      <c r="AC727" s="197">
        <v>4586370</v>
      </c>
      <c r="AD727" s="197">
        <v>4641680</v>
      </c>
      <c r="AE727" s="197">
        <v>4702230</v>
      </c>
      <c r="AF727" s="197">
        <v>4763240</v>
      </c>
    </row>
    <row r="728" spans="1:32" x14ac:dyDescent="0.25">
      <c r="A728" t="s">
        <v>6389</v>
      </c>
      <c r="B728" s="197">
        <v>3395220</v>
      </c>
      <c r="C728" s="197">
        <v>3205470</v>
      </c>
      <c r="D728" s="197">
        <v>3417090</v>
      </c>
      <c r="E728" s="197">
        <v>3559890</v>
      </c>
      <c r="F728" s="197">
        <v>3653870</v>
      </c>
      <c r="G728" s="197">
        <v>3696520</v>
      </c>
      <c r="H728" s="197">
        <v>3710520</v>
      </c>
      <c r="I728" s="197">
        <v>3714080</v>
      </c>
      <c r="J728" s="197">
        <v>3712150</v>
      </c>
      <c r="K728" s="197">
        <v>3705150</v>
      </c>
      <c r="L728" s="197">
        <v>3702430</v>
      </c>
      <c r="M728" s="197">
        <v>3723280</v>
      </c>
      <c r="N728" s="197">
        <v>3754700</v>
      </c>
      <c r="O728" s="197">
        <v>3787740</v>
      </c>
      <c r="P728" s="197">
        <v>3831400</v>
      </c>
      <c r="Q728" s="197">
        <v>3875220</v>
      </c>
      <c r="R728" s="197">
        <v>3915820</v>
      </c>
      <c r="S728" s="197">
        <v>3959070</v>
      </c>
      <c r="T728" s="197">
        <v>4010540</v>
      </c>
      <c r="U728" s="197">
        <v>4065530</v>
      </c>
      <c r="V728" s="197">
        <v>4128180</v>
      </c>
      <c r="W728" s="197">
        <v>4189490</v>
      </c>
      <c r="X728" s="197">
        <v>4266500</v>
      </c>
      <c r="Y728" s="197">
        <v>4340140</v>
      </c>
      <c r="Z728" s="197">
        <v>4408940</v>
      </c>
      <c r="AA728" s="197">
        <v>4469890</v>
      </c>
      <c r="AB728" s="197">
        <v>4529320</v>
      </c>
      <c r="AC728" s="197">
        <v>4586370</v>
      </c>
      <c r="AD728" s="197">
        <v>4641680</v>
      </c>
      <c r="AE728" s="197">
        <v>4702230</v>
      </c>
      <c r="AF728" s="197">
        <v>4763240</v>
      </c>
    </row>
    <row r="729" spans="1:32" x14ac:dyDescent="0.25">
      <c r="A729" t="s">
        <v>6390</v>
      </c>
      <c r="B729">
        <v>260005</v>
      </c>
      <c r="C729">
        <v>245474</v>
      </c>
      <c r="D729">
        <v>261680</v>
      </c>
      <c r="E729">
        <v>272616</v>
      </c>
      <c r="F729">
        <v>279813</v>
      </c>
      <c r="G729">
        <v>283079</v>
      </c>
      <c r="H729">
        <v>284151</v>
      </c>
      <c r="I729">
        <v>284424</v>
      </c>
      <c r="J729">
        <v>284276</v>
      </c>
      <c r="K729">
        <v>283740</v>
      </c>
      <c r="L729">
        <v>283532</v>
      </c>
      <c r="M729">
        <v>285128</v>
      </c>
      <c r="N729">
        <v>287534</v>
      </c>
      <c r="O729">
        <v>290065</v>
      </c>
      <c r="P729">
        <v>293408</v>
      </c>
      <c r="Q729">
        <v>296764</v>
      </c>
      <c r="R729">
        <v>299873</v>
      </c>
      <c r="S729">
        <v>303185</v>
      </c>
      <c r="T729">
        <v>307127</v>
      </c>
      <c r="U729">
        <v>311338</v>
      </c>
      <c r="V729">
        <v>316136</v>
      </c>
      <c r="W729">
        <v>320831</v>
      </c>
      <c r="X729">
        <v>326728</v>
      </c>
      <c r="Y729">
        <v>332368</v>
      </c>
      <c r="Z729">
        <v>337636</v>
      </c>
      <c r="AA729">
        <v>342304</v>
      </c>
      <c r="AB729">
        <v>346855</v>
      </c>
      <c r="AC729">
        <v>351223</v>
      </c>
      <c r="AD729">
        <v>355460</v>
      </c>
      <c r="AE729">
        <v>360097</v>
      </c>
      <c r="AF729">
        <v>364768</v>
      </c>
    </row>
    <row r="730" spans="1:32" x14ac:dyDescent="0.25">
      <c r="A730" t="s">
        <v>6391</v>
      </c>
      <c r="B730">
        <v>560211</v>
      </c>
      <c r="C730">
        <v>528902</v>
      </c>
      <c r="D730">
        <v>563820</v>
      </c>
      <c r="E730">
        <v>587382</v>
      </c>
      <c r="F730">
        <v>602888</v>
      </c>
      <c r="G730">
        <v>609926</v>
      </c>
      <c r="H730">
        <v>612236</v>
      </c>
      <c r="I730">
        <v>612824</v>
      </c>
      <c r="J730">
        <v>612505</v>
      </c>
      <c r="K730">
        <v>611350</v>
      </c>
      <c r="L730">
        <v>610901</v>
      </c>
      <c r="M730">
        <v>614341</v>
      </c>
      <c r="N730">
        <v>619525</v>
      </c>
      <c r="O730">
        <v>624978</v>
      </c>
      <c r="P730">
        <v>632180</v>
      </c>
      <c r="Q730">
        <v>639411</v>
      </c>
      <c r="R730">
        <v>646111</v>
      </c>
      <c r="S730">
        <v>653247</v>
      </c>
      <c r="T730">
        <v>661739</v>
      </c>
      <c r="U730">
        <v>670813</v>
      </c>
      <c r="V730">
        <v>681150</v>
      </c>
      <c r="W730">
        <v>691266</v>
      </c>
      <c r="X730">
        <v>703973</v>
      </c>
      <c r="Y730">
        <v>716124</v>
      </c>
      <c r="Z730">
        <v>727475</v>
      </c>
      <c r="AA730">
        <v>737532</v>
      </c>
      <c r="AB730">
        <v>747339</v>
      </c>
      <c r="AC730">
        <v>756750</v>
      </c>
      <c r="AD730">
        <v>765878</v>
      </c>
      <c r="AE730">
        <v>775869</v>
      </c>
      <c r="AF730">
        <v>785934</v>
      </c>
    </row>
    <row r="731" spans="1:32" x14ac:dyDescent="0.25">
      <c r="A731" t="s">
        <v>6392</v>
      </c>
      <c r="B731" s="197">
        <v>1453150</v>
      </c>
      <c r="C731" s="197">
        <v>1371940</v>
      </c>
      <c r="D731" s="197">
        <v>1462520</v>
      </c>
      <c r="E731" s="197">
        <v>1523630</v>
      </c>
      <c r="F731" s="197">
        <v>1563860</v>
      </c>
      <c r="G731" s="197">
        <v>1582110</v>
      </c>
      <c r="H731" s="197">
        <v>1588100</v>
      </c>
      <c r="I731" s="197">
        <v>1589630</v>
      </c>
      <c r="J731" s="197">
        <v>1588800</v>
      </c>
      <c r="K731" s="197">
        <v>1585810</v>
      </c>
      <c r="L731" s="197">
        <v>1584640</v>
      </c>
      <c r="M731" s="197">
        <v>1593560</v>
      </c>
      <c r="N731" s="197">
        <v>1607010</v>
      </c>
      <c r="O731" s="197">
        <v>1621150</v>
      </c>
      <c r="P731" s="197">
        <v>1639840</v>
      </c>
      <c r="Q731" s="197">
        <v>1658590</v>
      </c>
      <c r="R731" s="197">
        <v>1675970</v>
      </c>
      <c r="S731" s="197">
        <v>1694480</v>
      </c>
      <c r="T731" s="197">
        <v>1716510</v>
      </c>
      <c r="U731" s="197">
        <v>1740050</v>
      </c>
      <c r="V731" s="197">
        <v>1766860</v>
      </c>
      <c r="W731" s="197">
        <v>1793100</v>
      </c>
      <c r="X731" s="197">
        <v>1826060</v>
      </c>
      <c r="Y731" s="197">
        <v>1857580</v>
      </c>
      <c r="Z731" s="197">
        <v>1887030</v>
      </c>
      <c r="AA731" s="197">
        <v>1913110</v>
      </c>
      <c r="AB731" s="197">
        <v>1938550</v>
      </c>
      <c r="AC731" s="197">
        <v>1962960</v>
      </c>
      <c r="AD731" s="197">
        <v>1986640</v>
      </c>
      <c r="AE731" s="197">
        <v>2012560</v>
      </c>
      <c r="AF731" s="197">
        <v>2038660</v>
      </c>
    </row>
    <row r="732" spans="1:32" x14ac:dyDescent="0.25">
      <c r="A732" t="s">
        <v>6393</v>
      </c>
      <c r="B732" s="197">
        <v>1072520</v>
      </c>
      <c r="C732" s="197">
        <v>1012580</v>
      </c>
      <c r="D732" s="197">
        <v>1079430</v>
      </c>
      <c r="E732" s="197">
        <v>1124540</v>
      </c>
      <c r="F732" s="197">
        <v>1154230</v>
      </c>
      <c r="G732" s="197">
        <v>1167700</v>
      </c>
      <c r="H732" s="197">
        <v>1172120</v>
      </c>
      <c r="I732" s="197">
        <v>1173250</v>
      </c>
      <c r="J732" s="197">
        <v>1172640</v>
      </c>
      <c r="K732" s="197">
        <v>1170430</v>
      </c>
      <c r="L732" s="197">
        <v>1169570</v>
      </c>
      <c r="M732" s="197">
        <v>1176150</v>
      </c>
      <c r="N732" s="197">
        <v>1186080</v>
      </c>
      <c r="O732" s="197">
        <v>1196520</v>
      </c>
      <c r="P732" s="197">
        <v>1210310</v>
      </c>
      <c r="Q732" s="197">
        <v>1224150</v>
      </c>
      <c r="R732" s="197">
        <v>1236980</v>
      </c>
      <c r="S732" s="197">
        <v>1250640</v>
      </c>
      <c r="T732" s="197">
        <v>1266900</v>
      </c>
      <c r="U732" s="197">
        <v>1284270</v>
      </c>
      <c r="V732" s="197">
        <v>1304060</v>
      </c>
      <c r="W732" s="197">
        <v>1323430</v>
      </c>
      <c r="X732" s="197">
        <v>1347750</v>
      </c>
      <c r="Y732" s="197">
        <v>1371020</v>
      </c>
      <c r="Z732" s="197">
        <v>1392750</v>
      </c>
      <c r="AA732" s="197">
        <v>1412000</v>
      </c>
      <c r="AB732" s="197">
        <v>1430780</v>
      </c>
      <c r="AC732" s="197">
        <v>1448800</v>
      </c>
      <c r="AD732" s="197">
        <v>1466270</v>
      </c>
      <c r="AE732" s="197">
        <v>1485400</v>
      </c>
      <c r="AF732" s="197">
        <v>1504670</v>
      </c>
    </row>
    <row r="733" spans="1:32" x14ac:dyDescent="0.25">
      <c r="A733" t="s">
        <v>6394</v>
      </c>
      <c r="B733">
        <v>107252</v>
      </c>
      <c r="C733">
        <v>101258</v>
      </c>
      <c r="D733">
        <v>107943</v>
      </c>
      <c r="E733">
        <v>112454</v>
      </c>
      <c r="F733">
        <v>115423</v>
      </c>
      <c r="G733">
        <v>116770</v>
      </c>
      <c r="H733">
        <v>117212</v>
      </c>
      <c r="I733">
        <v>117325</v>
      </c>
      <c r="J733">
        <v>117264</v>
      </c>
      <c r="K733">
        <v>117043</v>
      </c>
      <c r="L733">
        <v>116957</v>
      </c>
      <c r="M733">
        <v>117615</v>
      </c>
      <c r="N733">
        <v>118608</v>
      </c>
      <c r="O733">
        <v>119652</v>
      </c>
      <c r="P733">
        <v>121031</v>
      </c>
      <c r="Q733">
        <v>122415</v>
      </c>
      <c r="R733">
        <v>123698</v>
      </c>
      <c r="S733">
        <v>125064</v>
      </c>
      <c r="T733">
        <v>126690</v>
      </c>
      <c r="U733">
        <v>128427</v>
      </c>
      <c r="V733">
        <v>130406</v>
      </c>
      <c r="W733">
        <v>132343</v>
      </c>
      <c r="X733">
        <v>134775</v>
      </c>
      <c r="Y733">
        <v>137102</v>
      </c>
      <c r="Z733">
        <v>139275</v>
      </c>
      <c r="AA733">
        <v>141200</v>
      </c>
      <c r="AB733">
        <v>143078</v>
      </c>
      <c r="AC733">
        <v>144880</v>
      </c>
      <c r="AD733">
        <v>146627</v>
      </c>
      <c r="AE733">
        <v>148540</v>
      </c>
      <c r="AF733">
        <v>150467</v>
      </c>
    </row>
    <row r="734" spans="1:32" x14ac:dyDescent="0.25">
      <c r="A734" t="s">
        <v>6395</v>
      </c>
      <c r="B734">
        <v>0</v>
      </c>
      <c r="C734">
        <v>0</v>
      </c>
      <c r="D734">
        <v>0</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row>
    <row r="735" spans="1:32" x14ac:dyDescent="0.25">
      <c r="A735" t="s">
        <v>6396</v>
      </c>
      <c r="B735" s="197">
        <v>107535000000</v>
      </c>
      <c r="C735" s="197">
        <v>105614000000</v>
      </c>
      <c r="D735" s="197">
        <v>105482000000</v>
      </c>
      <c r="E735" s="197">
        <v>103668000000</v>
      </c>
      <c r="F735" s="197">
        <v>102967000000</v>
      </c>
      <c r="G735" s="197">
        <v>101936000000</v>
      </c>
      <c r="H735" s="197">
        <v>100471000000</v>
      </c>
      <c r="I735" s="197">
        <v>98833200000</v>
      </c>
      <c r="J735" s="197">
        <v>97305200000</v>
      </c>
      <c r="K735" s="197">
        <v>95846900000</v>
      </c>
      <c r="L735" s="197">
        <v>94439300000</v>
      </c>
      <c r="M735" s="197">
        <v>93378800000</v>
      </c>
      <c r="N735" s="197">
        <v>92281200000</v>
      </c>
      <c r="O735" s="197">
        <v>91100700000</v>
      </c>
      <c r="P735" s="197">
        <v>90308800000</v>
      </c>
      <c r="Q735" s="197">
        <v>90177000000</v>
      </c>
      <c r="R735" s="197">
        <v>89673300000</v>
      </c>
      <c r="S735" s="197">
        <v>88987700000</v>
      </c>
      <c r="T735" s="197">
        <v>88663600000</v>
      </c>
      <c r="U735" s="197">
        <v>88418100000</v>
      </c>
      <c r="V735" s="197">
        <v>88342500000</v>
      </c>
      <c r="W735" s="197">
        <v>88966700000</v>
      </c>
      <c r="X735" s="197">
        <v>89423200000</v>
      </c>
      <c r="Y735" s="197">
        <v>90017600000</v>
      </c>
      <c r="Z735" s="197">
        <v>90900500000</v>
      </c>
      <c r="AA735" s="197">
        <v>91888900000</v>
      </c>
      <c r="AB735" s="197">
        <v>92732800000</v>
      </c>
      <c r="AC735" s="197">
        <v>93347200000</v>
      </c>
      <c r="AD735" s="197">
        <v>94162600000</v>
      </c>
      <c r="AE735" s="197">
        <v>95077300000</v>
      </c>
      <c r="AF735" s="197">
        <v>96085400000</v>
      </c>
    </row>
    <row r="736" spans="1:32" x14ac:dyDescent="0.25">
      <c r="A736" t="s">
        <v>6397</v>
      </c>
      <c r="B736" s="197">
        <v>4646660</v>
      </c>
      <c r="C736" s="197">
        <v>4563680</v>
      </c>
      <c r="D736" s="197">
        <v>4557960</v>
      </c>
      <c r="E736" s="197">
        <v>4479590</v>
      </c>
      <c r="F736" s="197">
        <v>4449270</v>
      </c>
      <c r="G736" s="197">
        <v>4404730</v>
      </c>
      <c r="H736" s="197">
        <v>4341430</v>
      </c>
      <c r="I736" s="197">
        <v>4270660</v>
      </c>
      <c r="J736" s="197">
        <v>4204630</v>
      </c>
      <c r="K736" s="197">
        <v>4141620</v>
      </c>
      <c r="L736" s="197">
        <v>4080800</v>
      </c>
      <c r="M736" s="197">
        <v>4034970</v>
      </c>
      <c r="N736" s="197">
        <v>3987540</v>
      </c>
      <c r="O736" s="197">
        <v>3936530</v>
      </c>
      <c r="P736" s="197">
        <v>3902310</v>
      </c>
      <c r="Q736" s="197">
        <v>3896620</v>
      </c>
      <c r="R736" s="197">
        <v>3874850</v>
      </c>
      <c r="S736" s="197">
        <v>3845230</v>
      </c>
      <c r="T736" s="197">
        <v>3831220</v>
      </c>
      <c r="U736" s="197">
        <v>3820610</v>
      </c>
      <c r="V736" s="197">
        <v>3817350</v>
      </c>
      <c r="W736" s="197">
        <v>3844320</v>
      </c>
      <c r="X736" s="197">
        <v>3864050</v>
      </c>
      <c r="Y736" s="197">
        <v>3889730</v>
      </c>
      <c r="Z736" s="197">
        <v>3927880</v>
      </c>
      <c r="AA736" s="197">
        <v>3970590</v>
      </c>
      <c r="AB736" s="197">
        <v>4007060</v>
      </c>
      <c r="AC736" s="197">
        <v>4033600</v>
      </c>
      <c r="AD736" s="197">
        <v>4068840</v>
      </c>
      <c r="AE736" s="197">
        <v>4108370</v>
      </c>
      <c r="AF736" s="197">
        <v>4151930</v>
      </c>
    </row>
    <row r="737" spans="1:32" x14ac:dyDescent="0.25">
      <c r="A737" t="s">
        <v>6398</v>
      </c>
      <c r="B737" s="197">
        <v>40630800</v>
      </c>
      <c r="C737" s="197">
        <v>39905200</v>
      </c>
      <c r="D737" s="197">
        <v>39855200</v>
      </c>
      <c r="E737" s="197">
        <v>39170000</v>
      </c>
      <c r="F737" s="197">
        <v>38904900</v>
      </c>
      <c r="G737" s="197">
        <v>38515300</v>
      </c>
      <c r="H737" s="197">
        <v>37961900</v>
      </c>
      <c r="I737" s="197">
        <v>37343000</v>
      </c>
      <c r="J737" s="197">
        <v>36765700</v>
      </c>
      <c r="K737" s="197">
        <v>36214700</v>
      </c>
      <c r="L737" s="197">
        <v>35682900</v>
      </c>
      <c r="M737" s="197">
        <v>35282200</v>
      </c>
      <c r="N737" s="197">
        <v>34867400</v>
      </c>
      <c r="O737" s="197">
        <v>34421400</v>
      </c>
      <c r="P737" s="197">
        <v>34122200</v>
      </c>
      <c r="Q737" s="197">
        <v>34072400</v>
      </c>
      <c r="R737" s="197">
        <v>33882100</v>
      </c>
      <c r="S737" s="197">
        <v>33623000</v>
      </c>
      <c r="T737" s="197">
        <v>33500600</v>
      </c>
      <c r="U737" s="197">
        <v>33407800</v>
      </c>
      <c r="V737" s="197">
        <v>33379200</v>
      </c>
      <c r="W737" s="197">
        <v>33615100</v>
      </c>
      <c r="X737" s="197">
        <v>33787600</v>
      </c>
      <c r="Y737" s="197">
        <v>34012200</v>
      </c>
      <c r="Z737" s="197">
        <v>34345800</v>
      </c>
      <c r="AA737" s="197">
        <v>34719200</v>
      </c>
      <c r="AB737" s="197">
        <v>35038100</v>
      </c>
      <c r="AC737" s="197">
        <v>35270200</v>
      </c>
      <c r="AD737" s="197">
        <v>35578300</v>
      </c>
      <c r="AE737" s="197">
        <v>35923900</v>
      </c>
      <c r="AF737" s="197">
        <v>36304800</v>
      </c>
    </row>
    <row r="738" spans="1:32" x14ac:dyDescent="0.25">
      <c r="A738" t="s">
        <v>6399</v>
      </c>
      <c r="B738" s="197">
        <v>66589900</v>
      </c>
      <c r="C738" s="197">
        <v>65400700</v>
      </c>
      <c r="D738" s="197">
        <v>65318700</v>
      </c>
      <c r="E738" s="197">
        <v>64195700</v>
      </c>
      <c r="F738" s="197">
        <v>63761200</v>
      </c>
      <c r="G738" s="197">
        <v>63122800</v>
      </c>
      <c r="H738" s="197">
        <v>62215800</v>
      </c>
      <c r="I738" s="197">
        <v>61201600</v>
      </c>
      <c r="J738" s="197">
        <v>60255400</v>
      </c>
      <c r="K738" s="197">
        <v>59352300</v>
      </c>
      <c r="L738" s="197">
        <v>58480700</v>
      </c>
      <c r="M738" s="197">
        <v>57824000</v>
      </c>
      <c r="N738" s="197">
        <v>57144300</v>
      </c>
      <c r="O738" s="197">
        <v>56413300</v>
      </c>
      <c r="P738" s="197">
        <v>55922900</v>
      </c>
      <c r="Q738" s="197">
        <v>55841300</v>
      </c>
      <c r="R738" s="197">
        <v>55529400</v>
      </c>
      <c r="S738" s="197">
        <v>55104900</v>
      </c>
      <c r="T738" s="197">
        <v>54904100</v>
      </c>
      <c r="U738" s="197">
        <v>54752100</v>
      </c>
      <c r="V738" s="197">
        <v>54705300</v>
      </c>
      <c r="W738" s="197">
        <v>55091800</v>
      </c>
      <c r="X738" s="197">
        <v>55374500</v>
      </c>
      <c r="Y738" s="197">
        <v>55742600</v>
      </c>
      <c r="Z738" s="197">
        <v>56289300</v>
      </c>
      <c r="AA738" s="197">
        <v>56901400</v>
      </c>
      <c r="AB738" s="197">
        <v>57423900</v>
      </c>
      <c r="AC738" s="197">
        <v>57804400</v>
      </c>
      <c r="AD738" s="197">
        <v>58309300</v>
      </c>
      <c r="AE738" s="197">
        <v>58875800</v>
      </c>
      <c r="AF738" s="197">
        <v>59500100</v>
      </c>
    </row>
    <row r="739" spans="1:32" x14ac:dyDescent="0.25">
      <c r="A739" t="s">
        <v>6400</v>
      </c>
      <c r="B739" s="197">
        <v>6415690</v>
      </c>
      <c r="C739" s="197">
        <v>6301110</v>
      </c>
      <c r="D739" s="197">
        <v>6293210</v>
      </c>
      <c r="E739" s="197">
        <v>6185010</v>
      </c>
      <c r="F739" s="197">
        <v>6143150</v>
      </c>
      <c r="G739" s="197">
        <v>6081640</v>
      </c>
      <c r="H739" s="197">
        <v>5994260</v>
      </c>
      <c r="I739" s="197">
        <v>5896540</v>
      </c>
      <c r="J739" s="197">
        <v>5805370</v>
      </c>
      <c r="K739" s="197">
        <v>5718370</v>
      </c>
      <c r="L739" s="197">
        <v>5634390</v>
      </c>
      <c r="M739" s="197">
        <v>5571120</v>
      </c>
      <c r="N739" s="197">
        <v>5505630</v>
      </c>
      <c r="O739" s="197">
        <v>5435210</v>
      </c>
      <c r="P739" s="197">
        <v>5387960</v>
      </c>
      <c r="Q739" s="197">
        <v>5380090</v>
      </c>
      <c r="R739" s="197">
        <v>5350040</v>
      </c>
      <c r="S739" s="197">
        <v>5309140</v>
      </c>
      <c r="T739" s="197">
        <v>5289800</v>
      </c>
      <c r="U739" s="197">
        <v>5275150</v>
      </c>
      <c r="V739" s="197">
        <v>5270640</v>
      </c>
      <c r="W739" s="197">
        <v>5307890</v>
      </c>
      <c r="X739" s="197">
        <v>5335120</v>
      </c>
      <c r="Y739" s="197">
        <v>5370590</v>
      </c>
      <c r="Z739" s="197">
        <v>5423260</v>
      </c>
      <c r="AA739" s="197">
        <v>5482230</v>
      </c>
      <c r="AB739" s="197">
        <v>5532580</v>
      </c>
      <c r="AC739" s="197">
        <v>5569230</v>
      </c>
      <c r="AD739" s="197">
        <v>5617880</v>
      </c>
      <c r="AE739" s="197">
        <v>5672460</v>
      </c>
      <c r="AF739" s="197">
        <v>5732600</v>
      </c>
    </row>
    <row r="740" spans="1:32" x14ac:dyDescent="0.25">
      <c r="A740" t="s">
        <v>6401</v>
      </c>
      <c r="B740" s="197">
        <v>6415690</v>
      </c>
      <c r="C740" s="197">
        <v>6301110</v>
      </c>
      <c r="D740" s="197">
        <v>6293210</v>
      </c>
      <c r="E740" s="197">
        <v>6185010</v>
      </c>
      <c r="F740" s="197">
        <v>6143150</v>
      </c>
      <c r="G740" s="197">
        <v>6081640</v>
      </c>
      <c r="H740" s="197">
        <v>5994260</v>
      </c>
      <c r="I740" s="197">
        <v>5896540</v>
      </c>
      <c r="J740" s="197">
        <v>5805370</v>
      </c>
      <c r="K740" s="197">
        <v>5718370</v>
      </c>
      <c r="L740" s="197">
        <v>5634390</v>
      </c>
      <c r="M740" s="197">
        <v>5571120</v>
      </c>
      <c r="N740" s="197">
        <v>5505630</v>
      </c>
      <c r="O740" s="197">
        <v>5435210</v>
      </c>
      <c r="P740" s="197">
        <v>5387960</v>
      </c>
      <c r="Q740" s="197">
        <v>5380090</v>
      </c>
      <c r="R740" s="197">
        <v>5350040</v>
      </c>
      <c r="S740" s="197">
        <v>5309140</v>
      </c>
      <c r="T740" s="197">
        <v>5289800</v>
      </c>
      <c r="U740" s="197">
        <v>5275150</v>
      </c>
      <c r="V740" s="197">
        <v>5270640</v>
      </c>
      <c r="W740" s="197">
        <v>5307890</v>
      </c>
      <c r="X740" s="197">
        <v>5335120</v>
      </c>
      <c r="Y740" s="197">
        <v>5370590</v>
      </c>
      <c r="Z740" s="197">
        <v>5423260</v>
      </c>
      <c r="AA740" s="197">
        <v>5482230</v>
      </c>
      <c r="AB740" s="197">
        <v>5532580</v>
      </c>
      <c r="AC740" s="197">
        <v>5569230</v>
      </c>
      <c r="AD740" s="197">
        <v>5617880</v>
      </c>
      <c r="AE740" s="197">
        <v>5672460</v>
      </c>
      <c r="AF740" s="197">
        <v>5732600</v>
      </c>
    </row>
    <row r="741" spans="1:32" x14ac:dyDescent="0.25">
      <c r="A741" t="s">
        <v>6402</v>
      </c>
      <c r="B741">
        <v>491312</v>
      </c>
      <c r="C741">
        <v>482538</v>
      </c>
      <c r="D741">
        <v>481933</v>
      </c>
      <c r="E741">
        <v>473647</v>
      </c>
      <c r="F741">
        <v>470442</v>
      </c>
      <c r="G741">
        <v>465731</v>
      </c>
      <c r="H741">
        <v>459039</v>
      </c>
      <c r="I741">
        <v>451556</v>
      </c>
      <c r="J741">
        <v>444575</v>
      </c>
      <c r="K741">
        <v>437912</v>
      </c>
      <c r="L741">
        <v>431481</v>
      </c>
      <c r="M741">
        <v>426636</v>
      </c>
      <c r="N741">
        <v>421621</v>
      </c>
      <c r="O741">
        <v>416227</v>
      </c>
      <c r="P741">
        <v>412609</v>
      </c>
      <c r="Q741">
        <v>412007</v>
      </c>
      <c r="R741">
        <v>409706</v>
      </c>
      <c r="S741">
        <v>406573</v>
      </c>
      <c r="T741">
        <v>405092</v>
      </c>
      <c r="U741">
        <v>403971</v>
      </c>
      <c r="V741">
        <v>403625</v>
      </c>
      <c r="W741">
        <v>406477</v>
      </c>
      <c r="X741">
        <v>408563</v>
      </c>
      <c r="Y741">
        <v>411279</v>
      </c>
      <c r="Z741">
        <v>415312</v>
      </c>
      <c r="AA741">
        <v>419828</v>
      </c>
      <c r="AB741">
        <v>423684</v>
      </c>
      <c r="AC741">
        <v>426491</v>
      </c>
      <c r="AD741">
        <v>430217</v>
      </c>
      <c r="AE741">
        <v>434396</v>
      </c>
      <c r="AF741">
        <v>439002</v>
      </c>
    </row>
    <row r="742" spans="1:32" x14ac:dyDescent="0.25">
      <c r="A742" t="s">
        <v>6403</v>
      </c>
      <c r="B742" s="197">
        <v>1058590</v>
      </c>
      <c r="C742" s="197">
        <v>1039680</v>
      </c>
      <c r="D742" s="197">
        <v>1038380</v>
      </c>
      <c r="E742" s="197">
        <v>1020530</v>
      </c>
      <c r="F742" s="197">
        <v>1013620</v>
      </c>
      <c r="G742" s="197">
        <v>1003470</v>
      </c>
      <c r="H742">
        <v>989052</v>
      </c>
      <c r="I742">
        <v>972928</v>
      </c>
      <c r="J742">
        <v>957887</v>
      </c>
      <c r="K742">
        <v>943531</v>
      </c>
      <c r="L742">
        <v>929675</v>
      </c>
      <c r="M742">
        <v>919235</v>
      </c>
      <c r="N742">
        <v>908429</v>
      </c>
      <c r="O742">
        <v>896809</v>
      </c>
      <c r="P742">
        <v>889013</v>
      </c>
      <c r="Q742">
        <v>887716</v>
      </c>
      <c r="R742">
        <v>882757</v>
      </c>
      <c r="S742">
        <v>876008</v>
      </c>
      <c r="T742">
        <v>872817</v>
      </c>
      <c r="U742">
        <v>870400</v>
      </c>
      <c r="V742">
        <v>869656</v>
      </c>
      <c r="W742">
        <v>875801</v>
      </c>
      <c r="X742">
        <v>880295</v>
      </c>
      <c r="Y742">
        <v>886147</v>
      </c>
      <c r="Z742">
        <v>894838</v>
      </c>
      <c r="AA742">
        <v>904568</v>
      </c>
      <c r="AB742">
        <v>912875</v>
      </c>
      <c r="AC742">
        <v>918923</v>
      </c>
      <c r="AD742">
        <v>926950</v>
      </c>
      <c r="AE742">
        <v>935955</v>
      </c>
      <c r="AF742">
        <v>945879</v>
      </c>
    </row>
    <row r="743" spans="1:32" x14ac:dyDescent="0.25">
      <c r="A743" t="s">
        <v>6404</v>
      </c>
      <c r="B743" s="197">
        <v>2745910</v>
      </c>
      <c r="C743" s="197">
        <v>2696870</v>
      </c>
      <c r="D743" s="197">
        <v>2693490</v>
      </c>
      <c r="E743" s="197">
        <v>2647180</v>
      </c>
      <c r="F743" s="197">
        <v>2629270</v>
      </c>
      <c r="G743" s="197">
        <v>2602940</v>
      </c>
      <c r="H743" s="197">
        <v>2565540</v>
      </c>
      <c r="I743" s="197">
        <v>2523720</v>
      </c>
      <c r="J743" s="197">
        <v>2484700</v>
      </c>
      <c r="K743" s="197">
        <v>2447460</v>
      </c>
      <c r="L743" s="197">
        <v>2411520</v>
      </c>
      <c r="M743" s="197">
        <v>2384440</v>
      </c>
      <c r="N743" s="197">
        <v>2356410</v>
      </c>
      <c r="O743" s="197">
        <v>2326270</v>
      </c>
      <c r="P743" s="197">
        <v>2306050</v>
      </c>
      <c r="Q743" s="197">
        <v>2302680</v>
      </c>
      <c r="R743" s="197">
        <v>2289820</v>
      </c>
      <c r="S743" s="197">
        <v>2272310</v>
      </c>
      <c r="T743" s="197">
        <v>2264040</v>
      </c>
      <c r="U743" s="197">
        <v>2257770</v>
      </c>
      <c r="V743" s="197">
        <v>2255840</v>
      </c>
      <c r="W743" s="197">
        <v>2271780</v>
      </c>
      <c r="X743" s="197">
        <v>2283430</v>
      </c>
      <c r="Y743" s="197">
        <v>2298610</v>
      </c>
      <c r="Z743" s="197">
        <v>2321150</v>
      </c>
      <c r="AA743" s="197">
        <v>2346390</v>
      </c>
      <c r="AB743" s="197">
        <v>2367940</v>
      </c>
      <c r="AC743" s="197">
        <v>2383630</v>
      </c>
      <c r="AD743" s="197">
        <v>2404450</v>
      </c>
      <c r="AE743" s="197">
        <v>2427810</v>
      </c>
      <c r="AF743" s="197">
        <v>2453550</v>
      </c>
    </row>
    <row r="744" spans="1:32" x14ac:dyDescent="0.25">
      <c r="A744" t="s">
        <v>6405</v>
      </c>
      <c r="B744" s="197">
        <v>2026660</v>
      </c>
      <c r="C744" s="197">
        <v>1990470</v>
      </c>
      <c r="D744" s="197">
        <v>1987970</v>
      </c>
      <c r="E744" s="197">
        <v>1953790</v>
      </c>
      <c r="F744" s="197">
        <v>1940570</v>
      </c>
      <c r="G744" s="197">
        <v>1921140</v>
      </c>
      <c r="H744" s="197">
        <v>1893540</v>
      </c>
      <c r="I744" s="197">
        <v>1862670</v>
      </c>
      <c r="J744" s="197">
        <v>1833870</v>
      </c>
      <c r="K744" s="197">
        <v>1806390</v>
      </c>
      <c r="L744" s="197">
        <v>1779860</v>
      </c>
      <c r="M744" s="197">
        <v>1759870</v>
      </c>
      <c r="N744" s="197">
        <v>1739190</v>
      </c>
      <c r="O744" s="197">
        <v>1716940</v>
      </c>
      <c r="P744" s="197">
        <v>1702010</v>
      </c>
      <c r="Q744" s="197">
        <v>1699530</v>
      </c>
      <c r="R744" s="197">
        <v>1690040</v>
      </c>
      <c r="S744" s="197">
        <v>1677110</v>
      </c>
      <c r="T744" s="197">
        <v>1671010</v>
      </c>
      <c r="U744" s="197">
        <v>1666380</v>
      </c>
      <c r="V744" s="197">
        <v>1664950</v>
      </c>
      <c r="W744" s="197">
        <v>1676720</v>
      </c>
      <c r="X744" s="197">
        <v>1685320</v>
      </c>
      <c r="Y744" s="197">
        <v>1696530</v>
      </c>
      <c r="Z744" s="197">
        <v>1713160</v>
      </c>
      <c r="AA744" s="197">
        <v>1731790</v>
      </c>
      <c r="AB744" s="197">
        <v>1747700</v>
      </c>
      <c r="AC744" s="197">
        <v>1759280</v>
      </c>
      <c r="AD744" s="197">
        <v>1774640</v>
      </c>
      <c r="AE744" s="197">
        <v>1791880</v>
      </c>
      <c r="AF744" s="197">
        <v>1810880</v>
      </c>
    </row>
    <row r="745" spans="1:32" x14ac:dyDescent="0.25">
      <c r="A745" t="s">
        <v>6406</v>
      </c>
      <c r="B745">
        <v>202666</v>
      </c>
      <c r="C745">
        <v>199047</v>
      </c>
      <c r="D745">
        <v>198797</v>
      </c>
      <c r="E745">
        <v>195379</v>
      </c>
      <c r="F745">
        <v>194057</v>
      </c>
      <c r="G745">
        <v>192114</v>
      </c>
      <c r="H745">
        <v>189354</v>
      </c>
      <c r="I745">
        <v>186267</v>
      </c>
      <c r="J745">
        <v>183387</v>
      </c>
      <c r="K745">
        <v>180639</v>
      </c>
      <c r="L745">
        <v>177986</v>
      </c>
      <c r="M745">
        <v>175987</v>
      </c>
      <c r="N745">
        <v>173919</v>
      </c>
      <c r="O745">
        <v>171694</v>
      </c>
      <c r="P745">
        <v>170201</v>
      </c>
      <c r="Q745">
        <v>169953</v>
      </c>
      <c r="R745">
        <v>169004</v>
      </c>
      <c r="S745">
        <v>167711</v>
      </c>
      <c r="T745">
        <v>167101</v>
      </c>
      <c r="U745">
        <v>166638</v>
      </c>
      <c r="V745">
        <v>166495</v>
      </c>
      <c r="W745">
        <v>167672</v>
      </c>
      <c r="X745">
        <v>168532</v>
      </c>
      <c r="Y745">
        <v>169653</v>
      </c>
      <c r="Z745">
        <v>171316</v>
      </c>
      <c r="AA745">
        <v>173179</v>
      </c>
      <c r="AB745">
        <v>174770</v>
      </c>
      <c r="AC745">
        <v>175928</v>
      </c>
      <c r="AD745">
        <v>177464</v>
      </c>
      <c r="AE745">
        <v>179188</v>
      </c>
      <c r="AF745">
        <v>181088</v>
      </c>
    </row>
    <row r="746" spans="1:32" x14ac:dyDescent="0.25">
      <c r="A746" t="s">
        <v>6407</v>
      </c>
      <c r="B746">
        <v>0</v>
      </c>
      <c r="C746">
        <v>0</v>
      </c>
      <c r="D746">
        <v>0</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row>
    <row r="747" spans="1:32" x14ac:dyDescent="0.25">
      <c r="A747" t="s">
        <v>6408</v>
      </c>
      <c r="B747" s="197">
        <v>539069000000</v>
      </c>
      <c r="C747" s="197">
        <v>532289000000</v>
      </c>
      <c r="D747" s="197">
        <v>529316000000</v>
      </c>
      <c r="E747" s="197">
        <v>518683000000</v>
      </c>
      <c r="F747" s="197">
        <v>505850000000</v>
      </c>
      <c r="G747" s="197">
        <v>495937000000</v>
      </c>
      <c r="H747" s="197">
        <v>486093000000</v>
      </c>
      <c r="I747" s="197">
        <v>477632000000</v>
      </c>
      <c r="J747" s="197">
        <v>472443000000</v>
      </c>
      <c r="K747" s="197">
        <v>468579000000</v>
      </c>
      <c r="L747" s="197">
        <v>466747000000</v>
      </c>
      <c r="M747" s="197">
        <v>467458000000</v>
      </c>
      <c r="N747" s="197">
        <v>468796000000</v>
      </c>
      <c r="O747" s="197">
        <v>468017000000</v>
      </c>
      <c r="P747" s="197">
        <v>466539000000</v>
      </c>
      <c r="Q747" s="197">
        <v>466222000000</v>
      </c>
      <c r="R747" s="197">
        <v>462509000000</v>
      </c>
      <c r="S747" s="197">
        <v>456087000000</v>
      </c>
      <c r="T747" s="197">
        <v>450464000000</v>
      </c>
      <c r="U747" s="197">
        <v>443800000000</v>
      </c>
      <c r="V747" s="197">
        <v>438104000000</v>
      </c>
      <c r="W747" s="197">
        <v>433279000000</v>
      </c>
      <c r="X747" s="197">
        <v>427131000000</v>
      </c>
      <c r="Y747" s="197">
        <v>421782000000</v>
      </c>
      <c r="Z747" s="197">
        <v>417448000000</v>
      </c>
      <c r="AA747" s="197">
        <v>413284000000</v>
      </c>
      <c r="AB747" s="197">
        <v>408839000000</v>
      </c>
      <c r="AC747" s="197">
        <v>404077000000</v>
      </c>
      <c r="AD747" s="197">
        <v>399693000000</v>
      </c>
      <c r="AE747" s="197">
        <v>395704000000</v>
      </c>
      <c r="AF747" s="197">
        <v>392237000000</v>
      </c>
    </row>
    <row r="748" spans="1:32" x14ac:dyDescent="0.25">
      <c r="A748" t="s">
        <v>6409</v>
      </c>
      <c r="B748" s="197">
        <v>23293600</v>
      </c>
      <c r="C748" s="197">
        <v>23000600</v>
      </c>
      <c r="D748" s="197">
        <v>22872200</v>
      </c>
      <c r="E748" s="197">
        <v>22412700</v>
      </c>
      <c r="F748" s="197">
        <v>21858200</v>
      </c>
      <c r="G748" s="197">
        <v>21429800</v>
      </c>
      <c r="H748" s="197">
        <v>21004500</v>
      </c>
      <c r="I748" s="197">
        <v>20638900</v>
      </c>
      <c r="J748" s="197">
        <v>20414600</v>
      </c>
      <c r="K748" s="197">
        <v>20247700</v>
      </c>
      <c r="L748" s="197">
        <v>20168500</v>
      </c>
      <c r="M748" s="197">
        <v>20199200</v>
      </c>
      <c r="N748" s="197">
        <v>20257000</v>
      </c>
      <c r="O748" s="197">
        <v>20223400</v>
      </c>
      <c r="P748" s="197">
        <v>20159500</v>
      </c>
      <c r="Q748" s="197">
        <v>20145800</v>
      </c>
      <c r="R748" s="197">
        <v>19985400</v>
      </c>
      <c r="S748" s="197">
        <v>19707900</v>
      </c>
      <c r="T748" s="197">
        <v>19464900</v>
      </c>
      <c r="U748" s="197">
        <v>19176900</v>
      </c>
      <c r="V748" s="197">
        <v>18930800</v>
      </c>
      <c r="W748" s="197">
        <v>18722300</v>
      </c>
      <c r="X748" s="197">
        <v>18456700</v>
      </c>
      <c r="Y748" s="197">
        <v>18225500</v>
      </c>
      <c r="Z748" s="197">
        <v>18038300</v>
      </c>
      <c r="AA748" s="197">
        <v>17858300</v>
      </c>
      <c r="AB748" s="197">
        <v>17666300</v>
      </c>
      <c r="AC748" s="197">
        <v>17460500</v>
      </c>
      <c r="AD748" s="197">
        <v>17271000</v>
      </c>
      <c r="AE748" s="197">
        <v>17098700</v>
      </c>
      <c r="AF748" s="197">
        <v>16948900</v>
      </c>
    </row>
    <row r="749" spans="1:32" x14ac:dyDescent="0.25">
      <c r="A749" t="s">
        <v>6410</v>
      </c>
      <c r="B749" s="197">
        <v>203681000</v>
      </c>
      <c r="C749" s="197">
        <v>201120000</v>
      </c>
      <c r="D749" s="197">
        <v>199996000</v>
      </c>
      <c r="E749" s="197">
        <v>195979000</v>
      </c>
      <c r="F749" s="197">
        <v>191130000</v>
      </c>
      <c r="G749" s="197">
        <v>187384000</v>
      </c>
      <c r="H749" s="197">
        <v>183665000</v>
      </c>
      <c r="I749" s="197">
        <v>180468000</v>
      </c>
      <c r="J749" s="197">
        <v>178507000</v>
      </c>
      <c r="K749" s="197">
        <v>177047000</v>
      </c>
      <c r="L749" s="197">
        <v>176355000</v>
      </c>
      <c r="M749" s="197">
        <v>176624000</v>
      </c>
      <c r="N749" s="197">
        <v>177129000</v>
      </c>
      <c r="O749" s="197">
        <v>176835000</v>
      </c>
      <c r="P749" s="197">
        <v>176277000</v>
      </c>
      <c r="Q749" s="197">
        <v>176157000</v>
      </c>
      <c r="R749" s="197">
        <v>174754000</v>
      </c>
      <c r="S749" s="197">
        <v>172327000</v>
      </c>
      <c r="T749" s="197">
        <v>170203000</v>
      </c>
      <c r="U749" s="197">
        <v>167685000</v>
      </c>
      <c r="V749" s="197">
        <v>165533000</v>
      </c>
      <c r="W749" s="197">
        <v>163710000</v>
      </c>
      <c r="X749" s="197">
        <v>161387000</v>
      </c>
      <c r="Y749" s="197">
        <v>159366000</v>
      </c>
      <c r="Z749" s="197">
        <v>157728000</v>
      </c>
      <c r="AA749" s="197">
        <v>156155000</v>
      </c>
      <c r="AB749" s="197">
        <v>154475000</v>
      </c>
      <c r="AC749" s="197">
        <v>152676000</v>
      </c>
      <c r="AD749" s="197">
        <v>151020000</v>
      </c>
      <c r="AE749" s="197">
        <v>149512000</v>
      </c>
      <c r="AF749" s="197">
        <v>148203000</v>
      </c>
    </row>
    <row r="750" spans="1:32" x14ac:dyDescent="0.25">
      <c r="A750" t="s">
        <v>6411</v>
      </c>
      <c r="B750" s="197">
        <v>333814000</v>
      </c>
      <c r="C750" s="197">
        <v>329615000</v>
      </c>
      <c r="D750" s="197">
        <v>327774000</v>
      </c>
      <c r="E750" s="197">
        <v>321190000</v>
      </c>
      <c r="F750" s="197">
        <v>313243000</v>
      </c>
      <c r="G750" s="197">
        <v>307105000</v>
      </c>
      <c r="H750" s="197">
        <v>301009000</v>
      </c>
      <c r="I750" s="197">
        <v>295769000</v>
      </c>
      <c r="J750" s="197">
        <v>292556000</v>
      </c>
      <c r="K750" s="197">
        <v>290163000</v>
      </c>
      <c r="L750" s="197">
        <v>289029000</v>
      </c>
      <c r="M750" s="197">
        <v>289469000</v>
      </c>
      <c r="N750" s="197">
        <v>290298000</v>
      </c>
      <c r="O750" s="197">
        <v>289815000</v>
      </c>
      <c r="P750" s="197">
        <v>288900000</v>
      </c>
      <c r="Q750" s="197">
        <v>288704000</v>
      </c>
      <c r="R750" s="197">
        <v>286405000</v>
      </c>
      <c r="S750" s="197">
        <v>282428000</v>
      </c>
      <c r="T750" s="197">
        <v>278946000</v>
      </c>
      <c r="U750" s="197">
        <v>274819000</v>
      </c>
      <c r="V750" s="197">
        <v>271292000</v>
      </c>
      <c r="W750" s="197">
        <v>268304000</v>
      </c>
      <c r="X750" s="197">
        <v>264497000</v>
      </c>
      <c r="Y750" s="197">
        <v>261185000</v>
      </c>
      <c r="Z750" s="197">
        <v>258501000</v>
      </c>
      <c r="AA750" s="197">
        <v>255922000</v>
      </c>
      <c r="AB750" s="197">
        <v>253170000</v>
      </c>
      <c r="AC750" s="197">
        <v>250221000</v>
      </c>
      <c r="AD750" s="197">
        <v>247506000</v>
      </c>
      <c r="AE750" s="197">
        <v>245036000</v>
      </c>
      <c r="AF750" s="197">
        <v>242889000</v>
      </c>
    </row>
    <row r="751" spans="1:32" x14ac:dyDescent="0.25">
      <c r="A751" t="s">
        <v>6412</v>
      </c>
      <c r="B751" s="197">
        <v>32161700</v>
      </c>
      <c r="C751" s="197">
        <v>31757200</v>
      </c>
      <c r="D751" s="197">
        <v>31579800</v>
      </c>
      <c r="E751" s="197">
        <v>30945400</v>
      </c>
      <c r="F751" s="197">
        <v>30179700</v>
      </c>
      <c r="G751" s="197">
        <v>29588300</v>
      </c>
      <c r="H751" s="197">
        <v>29001000</v>
      </c>
      <c r="I751" s="197">
        <v>28496200</v>
      </c>
      <c r="J751" s="197">
        <v>28186600</v>
      </c>
      <c r="K751" s="197">
        <v>27956100</v>
      </c>
      <c r="L751" s="197">
        <v>27846800</v>
      </c>
      <c r="M751" s="197">
        <v>27889300</v>
      </c>
      <c r="N751" s="197">
        <v>27969100</v>
      </c>
      <c r="O751" s="197">
        <v>27922600</v>
      </c>
      <c r="P751" s="197">
        <v>27834400</v>
      </c>
      <c r="Q751" s="197">
        <v>27815500</v>
      </c>
      <c r="R751" s="197">
        <v>27594000</v>
      </c>
      <c r="S751" s="197">
        <v>27210800</v>
      </c>
      <c r="T751" s="197">
        <v>26875400</v>
      </c>
      <c r="U751" s="197">
        <v>26477800</v>
      </c>
      <c r="V751" s="197">
        <v>26137900</v>
      </c>
      <c r="W751" s="197">
        <v>25850100</v>
      </c>
      <c r="X751" s="197">
        <v>25483300</v>
      </c>
      <c r="Y751" s="197">
        <v>25164100</v>
      </c>
      <c r="Z751" s="197">
        <v>24905600</v>
      </c>
      <c r="AA751" s="197">
        <v>24657100</v>
      </c>
      <c r="AB751" s="197">
        <v>24392000</v>
      </c>
      <c r="AC751" s="197">
        <v>24107800</v>
      </c>
      <c r="AD751" s="197">
        <v>23846300</v>
      </c>
      <c r="AE751" s="197">
        <v>23608300</v>
      </c>
      <c r="AF751" s="197">
        <v>23401500</v>
      </c>
    </row>
    <row r="752" spans="1:32" x14ac:dyDescent="0.25">
      <c r="A752" t="s">
        <v>6413</v>
      </c>
      <c r="B752" s="197">
        <v>32161700</v>
      </c>
      <c r="C752" s="197">
        <v>31757200</v>
      </c>
      <c r="D752" s="197">
        <v>31579800</v>
      </c>
      <c r="E752" s="197">
        <v>30945400</v>
      </c>
      <c r="F752" s="197">
        <v>30179700</v>
      </c>
      <c r="G752" s="197">
        <v>29588300</v>
      </c>
      <c r="H752" s="197">
        <v>29001000</v>
      </c>
      <c r="I752" s="197">
        <v>28496200</v>
      </c>
      <c r="J752" s="197">
        <v>28186600</v>
      </c>
      <c r="K752" s="197">
        <v>27956100</v>
      </c>
      <c r="L752" s="197">
        <v>27846800</v>
      </c>
      <c r="M752" s="197">
        <v>27889300</v>
      </c>
      <c r="N752" s="197">
        <v>27969100</v>
      </c>
      <c r="O752" s="197">
        <v>27922600</v>
      </c>
      <c r="P752" s="197">
        <v>27834400</v>
      </c>
      <c r="Q752" s="197">
        <v>27815500</v>
      </c>
      <c r="R752" s="197">
        <v>27594000</v>
      </c>
      <c r="S752" s="197">
        <v>27210800</v>
      </c>
      <c r="T752" s="197">
        <v>26875400</v>
      </c>
      <c r="U752" s="197">
        <v>26477800</v>
      </c>
      <c r="V752" s="197">
        <v>26137900</v>
      </c>
      <c r="W752" s="197">
        <v>25850100</v>
      </c>
      <c r="X752" s="197">
        <v>25483300</v>
      </c>
      <c r="Y752" s="197">
        <v>25164100</v>
      </c>
      <c r="Z752" s="197">
        <v>24905600</v>
      </c>
      <c r="AA752" s="197">
        <v>24657100</v>
      </c>
      <c r="AB752" s="197">
        <v>24392000</v>
      </c>
      <c r="AC752" s="197">
        <v>24107800</v>
      </c>
      <c r="AD752" s="197">
        <v>23846300</v>
      </c>
      <c r="AE752" s="197">
        <v>23608300</v>
      </c>
      <c r="AF752" s="197">
        <v>23401500</v>
      </c>
    </row>
    <row r="753" spans="1:32" x14ac:dyDescent="0.25">
      <c r="A753" t="s">
        <v>6414</v>
      </c>
      <c r="B753" s="197">
        <v>2462940</v>
      </c>
      <c r="C753" s="197">
        <v>2431960</v>
      </c>
      <c r="D753" s="197">
        <v>2418380</v>
      </c>
      <c r="E753" s="197">
        <v>2369790</v>
      </c>
      <c r="F753" s="197">
        <v>2311160</v>
      </c>
      <c r="G753" s="197">
        <v>2265870</v>
      </c>
      <c r="H753" s="197">
        <v>2220900</v>
      </c>
      <c r="I753" s="197">
        <v>2182240</v>
      </c>
      <c r="J753" s="197">
        <v>2158530</v>
      </c>
      <c r="K753" s="197">
        <v>2140880</v>
      </c>
      <c r="L753" s="197">
        <v>2132510</v>
      </c>
      <c r="M753" s="197">
        <v>2135760</v>
      </c>
      <c r="N753" s="197">
        <v>2141870</v>
      </c>
      <c r="O753" s="197">
        <v>2138310</v>
      </c>
      <c r="P753" s="197">
        <v>2131550</v>
      </c>
      <c r="Q753" s="197">
        <v>2130110</v>
      </c>
      <c r="R753" s="197">
        <v>2113150</v>
      </c>
      <c r="S753" s="197">
        <v>2083800</v>
      </c>
      <c r="T753" s="197">
        <v>2058110</v>
      </c>
      <c r="U753" s="197">
        <v>2027660</v>
      </c>
      <c r="V753" s="197">
        <v>2001640</v>
      </c>
      <c r="W753" s="197">
        <v>1979600</v>
      </c>
      <c r="X753" s="197">
        <v>1951510</v>
      </c>
      <c r="Y753" s="197">
        <v>1927070</v>
      </c>
      <c r="Z753" s="197">
        <v>1907270</v>
      </c>
      <c r="AA753" s="197">
        <v>1888240</v>
      </c>
      <c r="AB753" s="197">
        <v>1867930</v>
      </c>
      <c r="AC753" s="197">
        <v>1846170</v>
      </c>
      <c r="AD753" s="197">
        <v>1826140</v>
      </c>
      <c r="AE753" s="197">
        <v>1807920</v>
      </c>
      <c r="AF753" s="197">
        <v>1792080</v>
      </c>
    </row>
    <row r="754" spans="1:32" x14ac:dyDescent="0.25">
      <c r="A754" t="s">
        <v>6415</v>
      </c>
      <c r="B754" s="197">
        <v>5306680</v>
      </c>
      <c r="C754" s="197">
        <v>5239930</v>
      </c>
      <c r="D754" s="197">
        <v>5210660</v>
      </c>
      <c r="E754" s="197">
        <v>5105990</v>
      </c>
      <c r="F754" s="197">
        <v>4979660</v>
      </c>
      <c r="G754" s="197">
        <v>4882080</v>
      </c>
      <c r="H754" s="197">
        <v>4785170</v>
      </c>
      <c r="I754" s="197">
        <v>4701880</v>
      </c>
      <c r="J754" s="197">
        <v>4650790</v>
      </c>
      <c r="K754" s="197">
        <v>4612760</v>
      </c>
      <c r="L754" s="197">
        <v>4594730</v>
      </c>
      <c r="M754" s="197">
        <v>4601730</v>
      </c>
      <c r="N754" s="197">
        <v>4614900</v>
      </c>
      <c r="O754" s="197">
        <v>4607230</v>
      </c>
      <c r="P754" s="197">
        <v>4592680</v>
      </c>
      <c r="Q754" s="197">
        <v>4589560</v>
      </c>
      <c r="R754" s="197">
        <v>4553010</v>
      </c>
      <c r="S754" s="197">
        <v>4489780</v>
      </c>
      <c r="T754" s="197">
        <v>4434440</v>
      </c>
      <c r="U754" s="197">
        <v>4368830</v>
      </c>
      <c r="V754" s="197">
        <v>4312760</v>
      </c>
      <c r="W754" s="197">
        <v>4265270</v>
      </c>
      <c r="X754" s="197">
        <v>4204740</v>
      </c>
      <c r="Y754" s="197">
        <v>4152080</v>
      </c>
      <c r="Z754" s="197">
        <v>4109420</v>
      </c>
      <c r="AA754" s="197">
        <v>4068430</v>
      </c>
      <c r="AB754" s="197">
        <v>4024670</v>
      </c>
      <c r="AC754" s="197">
        <v>3977790</v>
      </c>
      <c r="AD754" s="197">
        <v>3934630</v>
      </c>
      <c r="AE754" s="197">
        <v>3895370</v>
      </c>
      <c r="AF754" s="197">
        <v>3861240</v>
      </c>
    </row>
    <row r="755" spans="1:32" x14ac:dyDescent="0.25">
      <c r="A755" t="s">
        <v>6416</v>
      </c>
      <c r="B755" s="197">
        <v>13765200</v>
      </c>
      <c r="C755" s="197">
        <v>13592100</v>
      </c>
      <c r="D755" s="197">
        <v>13516100</v>
      </c>
      <c r="E755" s="197">
        <v>13244600</v>
      </c>
      <c r="F755" s="197">
        <v>12916900</v>
      </c>
      <c r="G755" s="197">
        <v>12663800</v>
      </c>
      <c r="H755" s="197">
        <v>12412400</v>
      </c>
      <c r="I755" s="197">
        <v>12196400</v>
      </c>
      <c r="J755" s="197">
        <v>12063900</v>
      </c>
      <c r="K755" s="197">
        <v>11965200</v>
      </c>
      <c r="L755" s="197">
        <v>11918400</v>
      </c>
      <c r="M755" s="197">
        <v>11936600</v>
      </c>
      <c r="N755" s="197">
        <v>11970800</v>
      </c>
      <c r="O755" s="197">
        <v>11950900</v>
      </c>
      <c r="P755" s="197">
        <v>11913100</v>
      </c>
      <c r="Q755" s="197">
        <v>11905000</v>
      </c>
      <c r="R755" s="197">
        <v>11810200</v>
      </c>
      <c r="S755" s="197">
        <v>11646200</v>
      </c>
      <c r="T755" s="197">
        <v>11502700</v>
      </c>
      <c r="U755" s="197">
        <v>11332500</v>
      </c>
      <c r="V755" s="197">
        <v>11187000</v>
      </c>
      <c r="W755" s="197">
        <v>11063800</v>
      </c>
      <c r="X755" s="197">
        <v>10906800</v>
      </c>
      <c r="Y755" s="197">
        <v>10770300</v>
      </c>
      <c r="Z755" s="197">
        <v>10659600</v>
      </c>
      <c r="AA755" s="197">
        <v>10553300</v>
      </c>
      <c r="AB755" s="197">
        <v>10439800</v>
      </c>
      <c r="AC755" s="197">
        <v>10318100</v>
      </c>
      <c r="AD755" s="197">
        <v>10206200</v>
      </c>
      <c r="AE755" s="197">
        <v>10104300</v>
      </c>
      <c r="AF755" s="197">
        <v>10015800</v>
      </c>
    </row>
    <row r="756" spans="1:32" x14ac:dyDescent="0.25">
      <c r="A756" t="s">
        <v>6417</v>
      </c>
      <c r="B756" s="197">
        <v>10159600</v>
      </c>
      <c r="C756" s="197">
        <v>10031800</v>
      </c>
      <c r="D756" s="197">
        <v>9975800</v>
      </c>
      <c r="E756" s="197">
        <v>9775400</v>
      </c>
      <c r="F756" s="197">
        <v>9533540</v>
      </c>
      <c r="G756" s="197">
        <v>9346720</v>
      </c>
      <c r="H756" s="197">
        <v>9161190</v>
      </c>
      <c r="I756" s="197">
        <v>9001740</v>
      </c>
      <c r="J756" s="197">
        <v>8903930</v>
      </c>
      <c r="K756" s="197">
        <v>8831110</v>
      </c>
      <c r="L756" s="197">
        <v>8796590</v>
      </c>
      <c r="M756" s="197">
        <v>8809990</v>
      </c>
      <c r="N756" s="197">
        <v>8835200</v>
      </c>
      <c r="O756" s="197">
        <v>8820520</v>
      </c>
      <c r="P756" s="197">
        <v>8792660</v>
      </c>
      <c r="Q756" s="197">
        <v>8786690</v>
      </c>
      <c r="R756" s="197">
        <v>8716720</v>
      </c>
      <c r="S756" s="197">
        <v>8595680</v>
      </c>
      <c r="T756" s="197">
        <v>8489720</v>
      </c>
      <c r="U756" s="197">
        <v>8364110</v>
      </c>
      <c r="V756" s="197">
        <v>8256770</v>
      </c>
      <c r="W756" s="197">
        <v>8165840</v>
      </c>
      <c r="X756" s="197">
        <v>8049960</v>
      </c>
      <c r="Y756" s="197">
        <v>7949150</v>
      </c>
      <c r="Z756" s="197">
        <v>7867480</v>
      </c>
      <c r="AA756" s="197">
        <v>7789000</v>
      </c>
      <c r="AB756" s="197">
        <v>7705220</v>
      </c>
      <c r="AC756" s="197">
        <v>7615470</v>
      </c>
      <c r="AD756" s="197">
        <v>7532840</v>
      </c>
      <c r="AE756" s="197">
        <v>7457670</v>
      </c>
      <c r="AF756" s="197">
        <v>7392330</v>
      </c>
    </row>
    <row r="757" spans="1:32" x14ac:dyDescent="0.25">
      <c r="A757" t="s">
        <v>6418</v>
      </c>
      <c r="B757" s="197">
        <v>1015960</v>
      </c>
      <c r="C757" s="197">
        <v>1003180</v>
      </c>
      <c r="D757" s="197">
        <v>997580</v>
      </c>
      <c r="E757" s="197">
        <v>977540</v>
      </c>
      <c r="F757" s="197">
        <v>953354</v>
      </c>
      <c r="G757" s="197">
        <v>934672</v>
      </c>
      <c r="H757" s="197">
        <v>916119</v>
      </c>
      <c r="I757" s="197">
        <v>900174</v>
      </c>
      <c r="J757" s="197">
        <v>890393</v>
      </c>
      <c r="K757" s="197">
        <v>883111</v>
      </c>
      <c r="L757" s="197">
        <v>879659</v>
      </c>
      <c r="M757" s="197">
        <v>880999</v>
      </c>
      <c r="N757" s="197">
        <v>883520</v>
      </c>
      <c r="O757" s="197">
        <v>882052</v>
      </c>
      <c r="P757" s="197">
        <v>879266</v>
      </c>
      <c r="Q757" s="197">
        <v>878669</v>
      </c>
      <c r="R757" s="197">
        <v>871672</v>
      </c>
      <c r="S757" s="197">
        <v>859568</v>
      </c>
      <c r="T757" s="197">
        <v>848972</v>
      </c>
      <c r="U757" s="197">
        <v>836411</v>
      </c>
      <c r="V757" s="197">
        <v>825677</v>
      </c>
      <c r="W757" s="197">
        <v>816584</v>
      </c>
      <c r="X757" s="197">
        <v>804996</v>
      </c>
      <c r="Y757" s="197">
        <v>794915</v>
      </c>
      <c r="Z757" s="197">
        <v>786748</v>
      </c>
      <c r="AA757" s="197">
        <v>778900</v>
      </c>
      <c r="AB757" s="197">
        <v>770522</v>
      </c>
      <c r="AC757" s="197">
        <v>761547</v>
      </c>
      <c r="AD757" s="197">
        <v>753284</v>
      </c>
      <c r="AE757" s="197">
        <v>745767</v>
      </c>
      <c r="AF757" s="197">
        <v>739233</v>
      </c>
    </row>
    <row r="758" spans="1:32" x14ac:dyDescent="0.25">
      <c r="A758" t="s">
        <v>6419</v>
      </c>
      <c r="B758">
        <v>0</v>
      </c>
      <c r="C758">
        <v>0</v>
      </c>
      <c r="D758">
        <v>0</v>
      </c>
      <c r="E758">
        <v>0</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row>
    <row r="759" spans="1:32" x14ac:dyDescent="0.25">
      <c r="A759" t="s">
        <v>6420</v>
      </c>
      <c r="B759" s="197">
        <v>140247000000</v>
      </c>
      <c r="C759" s="197">
        <v>124256000000</v>
      </c>
      <c r="D759" s="197">
        <v>133374000000</v>
      </c>
      <c r="E759" s="197">
        <v>126549000000</v>
      </c>
      <c r="F759" s="197">
        <v>128678000000</v>
      </c>
      <c r="G759" s="197">
        <v>133788000000</v>
      </c>
      <c r="H759" s="197">
        <v>130987000000</v>
      </c>
      <c r="I759" s="197">
        <v>129351000000</v>
      </c>
      <c r="J759" s="197">
        <v>127422000000</v>
      </c>
      <c r="K759" s="197">
        <v>126894000000</v>
      </c>
      <c r="L759" s="197">
        <v>127220000000</v>
      </c>
      <c r="M759" s="197">
        <v>119513000000</v>
      </c>
      <c r="N759" s="197">
        <v>110969000000</v>
      </c>
      <c r="O759" s="197">
        <v>103324000000</v>
      </c>
      <c r="P759" s="197">
        <v>98370200000</v>
      </c>
      <c r="Q759" s="197">
        <v>95609300000</v>
      </c>
      <c r="R759" s="197">
        <v>93616000000</v>
      </c>
      <c r="S759" s="197">
        <v>92825000000</v>
      </c>
      <c r="T759" s="197">
        <v>93112900000</v>
      </c>
      <c r="U759" s="197">
        <v>92939600000</v>
      </c>
      <c r="V759" s="197">
        <v>91188500000</v>
      </c>
      <c r="W759" s="197">
        <v>91053300000</v>
      </c>
      <c r="X759" s="197">
        <v>92491400000</v>
      </c>
      <c r="Y759" s="197">
        <v>93752400000</v>
      </c>
      <c r="Z759" s="197">
        <v>92652400000</v>
      </c>
      <c r="AA759" s="197">
        <v>92380900000</v>
      </c>
      <c r="AB759" s="197">
        <v>92062900000</v>
      </c>
      <c r="AC759" s="197">
        <v>91576900000</v>
      </c>
      <c r="AD759" s="197">
        <v>91773100000</v>
      </c>
      <c r="AE759" s="197">
        <v>91818400000</v>
      </c>
      <c r="AF759" s="197">
        <v>93245500000</v>
      </c>
    </row>
    <row r="760" spans="1:32" x14ac:dyDescent="0.25">
      <c r="A760" t="s">
        <v>6421</v>
      </c>
      <c r="B760" s="197">
        <v>6060190</v>
      </c>
      <c r="C760" s="197">
        <v>5369180</v>
      </c>
      <c r="D760" s="197">
        <v>5763190</v>
      </c>
      <c r="E760" s="197">
        <v>5468290</v>
      </c>
      <c r="F760" s="197">
        <v>5560290</v>
      </c>
      <c r="G760" s="197">
        <v>5781070</v>
      </c>
      <c r="H760" s="197">
        <v>5660030</v>
      </c>
      <c r="I760" s="197">
        <v>5589360</v>
      </c>
      <c r="J760" s="197">
        <v>5506000</v>
      </c>
      <c r="K760" s="197">
        <v>5483200</v>
      </c>
      <c r="L760" s="197">
        <v>5497280</v>
      </c>
      <c r="M760" s="197">
        <v>5164270</v>
      </c>
      <c r="N760" s="197">
        <v>4795040</v>
      </c>
      <c r="O760" s="197">
        <v>4464700</v>
      </c>
      <c r="P760" s="197">
        <v>4250650</v>
      </c>
      <c r="Q760" s="197">
        <v>4131350</v>
      </c>
      <c r="R760" s="197">
        <v>4045220</v>
      </c>
      <c r="S760" s="197">
        <v>4011040</v>
      </c>
      <c r="T760" s="197">
        <v>4023480</v>
      </c>
      <c r="U760" s="197">
        <v>4015990</v>
      </c>
      <c r="V760" s="197">
        <v>3940320</v>
      </c>
      <c r="W760" s="197">
        <v>3934490</v>
      </c>
      <c r="X760" s="197">
        <v>3996630</v>
      </c>
      <c r="Y760" s="197">
        <v>4051120</v>
      </c>
      <c r="Z760" s="197">
        <v>4003580</v>
      </c>
      <c r="AA760" s="197">
        <v>3991850</v>
      </c>
      <c r="AB760" s="197">
        <v>3978110</v>
      </c>
      <c r="AC760" s="197">
        <v>3957110</v>
      </c>
      <c r="AD760" s="197">
        <v>3965590</v>
      </c>
      <c r="AE760" s="197">
        <v>3967550</v>
      </c>
      <c r="AF760" s="197">
        <v>4029210</v>
      </c>
    </row>
    <row r="761" spans="1:32" x14ac:dyDescent="0.25">
      <c r="A761" t="s">
        <v>6422</v>
      </c>
      <c r="B761" s="197">
        <v>52990900</v>
      </c>
      <c r="C761" s="197">
        <v>46948600</v>
      </c>
      <c r="D761" s="197">
        <v>50393800</v>
      </c>
      <c r="E761" s="197">
        <v>47815200</v>
      </c>
      <c r="F761" s="197">
        <v>48619700</v>
      </c>
      <c r="G761" s="197">
        <v>50550200</v>
      </c>
      <c r="H761" s="197">
        <v>49491900</v>
      </c>
      <c r="I761" s="197">
        <v>48873900</v>
      </c>
      <c r="J761" s="197">
        <v>48145000</v>
      </c>
      <c r="K761" s="197">
        <v>47945600</v>
      </c>
      <c r="L761" s="197">
        <v>48068700</v>
      </c>
      <c r="M761" s="197">
        <v>45156800</v>
      </c>
      <c r="N761" s="197">
        <v>41928300</v>
      </c>
      <c r="O761" s="197">
        <v>39039800</v>
      </c>
      <c r="P761" s="197">
        <v>37168100</v>
      </c>
      <c r="Q761" s="197">
        <v>36124900</v>
      </c>
      <c r="R761" s="197">
        <v>35371800</v>
      </c>
      <c r="S761" s="197">
        <v>35072900</v>
      </c>
      <c r="T761" s="197">
        <v>35181700</v>
      </c>
      <c r="U761" s="197">
        <v>35116200</v>
      </c>
      <c r="V761" s="197">
        <v>34454600</v>
      </c>
      <c r="W761" s="197">
        <v>34403500</v>
      </c>
      <c r="X761" s="197">
        <v>34946900</v>
      </c>
      <c r="Y761" s="197">
        <v>35423300</v>
      </c>
      <c r="Z761" s="197">
        <v>35007700</v>
      </c>
      <c r="AA761" s="197">
        <v>34905100</v>
      </c>
      <c r="AB761" s="197">
        <v>34785000</v>
      </c>
      <c r="AC761" s="197">
        <v>34601300</v>
      </c>
      <c r="AD761" s="197">
        <v>34675500</v>
      </c>
      <c r="AE761" s="197">
        <v>34692600</v>
      </c>
      <c r="AF761" s="197">
        <v>35231800</v>
      </c>
    </row>
    <row r="762" spans="1:32" x14ac:dyDescent="0.25">
      <c r="A762" t="s">
        <v>6423</v>
      </c>
      <c r="B762" s="197">
        <v>86846900</v>
      </c>
      <c r="C762" s="197">
        <v>76944200</v>
      </c>
      <c r="D762" s="197">
        <v>82590500</v>
      </c>
      <c r="E762" s="197">
        <v>78364400</v>
      </c>
      <c r="F762" s="197">
        <v>79682900</v>
      </c>
      <c r="G762" s="197">
        <v>82846800</v>
      </c>
      <c r="H762" s="197">
        <v>81112300</v>
      </c>
      <c r="I762" s="197">
        <v>80099400</v>
      </c>
      <c r="J762" s="197">
        <v>78904800</v>
      </c>
      <c r="K762" s="197">
        <v>78578100</v>
      </c>
      <c r="L762" s="197">
        <v>78779900</v>
      </c>
      <c r="M762" s="197">
        <v>74007600</v>
      </c>
      <c r="N762" s="197">
        <v>68716400</v>
      </c>
      <c r="O762" s="197">
        <v>63982300</v>
      </c>
      <c r="P762" s="197">
        <v>60914900</v>
      </c>
      <c r="Q762" s="197">
        <v>59205200</v>
      </c>
      <c r="R762" s="197">
        <v>57970900</v>
      </c>
      <c r="S762" s="197">
        <v>57481100</v>
      </c>
      <c r="T762" s="197">
        <v>57659400</v>
      </c>
      <c r="U762" s="197">
        <v>57552000</v>
      </c>
      <c r="V762" s="197">
        <v>56467600</v>
      </c>
      <c r="W762" s="197">
        <v>56384000</v>
      </c>
      <c r="X762" s="197">
        <v>57274500</v>
      </c>
      <c r="Y762" s="197">
        <v>58055400</v>
      </c>
      <c r="Z762" s="197">
        <v>57374200</v>
      </c>
      <c r="AA762" s="197">
        <v>57206100</v>
      </c>
      <c r="AB762" s="197">
        <v>57009100</v>
      </c>
      <c r="AC762" s="197">
        <v>56708200</v>
      </c>
      <c r="AD762" s="197">
        <v>56829600</v>
      </c>
      <c r="AE762" s="197">
        <v>56857700</v>
      </c>
      <c r="AF762" s="197">
        <v>57741400</v>
      </c>
    </row>
    <row r="763" spans="1:32" x14ac:dyDescent="0.25">
      <c r="A763" t="s">
        <v>6424</v>
      </c>
      <c r="B763" s="197">
        <v>8367360</v>
      </c>
      <c r="C763" s="197">
        <v>7413270</v>
      </c>
      <c r="D763" s="197">
        <v>7957280</v>
      </c>
      <c r="E763" s="197">
        <v>7550110</v>
      </c>
      <c r="F763" s="197">
        <v>7677140</v>
      </c>
      <c r="G763" s="197">
        <v>7981970</v>
      </c>
      <c r="H763" s="197">
        <v>7814860</v>
      </c>
      <c r="I763" s="197">
        <v>7717270</v>
      </c>
      <c r="J763" s="197">
        <v>7602180</v>
      </c>
      <c r="K763" s="197">
        <v>7570700</v>
      </c>
      <c r="L763" s="197">
        <v>7590140</v>
      </c>
      <c r="M763" s="197">
        <v>7130350</v>
      </c>
      <c r="N763" s="197">
        <v>6620560</v>
      </c>
      <c r="O763" s="197">
        <v>6164450</v>
      </c>
      <c r="P763" s="197">
        <v>5868910</v>
      </c>
      <c r="Q763" s="197">
        <v>5704200</v>
      </c>
      <c r="R763" s="197">
        <v>5585270</v>
      </c>
      <c r="S763" s="197">
        <v>5538080</v>
      </c>
      <c r="T763" s="197">
        <v>5555260</v>
      </c>
      <c r="U763" s="197">
        <v>5544910</v>
      </c>
      <c r="V763" s="197">
        <v>5440440</v>
      </c>
      <c r="W763" s="197">
        <v>5432380</v>
      </c>
      <c r="X763" s="197">
        <v>5518180</v>
      </c>
      <c r="Y763" s="197">
        <v>5593410</v>
      </c>
      <c r="Z763" s="197">
        <v>5527780</v>
      </c>
      <c r="AA763" s="197">
        <v>5511590</v>
      </c>
      <c r="AB763" s="197">
        <v>5492610</v>
      </c>
      <c r="AC763" s="197">
        <v>5463610</v>
      </c>
      <c r="AD763" s="197">
        <v>5475320</v>
      </c>
      <c r="AE763" s="197">
        <v>5478020</v>
      </c>
      <c r="AF763" s="197">
        <v>5563170</v>
      </c>
    </row>
    <row r="764" spans="1:32" x14ac:dyDescent="0.25">
      <c r="A764" t="s">
        <v>6425</v>
      </c>
      <c r="B764" s="197">
        <v>8367360</v>
      </c>
      <c r="C764" s="197">
        <v>7413270</v>
      </c>
      <c r="D764" s="197">
        <v>7957280</v>
      </c>
      <c r="E764" s="197">
        <v>7550110</v>
      </c>
      <c r="F764" s="197">
        <v>7677140</v>
      </c>
      <c r="G764" s="197">
        <v>7981970</v>
      </c>
      <c r="H764" s="197">
        <v>7814860</v>
      </c>
      <c r="I764" s="197">
        <v>7717270</v>
      </c>
      <c r="J764" s="197">
        <v>7602180</v>
      </c>
      <c r="K764" s="197">
        <v>7570700</v>
      </c>
      <c r="L764" s="197">
        <v>7590140</v>
      </c>
      <c r="M764" s="197">
        <v>7130350</v>
      </c>
      <c r="N764" s="197">
        <v>6620560</v>
      </c>
      <c r="O764" s="197">
        <v>6164450</v>
      </c>
      <c r="P764" s="197">
        <v>5868910</v>
      </c>
      <c r="Q764" s="197">
        <v>5704200</v>
      </c>
      <c r="R764" s="197">
        <v>5585270</v>
      </c>
      <c r="S764" s="197">
        <v>5538080</v>
      </c>
      <c r="T764" s="197">
        <v>5555260</v>
      </c>
      <c r="U764" s="197">
        <v>5544910</v>
      </c>
      <c r="V764" s="197">
        <v>5440440</v>
      </c>
      <c r="W764" s="197">
        <v>5432380</v>
      </c>
      <c r="X764" s="197">
        <v>5518180</v>
      </c>
      <c r="Y764" s="197">
        <v>5593410</v>
      </c>
      <c r="Z764" s="197">
        <v>5527780</v>
      </c>
      <c r="AA764" s="197">
        <v>5511590</v>
      </c>
      <c r="AB764" s="197">
        <v>5492610</v>
      </c>
      <c r="AC764" s="197">
        <v>5463610</v>
      </c>
      <c r="AD764" s="197">
        <v>5475320</v>
      </c>
      <c r="AE764" s="197">
        <v>5478020</v>
      </c>
      <c r="AF764" s="197">
        <v>5563170</v>
      </c>
    </row>
    <row r="765" spans="1:32" x14ac:dyDescent="0.25">
      <c r="A765" t="s">
        <v>6426</v>
      </c>
      <c r="B765">
        <v>640772</v>
      </c>
      <c r="C765">
        <v>567708</v>
      </c>
      <c r="D765">
        <v>609367</v>
      </c>
      <c r="E765">
        <v>578187</v>
      </c>
      <c r="F765">
        <v>587914</v>
      </c>
      <c r="G765">
        <v>611258</v>
      </c>
      <c r="H765">
        <v>598461</v>
      </c>
      <c r="I765">
        <v>590988</v>
      </c>
      <c r="J765">
        <v>582174</v>
      </c>
      <c r="K765">
        <v>579763</v>
      </c>
      <c r="L765">
        <v>581252</v>
      </c>
      <c r="M765">
        <v>546041</v>
      </c>
      <c r="N765">
        <v>507002</v>
      </c>
      <c r="O765">
        <v>472073</v>
      </c>
      <c r="P765">
        <v>449441</v>
      </c>
      <c r="Q765">
        <v>436827</v>
      </c>
      <c r="R765">
        <v>427719</v>
      </c>
      <c r="S765">
        <v>424105</v>
      </c>
      <c r="T765">
        <v>425421</v>
      </c>
      <c r="U765">
        <v>424629</v>
      </c>
      <c r="V765">
        <v>416628</v>
      </c>
      <c r="W765">
        <v>416011</v>
      </c>
      <c r="X765">
        <v>422581</v>
      </c>
      <c r="Y765">
        <v>428343</v>
      </c>
      <c r="Z765">
        <v>423317</v>
      </c>
      <c r="AA765">
        <v>422076</v>
      </c>
      <c r="AB765">
        <v>420624</v>
      </c>
      <c r="AC765">
        <v>418403</v>
      </c>
      <c r="AD765">
        <v>419299</v>
      </c>
      <c r="AE765">
        <v>419506</v>
      </c>
      <c r="AF765">
        <v>426027</v>
      </c>
    </row>
    <row r="766" spans="1:32" x14ac:dyDescent="0.25">
      <c r="A766" t="s">
        <v>6427</v>
      </c>
      <c r="B766" s="197">
        <v>1380610</v>
      </c>
      <c r="C766" s="197">
        <v>1223190</v>
      </c>
      <c r="D766" s="197">
        <v>1312950</v>
      </c>
      <c r="E766" s="197">
        <v>1245770</v>
      </c>
      <c r="F766" s="197">
        <v>1266730</v>
      </c>
      <c r="G766" s="197">
        <v>1317020</v>
      </c>
      <c r="H766" s="197">
        <v>1289450</v>
      </c>
      <c r="I766" s="197">
        <v>1273350</v>
      </c>
      <c r="J766" s="197">
        <v>1254360</v>
      </c>
      <c r="K766" s="197">
        <v>1249160</v>
      </c>
      <c r="L766" s="197">
        <v>1252370</v>
      </c>
      <c r="M766" s="197">
        <v>1176510</v>
      </c>
      <c r="N766" s="197">
        <v>1092390</v>
      </c>
      <c r="O766" s="197">
        <v>1017130</v>
      </c>
      <c r="P766">
        <v>968371</v>
      </c>
      <c r="Q766">
        <v>941192</v>
      </c>
      <c r="R766">
        <v>921570</v>
      </c>
      <c r="S766">
        <v>913783</v>
      </c>
      <c r="T766">
        <v>916618</v>
      </c>
      <c r="U766">
        <v>914911</v>
      </c>
      <c r="V766">
        <v>897673</v>
      </c>
      <c r="W766">
        <v>896342</v>
      </c>
      <c r="X766">
        <v>910499</v>
      </c>
      <c r="Y766">
        <v>922913</v>
      </c>
      <c r="Z766">
        <v>912084</v>
      </c>
      <c r="AA766">
        <v>909412</v>
      </c>
      <c r="AB766">
        <v>906281</v>
      </c>
      <c r="AC766">
        <v>901496</v>
      </c>
      <c r="AD766">
        <v>903428</v>
      </c>
      <c r="AE766">
        <v>903874</v>
      </c>
      <c r="AF766">
        <v>917923</v>
      </c>
    </row>
    <row r="767" spans="1:32" x14ac:dyDescent="0.25">
      <c r="A767" t="s">
        <v>6428</v>
      </c>
      <c r="B767" s="197">
        <v>3581230</v>
      </c>
      <c r="C767" s="197">
        <v>3172880</v>
      </c>
      <c r="D767" s="197">
        <v>3405720</v>
      </c>
      <c r="E767" s="197">
        <v>3231450</v>
      </c>
      <c r="F767" s="197">
        <v>3285820</v>
      </c>
      <c r="G767" s="197">
        <v>3416280</v>
      </c>
      <c r="H767" s="197">
        <v>3344760</v>
      </c>
      <c r="I767" s="197">
        <v>3302990</v>
      </c>
      <c r="J767" s="197">
        <v>3253730</v>
      </c>
      <c r="K767" s="197">
        <v>3240260</v>
      </c>
      <c r="L767" s="197">
        <v>3248580</v>
      </c>
      <c r="M767" s="197">
        <v>3051790</v>
      </c>
      <c r="N767" s="197">
        <v>2833600</v>
      </c>
      <c r="O767" s="197">
        <v>2638380</v>
      </c>
      <c r="P767" s="197">
        <v>2511900</v>
      </c>
      <c r="Q767" s="197">
        <v>2441400</v>
      </c>
      <c r="R767" s="197">
        <v>2390500</v>
      </c>
      <c r="S767" s="197">
        <v>2370300</v>
      </c>
      <c r="T767" s="197">
        <v>2377650</v>
      </c>
      <c r="U767" s="197">
        <v>2373220</v>
      </c>
      <c r="V767" s="197">
        <v>2328510</v>
      </c>
      <c r="W767" s="197">
        <v>2325060</v>
      </c>
      <c r="X767" s="197">
        <v>2361780</v>
      </c>
      <c r="Y767" s="197">
        <v>2393980</v>
      </c>
      <c r="Z767" s="197">
        <v>2365890</v>
      </c>
      <c r="AA767" s="197">
        <v>2358960</v>
      </c>
      <c r="AB767" s="197">
        <v>2350840</v>
      </c>
      <c r="AC767" s="197">
        <v>2338430</v>
      </c>
      <c r="AD767" s="197">
        <v>2343440</v>
      </c>
      <c r="AE767" s="197">
        <v>2344590</v>
      </c>
      <c r="AF767" s="197">
        <v>2381040</v>
      </c>
    </row>
    <row r="768" spans="1:32" x14ac:dyDescent="0.25">
      <c r="A768" t="s">
        <v>6429</v>
      </c>
      <c r="B768" s="197">
        <v>2643180</v>
      </c>
      <c r="C768" s="197">
        <v>2341790</v>
      </c>
      <c r="D768" s="197">
        <v>2513640</v>
      </c>
      <c r="E768" s="197">
        <v>2385020</v>
      </c>
      <c r="F768" s="197">
        <v>2425150</v>
      </c>
      <c r="G768" s="197">
        <v>2521440</v>
      </c>
      <c r="H768" s="197">
        <v>2468650</v>
      </c>
      <c r="I768" s="197">
        <v>2437820</v>
      </c>
      <c r="J768" s="197">
        <v>2401470</v>
      </c>
      <c r="K768" s="197">
        <v>2391520</v>
      </c>
      <c r="L768" s="197">
        <v>2397660</v>
      </c>
      <c r="M768" s="197">
        <v>2252420</v>
      </c>
      <c r="N768" s="197">
        <v>2091380</v>
      </c>
      <c r="O768" s="197">
        <v>1947300</v>
      </c>
      <c r="P768" s="197">
        <v>1853940</v>
      </c>
      <c r="Q768" s="197">
        <v>1801910</v>
      </c>
      <c r="R768" s="197">
        <v>1764340</v>
      </c>
      <c r="S768" s="197">
        <v>1749430</v>
      </c>
      <c r="T768" s="197">
        <v>1754860</v>
      </c>
      <c r="U768" s="197">
        <v>1751590</v>
      </c>
      <c r="V768" s="197">
        <v>1718590</v>
      </c>
      <c r="W768" s="197">
        <v>1716040</v>
      </c>
      <c r="X768" s="197">
        <v>1743150</v>
      </c>
      <c r="Y768" s="197">
        <v>1766910</v>
      </c>
      <c r="Z768" s="197">
        <v>1746180</v>
      </c>
      <c r="AA768" s="197">
        <v>1741070</v>
      </c>
      <c r="AB768" s="197">
        <v>1735070</v>
      </c>
      <c r="AC768" s="197">
        <v>1725910</v>
      </c>
      <c r="AD768" s="197">
        <v>1729610</v>
      </c>
      <c r="AE768" s="197">
        <v>1730460</v>
      </c>
      <c r="AF768" s="197">
        <v>1757360</v>
      </c>
    </row>
    <row r="769" spans="1:32" x14ac:dyDescent="0.25">
      <c r="A769" t="s">
        <v>6430</v>
      </c>
      <c r="B769">
        <v>264318</v>
      </c>
      <c r="C769">
        <v>234179</v>
      </c>
      <c r="D769">
        <v>251364</v>
      </c>
      <c r="E769">
        <v>238502</v>
      </c>
      <c r="F769">
        <v>242515</v>
      </c>
      <c r="G769">
        <v>252144</v>
      </c>
      <c r="H769">
        <v>246865</v>
      </c>
      <c r="I769">
        <v>243782</v>
      </c>
      <c r="J769">
        <v>240147</v>
      </c>
      <c r="K769">
        <v>239152</v>
      </c>
      <c r="L769">
        <v>239766</v>
      </c>
      <c r="M769">
        <v>225242</v>
      </c>
      <c r="N769">
        <v>209138</v>
      </c>
      <c r="O769">
        <v>194730</v>
      </c>
      <c r="P769">
        <v>185394</v>
      </c>
      <c r="Q769">
        <v>180191</v>
      </c>
      <c r="R769">
        <v>176434</v>
      </c>
      <c r="S769">
        <v>174943</v>
      </c>
      <c r="T769">
        <v>175486</v>
      </c>
      <c r="U769">
        <v>175159</v>
      </c>
      <c r="V769">
        <v>171859</v>
      </c>
      <c r="W769">
        <v>171604</v>
      </c>
      <c r="X769">
        <v>174315</v>
      </c>
      <c r="Y769">
        <v>176691</v>
      </c>
      <c r="Z769">
        <v>174618</v>
      </c>
      <c r="AA769">
        <v>174107</v>
      </c>
      <c r="AB769">
        <v>173507</v>
      </c>
      <c r="AC769">
        <v>172591</v>
      </c>
      <c r="AD769">
        <v>172961</v>
      </c>
      <c r="AE769">
        <v>173046</v>
      </c>
      <c r="AF769">
        <v>175736</v>
      </c>
    </row>
    <row r="770" spans="1:32" x14ac:dyDescent="0.25">
      <c r="A770" t="s">
        <v>6431</v>
      </c>
      <c r="B770">
        <v>0</v>
      </c>
      <c r="C770">
        <v>0</v>
      </c>
      <c r="D770">
        <v>0</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row>
    <row r="771" spans="1:32" x14ac:dyDescent="0.25">
      <c r="A771" t="s">
        <v>6432</v>
      </c>
      <c r="B771">
        <v>0</v>
      </c>
      <c r="C771">
        <v>0</v>
      </c>
      <c r="D771">
        <v>0</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row>
    <row r="772" spans="1:32" x14ac:dyDescent="0.25">
      <c r="A772" t="s">
        <v>6433</v>
      </c>
      <c r="B772">
        <v>0</v>
      </c>
      <c r="C772">
        <v>0</v>
      </c>
      <c r="D772">
        <v>0</v>
      </c>
      <c r="E772">
        <v>0</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row>
    <row r="773" spans="1:32" x14ac:dyDescent="0.25">
      <c r="A773" t="s">
        <v>6434</v>
      </c>
      <c r="B773">
        <v>0</v>
      </c>
      <c r="C773">
        <v>0</v>
      </c>
      <c r="D773">
        <v>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row>
    <row r="774" spans="1:32" x14ac:dyDescent="0.25">
      <c r="A774" t="s">
        <v>6435</v>
      </c>
      <c r="B774">
        <v>0</v>
      </c>
      <c r="C774">
        <v>0</v>
      </c>
      <c r="D774">
        <v>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row>
    <row r="775" spans="1:32" x14ac:dyDescent="0.25">
      <c r="A775" t="s">
        <v>6436</v>
      </c>
      <c r="B775">
        <v>0</v>
      </c>
      <c r="C775">
        <v>0</v>
      </c>
      <c r="D775">
        <v>0</v>
      </c>
      <c r="E775">
        <v>0</v>
      </c>
      <c r="F775">
        <v>0</v>
      </c>
      <c r="G775">
        <v>0</v>
      </c>
      <c r="H775">
        <v>0</v>
      </c>
      <c r="I775">
        <v>0</v>
      </c>
      <c r="J775">
        <v>0</v>
      </c>
      <c r="K775">
        <v>0</v>
      </c>
      <c r="L775">
        <v>0</v>
      </c>
      <c r="M775">
        <v>0</v>
      </c>
      <c r="N775">
        <v>0</v>
      </c>
      <c r="O775">
        <v>0</v>
      </c>
      <c r="P775">
        <v>0</v>
      </c>
      <c r="Q775">
        <v>0</v>
      </c>
      <c r="R775">
        <v>0</v>
      </c>
      <c r="S775">
        <v>0</v>
      </c>
      <c r="T775">
        <v>0</v>
      </c>
      <c r="U775">
        <v>0</v>
      </c>
      <c r="V775">
        <v>0</v>
      </c>
      <c r="W775">
        <v>0</v>
      </c>
      <c r="X775">
        <v>0</v>
      </c>
      <c r="Y775">
        <v>0</v>
      </c>
      <c r="Z775">
        <v>0</v>
      </c>
      <c r="AA775">
        <v>0</v>
      </c>
      <c r="AB775">
        <v>0</v>
      </c>
      <c r="AC775">
        <v>0</v>
      </c>
      <c r="AD775">
        <v>0</v>
      </c>
      <c r="AE775">
        <v>0</v>
      </c>
      <c r="AF775">
        <v>0</v>
      </c>
    </row>
    <row r="776" spans="1:32" x14ac:dyDescent="0.25">
      <c r="A776" t="s">
        <v>6437</v>
      </c>
      <c r="B776">
        <v>0</v>
      </c>
      <c r="C776">
        <v>0</v>
      </c>
      <c r="D776">
        <v>0</v>
      </c>
      <c r="E776">
        <v>0</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row>
    <row r="777" spans="1:32" x14ac:dyDescent="0.25">
      <c r="A777" t="s">
        <v>6438</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row>
    <row r="778" spans="1:32" x14ac:dyDescent="0.25">
      <c r="A778" t="s">
        <v>6439</v>
      </c>
      <c r="B778">
        <v>0</v>
      </c>
      <c r="C778">
        <v>0</v>
      </c>
      <c r="D778">
        <v>0</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row>
    <row r="779" spans="1:32" x14ac:dyDescent="0.25">
      <c r="A779" t="s">
        <v>6440</v>
      </c>
      <c r="B779">
        <v>0</v>
      </c>
      <c r="C779">
        <v>0</v>
      </c>
      <c r="D779">
        <v>0</v>
      </c>
      <c r="E779">
        <v>0</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row>
    <row r="780" spans="1:32" x14ac:dyDescent="0.25">
      <c r="A780" t="s">
        <v>6441</v>
      </c>
      <c r="B780">
        <v>0</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row>
    <row r="781" spans="1:32" x14ac:dyDescent="0.25">
      <c r="A781" t="s">
        <v>6442</v>
      </c>
      <c r="B781">
        <v>0</v>
      </c>
      <c r="C781">
        <v>0</v>
      </c>
      <c r="D781">
        <v>0</v>
      </c>
      <c r="E781">
        <v>0</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row>
    <row r="782" spans="1:32" x14ac:dyDescent="0.25">
      <c r="A782" t="s">
        <v>6443</v>
      </c>
      <c r="B782">
        <v>0</v>
      </c>
      <c r="C782">
        <v>0</v>
      </c>
      <c r="D782">
        <v>0</v>
      </c>
      <c r="E782">
        <v>0</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row>
    <row r="783" spans="1:32" x14ac:dyDescent="0.25">
      <c r="A783" t="s">
        <v>6444</v>
      </c>
      <c r="B783" s="197">
        <v>126268000000</v>
      </c>
      <c r="C783" s="197">
        <v>122718000000</v>
      </c>
      <c r="D783" s="197">
        <v>125813000000</v>
      </c>
      <c r="E783" s="197">
        <v>127357000000</v>
      </c>
      <c r="F783" s="197">
        <v>129799000000</v>
      </c>
      <c r="G783" s="197">
        <v>131274000000</v>
      </c>
      <c r="H783" s="197">
        <v>131969000000</v>
      </c>
      <c r="I783" s="197">
        <v>131917000000</v>
      </c>
      <c r="J783" s="197">
        <v>131400000000</v>
      </c>
      <c r="K783" s="197">
        <v>130956000000</v>
      </c>
      <c r="L783" s="197">
        <v>130389000000</v>
      </c>
      <c r="M783" s="197">
        <v>131336000000</v>
      </c>
      <c r="N783" s="197">
        <v>132136000000</v>
      </c>
      <c r="O783" s="197">
        <v>132684000000</v>
      </c>
      <c r="P783" s="197">
        <v>133825000000</v>
      </c>
      <c r="Q783" s="197">
        <v>134785000000</v>
      </c>
      <c r="R783" s="197">
        <v>135465000000</v>
      </c>
      <c r="S783" s="197">
        <v>136027000000</v>
      </c>
      <c r="T783" s="197">
        <v>136801000000</v>
      </c>
      <c r="U783" s="197">
        <v>137372000000</v>
      </c>
      <c r="V783" s="197">
        <v>137865000000</v>
      </c>
      <c r="W783" s="197">
        <v>138897000000</v>
      </c>
      <c r="X783" s="197">
        <v>140626000000</v>
      </c>
      <c r="Y783" s="197">
        <v>142709000000</v>
      </c>
      <c r="Z783" s="197">
        <v>144355000000</v>
      </c>
      <c r="AA783" s="197">
        <v>145541000000</v>
      </c>
      <c r="AB783" s="197">
        <v>146650000000</v>
      </c>
      <c r="AC783" s="197">
        <v>147539000000</v>
      </c>
      <c r="AD783" s="197">
        <v>148950000000</v>
      </c>
      <c r="AE783" s="197">
        <v>150608000000</v>
      </c>
      <c r="AF783" s="197">
        <v>152320000000</v>
      </c>
    </row>
    <row r="784" spans="1:32" x14ac:dyDescent="0.25">
      <c r="A784" t="s">
        <v>6445</v>
      </c>
      <c r="B784" s="197">
        <v>5456140</v>
      </c>
      <c r="C784" s="197">
        <v>5302740</v>
      </c>
      <c r="D784" s="197">
        <v>5436480</v>
      </c>
      <c r="E784" s="197">
        <v>5503200</v>
      </c>
      <c r="F784" s="197">
        <v>5608710</v>
      </c>
      <c r="G784" s="197">
        <v>5672430</v>
      </c>
      <c r="H784" s="197">
        <v>5702500</v>
      </c>
      <c r="I784" s="197">
        <v>5700230</v>
      </c>
      <c r="J784" s="197">
        <v>5677900</v>
      </c>
      <c r="K784" s="197">
        <v>5658730</v>
      </c>
      <c r="L784" s="197">
        <v>5634190</v>
      </c>
      <c r="M784" s="197">
        <v>5675130</v>
      </c>
      <c r="N784" s="197">
        <v>5709710</v>
      </c>
      <c r="O784" s="197">
        <v>5733390</v>
      </c>
      <c r="P784" s="197">
        <v>5782670</v>
      </c>
      <c r="Q784" s="197">
        <v>5824180</v>
      </c>
      <c r="R784" s="197">
        <v>5853550</v>
      </c>
      <c r="S784" s="197">
        <v>5877820</v>
      </c>
      <c r="T784" s="197">
        <v>5911260</v>
      </c>
      <c r="U784" s="197">
        <v>5935930</v>
      </c>
      <c r="V784" s="197">
        <v>5957260</v>
      </c>
      <c r="W784" s="197">
        <v>6001840</v>
      </c>
      <c r="X784" s="197">
        <v>6076580</v>
      </c>
      <c r="Y784" s="197">
        <v>6166580</v>
      </c>
      <c r="Z784" s="197">
        <v>6237690</v>
      </c>
      <c r="AA784" s="197">
        <v>6288950</v>
      </c>
      <c r="AB784" s="197">
        <v>6336880</v>
      </c>
      <c r="AC784" s="197">
        <v>6375280</v>
      </c>
      <c r="AD784" s="197">
        <v>6436270</v>
      </c>
      <c r="AE784" s="197">
        <v>6507900</v>
      </c>
      <c r="AF784" s="197">
        <v>6581880</v>
      </c>
    </row>
    <row r="785" spans="1:32" x14ac:dyDescent="0.25">
      <c r="A785" t="s">
        <v>6446</v>
      </c>
      <c r="B785" s="197">
        <v>47709000</v>
      </c>
      <c r="C785" s="197">
        <v>46367700</v>
      </c>
      <c r="D785" s="197">
        <v>47537100</v>
      </c>
      <c r="E785" s="197">
        <v>48120500</v>
      </c>
      <c r="F785" s="197">
        <v>49043100</v>
      </c>
      <c r="G785" s="197">
        <v>49600300</v>
      </c>
      <c r="H785" s="197">
        <v>49863200</v>
      </c>
      <c r="I785" s="197">
        <v>49843400</v>
      </c>
      <c r="J785" s="197">
        <v>49648000</v>
      </c>
      <c r="K785" s="197">
        <v>49480500</v>
      </c>
      <c r="L785" s="197">
        <v>49265900</v>
      </c>
      <c r="M785" s="197">
        <v>49623800</v>
      </c>
      <c r="N785" s="197">
        <v>49926200</v>
      </c>
      <c r="O785" s="197">
        <v>50133300</v>
      </c>
      <c r="P785" s="197">
        <v>50564200</v>
      </c>
      <c r="Q785" s="197">
        <v>50927100</v>
      </c>
      <c r="R785" s="197">
        <v>51184000</v>
      </c>
      <c r="S785" s="197">
        <v>51396200</v>
      </c>
      <c r="T785" s="197">
        <v>51688600</v>
      </c>
      <c r="U785" s="197">
        <v>51904400</v>
      </c>
      <c r="V785" s="197">
        <v>52090900</v>
      </c>
      <c r="W785" s="197">
        <v>52480700</v>
      </c>
      <c r="X785" s="197">
        <v>53134100</v>
      </c>
      <c r="Y785" s="197">
        <v>53921100</v>
      </c>
      <c r="Z785" s="197">
        <v>54542900</v>
      </c>
      <c r="AA785" s="197">
        <v>54991200</v>
      </c>
      <c r="AB785" s="197">
        <v>55410300</v>
      </c>
      <c r="AC785" s="197">
        <v>55746100</v>
      </c>
      <c r="AD785" s="197">
        <v>56279300</v>
      </c>
      <c r="AE785" s="197">
        <v>56905700</v>
      </c>
      <c r="AF785" s="197">
        <v>57552600</v>
      </c>
    </row>
    <row r="786" spans="1:32" x14ac:dyDescent="0.25">
      <c r="A786" t="s">
        <v>6447</v>
      </c>
      <c r="B786" s="197">
        <v>78190300</v>
      </c>
      <c r="C786" s="197">
        <v>75992000</v>
      </c>
      <c r="D786" s="197">
        <v>77908600</v>
      </c>
      <c r="E786" s="197">
        <v>78864700</v>
      </c>
      <c r="F786" s="197">
        <v>80376800</v>
      </c>
      <c r="G786" s="197">
        <v>81290000</v>
      </c>
      <c r="H786" s="197">
        <v>81720900</v>
      </c>
      <c r="I786" s="197">
        <v>81688400</v>
      </c>
      <c r="J786" s="197">
        <v>81368300</v>
      </c>
      <c r="K786" s="197">
        <v>81093600</v>
      </c>
      <c r="L786" s="197">
        <v>80742000</v>
      </c>
      <c r="M786" s="197">
        <v>81328600</v>
      </c>
      <c r="N786" s="197">
        <v>81824200</v>
      </c>
      <c r="O786" s="197">
        <v>82163600</v>
      </c>
      <c r="P786" s="197">
        <v>82869800</v>
      </c>
      <c r="Q786" s="197">
        <v>83464600</v>
      </c>
      <c r="R786" s="197">
        <v>83885500</v>
      </c>
      <c r="S786" s="197">
        <v>84233300</v>
      </c>
      <c r="T786" s="197">
        <v>84712600</v>
      </c>
      <c r="U786" s="197">
        <v>85066100</v>
      </c>
      <c r="V786" s="197">
        <v>85371800</v>
      </c>
      <c r="W786" s="197">
        <v>86010600</v>
      </c>
      <c r="X786" s="197">
        <v>87081600</v>
      </c>
      <c r="Y786" s="197">
        <v>88371400</v>
      </c>
      <c r="Z786" s="197">
        <v>89390500</v>
      </c>
      <c r="AA786" s="197">
        <v>90125200</v>
      </c>
      <c r="AB786" s="197">
        <v>90812000</v>
      </c>
      <c r="AC786" s="197">
        <v>91362300</v>
      </c>
      <c r="AD786" s="197">
        <v>92236300</v>
      </c>
      <c r="AE786" s="197">
        <v>93262800</v>
      </c>
      <c r="AF786" s="197">
        <v>94323000</v>
      </c>
    </row>
    <row r="787" spans="1:32" x14ac:dyDescent="0.25">
      <c r="A787" t="s">
        <v>6448</v>
      </c>
      <c r="B787" s="197">
        <v>7533330</v>
      </c>
      <c r="C787" s="197">
        <v>7321540</v>
      </c>
      <c r="D787" s="197">
        <v>7506190</v>
      </c>
      <c r="E787" s="197">
        <v>7598310</v>
      </c>
      <c r="F787" s="197">
        <v>7743990</v>
      </c>
      <c r="G787" s="197">
        <v>7831970</v>
      </c>
      <c r="H787" s="197">
        <v>7873490</v>
      </c>
      <c r="I787" s="197">
        <v>7870360</v>
      </c>
      <c r="J787" s="197">
        <v>7839520</v>
      </c>
      <c r="K787" s="197">
        <v>7813060</v>
      </c>
      <c r="L787" s="197">
        <v>7779180</v>
      </c>
      <c r="M787" s="197">
        <v>7835690</v>
      </c>
      <c r="N787" s="197">
        <v>7883440</v>
      </c>
      <c r="O787" s="197">
        <v>7916140</v>
      </c>
      <c r="P787" s="197">
        <v>7984180</v>
      </c>
      <c r="Q787" s="197">
        <v>8041490</v>
      </c>
      <c r="R787" s="197">
        <v>8082050</v>
      </c>
      <c r="S787" s="197">
        <v>8115550</v>
      </c>
      <c r="T787" s="197">
        <v>8161730</v>
      </c>
      <c r="U787" s="197">
        <v>8195790</v>
      </c>
      <c r="V787" s="197">
        <v>8225240</v>
      </c>
      <c r="W787" s="197">
        <v>8286790</v>
      </c>
      <c r="X787" s="197">
        <v>8389980</v>
      </c>
      <c r="Y787" s="197">
        <v>8514250</v>
      </c>
      <c r="Z787" s="197">
        <v>8612430</v>
      </c>
      <c r="AA787" s="197">
        <v>8683210</v>
      </c>
      <c r="AB787" s="197">
        <v>8749390</v>
      </c>
      <c r="AC787" s="197">
        <v>8802410</v>
      </c>
      <c r="AD787" s="197">
        <v>8886610</v>
      </c>
      <c r="AE787" s="197">
        <v>8985510</v>
      </c>
      <c r="AF787" s="197">
        <v>9087650</v>
      </c>
    </row>
    <row r="788" spans="1:32" x14ac:dyDescent="0.25">
      <c r="A788" t="s">
        <v>6449</v>
      </c>
      <c r="B788" s="197">
        <v>7533330</v>
      </c>
      <c r="C788" s="197">
        <v>7321540</v>
      </c>
      <c r="D788" s="197">
        <v>7506190</v>
      </c>
      <c r="E788" s="197">
        <v>7598310</v>
      </c>
      <c r="F788" s="197">
        <v>7743990</v>
      </c>
      <c r="G788" s="197">
        <v>7831970</v>
      </c>
      <c r="H788" s="197">
        <v>7873490</v>
      </c>
      <c r="I788" s="197">
        <v>7870360</v>
      </c>
      <c r="J788" s="197">
        <v>7839520</v>
      </c>
      <c r="K788" s="197">
        <v>7813060</v>
      </c>
      <c r="L788" s="197">
        <v>7779180</v>
      </c>
      <c r="M788" s="197">
        <v>7835690</v>
      </c>
      <c r="N788" s="197">
        <v>7883440</v>
      </c>
      <c r="O788" s="197">
        <v>7916140</v>
      </c>
      <c r="P788" s="197">
        <v>7984180</v>
      </c>
      <c r="Q788" s="197">
        <v>8041490</v>
      </c>
      <c r="R788" s="197">
        <v>8082050</v>
      </c>
      <c r="S788" s="197">
        <v>8115550</v>
      </c>
      <c r="T788" s="197">
        <v>8161730</v>
      </c>
      <c r="U788" s="197">
        <v>8195790</v>
      </c>
      <c r="V788" s="197">
        <v>8225240</v>
      </c>
      <c r="W788" s="197">
        <v>8286790</v>
      </c>
      <c r="X788" s="197">
        <v>8389980</v>
      </c>
      <c r="Y788" s="197">
        <v>8514250</v>
      </c>
      <c r="Z788" s="197">
        <v>8612430</v>
      </c>
      <c r="AA788" s="197">
        <v>8683210</v>
      </c>
      <c r="AB788" s="197">
        <v>8749390</v>
      </c>
      <c r="AC788" s="197">
        <v>8802410</v>
      </c>
      <c r="AD788" s="197">
        <v>8886610</v>
      </c>
      <c r="AE788" s="197">
        <v>8985510</v>
      </c>
      <c r="AF788" s="197">
        <v>9087650</v>
      </c>
    </row>
    <row r="789" spans="1:32" x14ac:dyDescent="0.25">
      <c r="A789" t="s">
        <v>6450</v>
      </c>
      <c r="B789">
        <v>576902</v>
      </c>
      <c r="C789">
        <v>560683</v>
      </c>
      <c r="D789">
        <v>574823</v>
      </c>
      <c r="E789">
        <v>581878</v>
      </c>
      <c r="F789">
        <v>593034</v>
      </c>
      <c r="G789">
        <v>599772</v>
      </c>
      <c r="H789">
        <v>602951</v>
      </c>
      <c r="I789">
        <v>602711</v>
      </c>
      <c r="J789">
        <v>600349</v>
      </c>
      <c r="K789">
        <v>598323</v>
      </c>
      <c r="L789">
        <v>595728</v>
      </c>
      <c r="M789">
        <v>600057</v>
      </c>
      <c r="N789">
        <v>603713</v>
      </c>
      <c r="O789">
        <v>606217</v>
      </c>
      <c r="P789">
        <v>611428</v>
      </c>
      <c r="Q789">
        <v>615816</v>
      </c>
      <c r="R789">
        <v>618922</v>
      </c>
      <c r="S789">
        <v>621488</v>
      </c>
      <c r="T789">
        <v>625024</v>
      </c>
      <c r="U789">
        <v>627633</v>
      </c>
      <c r="V789">
        <v>629888</v>
      </c>
      <c r="W789">
        <v>634602</v>
      </c>
      <c r="X789">
        <v>642504</v>
      </c>
      <c r="Y789">
        <v>652020</v>
      </c>
      <c r="Z789">
        <v>659539</v>
      </c>
      <c r="AA789">
        <v>664959</v>
      </c>
      <c r="AB789">
        <v>670027</v>
      </c>
      <c r="AC789">
        <v>674087</v>
      </c>
      <c r="AD789">
        <v>680535</v>
      </c>
      <c r="AE789">
        <v>688109</v>
      </c>
      <c r="AF789">
        <v>695931</v>
      </c>
    </row>
    <row r="790" spans="1:32" x14ac:dyDescent="0.25">
      <c r="A790" t="s">
        <v>6451</v>
      </c>
      <c r="B790" s="197">
        <v>1243000</v>
      </c>
      <c r="C790" s="197">
        <v>1208050</v>
      </c>
      <c r="D790" s="197">
        <v>1238520</v>
      </c>
      <c r="E790" s="197">
        <v>1253720</v>
      </c>
      <c r="F790" s="197">
        <v>1277760</v>
      </c>
      <c r="G790" s="197">
        <v>1292280</v>
      </c>
      <c r="H790" s="197">
        <v>1299130</v>
      </c>
      <c r="I790" s="197">
        <v>1298610</v>
      </c>
      <c r="J790" s="197">
        <v>1293520</v>
      </c>
      <c r="K790" s="197">
        <v>1289150</v>
      </c>
      <c r="L790" s="197">
        <v>1283560</v>
      </c>
      <c r="M790" s="197">
        <v>1292890</v>
      </c>
      <c r="N790" s="197">
        <v>1300770</v>
      </c>
      <c r="O790" s="197">
        <v>1306160</v>
      </c>
      <c r="P790" s="197">
        <v>1317390</v>
      </c>
      <c r="Q790" s="197">
        <v>1326850</v>
      </c>
      <c r="R790" s="197">
        <v>1333540</v>
      </c>
      <c r="S790" s="197">
        <v>1339070</v>
      </c>
      <c r="T790" s="197">
        <v>1346690</v>
      </c>
      <c r="U790" s="197">
        <v>1352310</v>
      </c>
      <c r="V790" s="197">
        <v>1357170</v>
      </c>
      <c r="W790" s="197">
        <v>1367320</v>
      </c>
      <c r="X790" s="197">
        <v>1384350</v>
      </c>
      <c r="Y790" s="197">
        <v>1404850</v>
      </c>
      <c r="Z790" s="197">
        <v>1421050</v>
      </c>
      <c r="AA790" s="197">
        <v>1432730</v>
      </c>
      <c r="AB790" s="197">
        <v>1443650</v>
      </c>
      <c r="AC790" s="197">
        <v>1452400</v>
      </c>
      <c r="AD790" s="197">
        <v>1466290</v>
      </c>
      <c r="AE790" s="197">
        <v>1482610</v>
      </c>
      <c r="AF790" s="197">
        <v>1499460</v>
      </c>
    </row>
    <row r="791" spans="1:32" x14ac:dyDescent="0.25">
      <c r="A791" t="s">
        <v>6452</v>
      </c>
      <c r="B791" s="197">
        <v>3224270</v>
      </c>
      <c r="C791" s="197">
        <v>3133620</v>
      </c>
      <c r="D791" s="197">
        <v>3212650</v>
      </c>
      <c r="E791" s="197">
        <v>3252080</v>
      </c>
      <c r="F791" s="197">
        <v>3314430</v>
      </c>
      <c r="G791" s="197">
        <v>3352090</v>
      </c>
      <c r="H791" s="197">
        <v>3369860</v>
      </c>
      <c r="I791" s="197">
        <v>3368520</v>
      </c>
      <c r="J791" s="197">
        <v>3355310</v>
      </c>
      <c r="K791" s="197">
        <v>3343990</v>
      </c>
      <c r="L791" s="197">
        <v>3329490</v>
      </c>
      <c r="M791" s="197">
        <v>3353680</v>
      </c>
      <c r="N791" s="197">
        <v>3374110</v>
      </c>
      <c r="O791" s="197">
        <v>3388110</v>
      </c>
      <c r="P791" s="197">
        <v>3417230</v>
      </c>
      <c r="Q791" s="197">
        <v>3441760</v>
      </c>
      <c r="R791" s="197">
        <v>3459120</v>
      </c>
      <c r="S791" s="197">
        <v>3473460</v>
      </c>
      <c r="T791" s="197">
        <v>3493220</v>
      </c>
      <c r="U791" s="197">
        <v>3507800</v>
      </c>
      <c r="V791" s="197">
        <v>3520400</v>
      </c>
      <c r="W791" s="197">
        <v>3546750</v>
      </c>
      <c r="X791" s="197">
        <v>3590910</v>
      </c>
      <c r="Y791" s="197">
        <v>3644100</v>
      </c>
      <c r="Z791" s="197">
        <v>3686120</v>
      </c>
      <c r="AA791" s="197">
        <v>3716410</v>
      </c>
      <c r="AB791" s="197">
        <v>3744740</v>
      </c>
      <c r="AC791" s="197">
        <v>3767430</v>
      </c>
      <c r="AD791" s="197">
        <v>3803470</v>
      </c>
      <c r="AE791" s="197">
        <v>3845800</v>
      </c>
      <c r="AF791" s="197">
        <v>3889520</v>
      </c>
    </row>
    <row r="792" spans="1:32" x14ac:dyDescent="0.25">
      <c r="A792" t="s">
        <v>6453</v>
      </c>
      <c r="B792" s="197">
        <v>2379720</v>
      </c>
      <c r="C792" s="197">
        <v>2312820</v>
      </c>
      <c r="D792" s="197">
        <v>2371150</v>
      </c>
      <c r="E792" s="197">
        <v>2400250</v>
      </c>
      <c r="F792" s="197">
        <v>2446270</v>
      </c>
      <c r="G792" s="197">
        <v>2474060</v>
      </c>
      <c r="H792" s="197">
        <v>2487170</v>
      </c>
      <c r="I792" s="197">
        <v>2486180</v>
      </c>
      <c r="J792" s="197">
        <v>2476440</v>
      </c>
      <c r="K792" s="197">
        <v>2468080</v>
      </c>
      <c r="L792" s="197">
        <v>2457380</v>
      </c>
      <c r="M792" s="197">
        <v>2475230</v>
      </c>
      <c r="N792" s="197">
        <v>2490320</v>
      </c>
      <c r="O792" s="197">
        <v>2500650</v>
      </c>
      <c r="P792" s="197">
        <v>2522140</v>
      </c>
      <c r="Q792" s="197">
        <v>2540240</v>
      </c>
      <c r="R792" s="197">
        <v>2553050</v>
      </c>
      <c r="S792" s="197">
        <v>2563640</v>
      </c>
      <c r="T792" s="197">
        <v>2578230</v>
      </c>
      <c r="U792" s="197">
        <v>2588990</v>
      </c>
      <c r="V792" s="197">
        <v>2598290</v>
      </c>
      <c r="W792" s="197">
        <v>2617730</v>
      </c>
      <c r="X792" s="197">
        <v>2650330</v>
      </c>
      <c r="Y792" s="197">
        <v>2689580</v>
      </c>
      <c r="Z792" s="197">
        <v>2720600</v>
      </c>
      <c r="AA792" s="197">
        <v>2742960</v>
      </c>
      <c r="AB792" s="197">
        <v>2763860</v>
      </c>
      <c r="AC792" s="197">
        <v>2780610</v>
      </c>
      <c r="AD792" s="197">
        <v>2807210</v>
      </c>
      <c r="AE792" s="197">
        <v>2838450</v>
      </c>
      <c r="AF792" s="197">
        <v>2870720</v>
      </c>
    </row>
    <row r="793" spans="1:32" x14ac:dyDescent="0.25">
      <c r="A793" t="s">
        <v>6454</v>
      </c>
      <c r="B793">
        <v>237972</v>
      </c>
      <c r="C793">
        <v>231282</v>
      </c>
      <c r="D793">
        <v>237115</v>
      </c>
      <c r="E793">
        <v>240025</v>
      </c>
      <c r="F793">
        <v>244627</v>
      </c>
      <c r="G793">
        <v>247406</v>
      </c>
      <c r="H793">
        <v>248717</v>
      </c>
      <c r="I793">
        <v>248618</v>
      </c>
      <c r="J793">
        <v>247644</v>
      </c>
      <c r="K793">
        <v>246808</v>
      </c>
      <c r="L793">
        <v>245738</v>
      </c>
      <c r="M793">
        <v>247523</v>
      </c>
      <c r="N793">
        <v>249032</v>
      </c>
      <c r="O793">
        <v>250065</v>
      </c>
      <c r="P793">
        <v>252214</v>
      </c>
      <c r="Q793">
        <v>254024</v>
      </c>
      <c r="R793">
        <v>255305</v>
      </c>
      <c r="S793">
        <v>256364</v>
      </c>
      <c r="T793">
        <v>257823</v>
      </c>
      <c r="U793">
        <v>258899</v>
      </c>
      <c r="V793">
        <v>259829</v>
      </c>
      <c r="W793">
        <v>261773</v>
      </c>
      <c r="X793">
        <v>265033</v>
      </c>
      <c r="Y793">
        <v>268958</v>
      </c>
      <c r="Z793">
        <v>272060</v>
      </c>
      <c r="AA793">
        <v>274296</v>
      </c>
      <c r="AB793">
        <v>276386</v>
      </c>
      <c r="AC793">
        <v>278061</v>
      </c>
      <c r="AD793">
        <v>280721</v>
      </c>
      <c r="AE793">
        <v>283845</v>
      </c>
      <c r="AF793">
        <v>287072</v>
      </c>
    </row>
    <row r="794" spans="1:32" x14ac:dyDescent="0.25">
      <c r="A794" t="s">
        <v>6455</v>
      </c>
      <c r="B794">
        <v>0</v>
      </c>
      <c r="C794">
        <v>0</v>
      </c>
      <c r="D794">
        <v>0</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row>
    <row r="795" spans="1:32" x14ac:dyDescent="0.25">
      <c r="A795" t="s">
        <v>6456</v>
      </c>
      <c r="B795" s="197">
        <v>3204760000</v>
      </c>
      <c r="C795" s="197">
        <v>3088930000</v>
      </c>
      <c r="D795" s="197">
        <v>3212320000</v>
      </c>
      <c r="E795" s="197">
        <v>3308430000</v>
      </c>
      <c r="F795" s="197">
        <v>3404740000</v>
      </c>
      <c r="G795" s="197">
        <v>3435810000</v>
      </c>
      <c r="H795" s="197">
        <v>3443540000</v>
      </c>
      <c r="I795" s="197">
        <v>3447200000</v>
      </c>
      <c r="J795" s="197">
        <v>3446040000</v>
      </c>
      <c r="K795" s="197">
        <v>3443610000</v>
      </c>
      <c r="L795" s="197">
        <v>3360130000</v>
      </c>
      <c r="M795" s="197">
        <v>3386820000</v>
      </c>
      <c r="N795" s="197">
        <v>3412230000</v>
      </c>
      <c r="O795" s="197">
        <v>3444920000</v>
      </c>
      <c r="P795" s="197">
        <v>3484830000</v>
      </c>
      <c r="Q795" s="197">
        <v>3527120000</v>
      </c>
      <c r="R795" s="197">
        <v>3569320000</v>
      </c>
      <c r="S795" s="197">
        <v>3613630000</v>
      </c>
      <c r="T795" s="197">
        <v>3657550000</v>
      </c>
      <c r="U795" s="197">
        <v>3705610000</v>
      </c>
      <c r="V795" s="197">
        <v>3757470000</v>
      </c>
      <c r="W795" s="197">
        <v>3809130000</v>
      </c>
      <c r="X795" s="197">
        <v>3866210000</v>
      </c>
      <c r="Y795" s="197">
        <v>3924410000</v>
      </c>
      <c r="Z795" s="197">
        <v>3981410000</v>
      </c>
      <c r="AA795" s="197">
        <v>4034110000</v>
      </c>
      <c r="AB795" s="197">
        <v>4089480000</v>
      </c>
      <c r="AC795" s="197">
        <v>4142150000</v>
      </c>
      <c r="AD795" s="197">
        <v>4195470000</v>
      </c>
      <c r="AE795" s="197">
        <v>4245940000</v>
      </c>
      <c r="AF795" s="197">
        <v>4297060000</v>
      </c>
    </row>
    <row r="796" spans="1:32" x14ac:dyDescent="0.25">
      <c r="A796" t="s">
        <v>6457</v>
      </c>
      <c r="B796">
        <v>138480</v>
      </c>
      <c r="C796">
        <v>133475</v>
      </c>
      <c r="D796">
        <v>138807</v>
      </c>
      <c r="E796">
        <v>142960</v>
      </c>
      <c r="F796">
        <v>147121</v>
      </c>
      <c r="G796">
        <v>148464</v>
      </c>
      <c r="H796">
        <v>148798</v>
      </c>
      <c r="I796">
        <v>148956</v>
      </c>
      <c r="J796">
        <v>148906</v>
      </c>
      <c r="K796">
        <v>148801</v>
      </c>
      <c r="L796">
        <v>145194</v>
      </c>
      <c r="M796">
        <v>146347</v>
      </c>
      <c r="N796">
        <v>147445</v>
      </c>
      <c r="O796">
        <v>148858</v>
      </c>
      <c r="P796">
        <v>150582</v>
      </c>
      <c r="Q796">
        <v>152410</v>
      </c>
      <c r="R796">
        <v>154233</v>
      </c>
      <c r="S796">
        <v>156148</v>
      </c>
      <c r="T796">
        <v>158046</v>
      </c>
      <c r="U796">
        <v>160122</v>
      </c>
      <c r="V796">
        <v>162363</v>
      </c>
      <c r="W796">
        <v>164596</v>
      </c>
      <c r="X796">
        <v>167062</v>
      </c>
      <c r="Y796">
        <v>169577</v>
      </c>
      <c r="Z796">
        <v>172040</v>
      </c>
      <c r="AA796">
        <v>174317</v>
      </c>
      <c r="AB796">
        <v>176710</v>
      </c>
      <c r="AC796">
        <v>178986</v>
      </c>
      <c r="AD796">
        <v>181290</v>
      </c>
      <c r="AE796">
        <v>183470</v>
      </c>
      <c r="AF796">
        <v>185679</v>
      </c>
    </row>
    <row r="797" spans="1:32" x14ac:dyDescent="0.25">
      <c r="A797" t="s">
        <v>6458</v>
      </c>
      <c r="B797" s="197">
        <v>1210880</v>
      </c>
      <c r="C797" s="197">
        <v>1167120</v>
      </c>
      <c r="D797" s="197">
        <v>1213740</v>
      </c>
      <c r="E797" s="197">
        <v>1250050</v>
      </c>
      <c r="F797" s="197">
        <v>1286440</v>
      </c>
      <c r="G797" s="197">
        <v>1298180</v>
      </c>
      <c r="H797" s="197">
        <v>1301100</v>
      </c>
      <c r="I797" s="197">
        <v>1302490</v>
      </c>
      <c r="J797" s="197">
        <v>1302050</v>
      </c>
      <c r="K797" s="197">
        <v>1301130</v>
      </c>
      <c r="L797" s="197">
        <v>1269590</v>
      </c>
      <c r="M797" s="197">
        <v>1279670</v>
      </c>
      <c r="N797" s="197">
        <v>1289270</v>
      </c>
      <c r="O797" s="197">
        <v>1301630</v>
      </c>
      <c r="P797" s="197">
        <v>1316700</v>
      </c>
      <c r="Q797" s="197">
        <v>1332690</v>
      </c>
      <c r="R797" s="197">
        <v>1348630</v>
      </c>
      <c r="S797" s="197">
        <v>1365370</v>
      </c>
      <c r="T797" s="197">
        <v>1381970</v>
      </c>
      <c r="U797" s="197">
        <v>1400130</v>
      </c>
      <c r="V797" s="197">
        <v>1419720</v>
      </c>
      <c r="W797" s="197">
        <v>1439240</v>
      </c>
      <c r="X797" s="197">
        <v>1460810</v>
      </c>
      <c r="Y797" s="197">
        <v>1482800</v>
      </c>
      <c r="Z797" s="197">
        <v>1504330</v>
      </c>
      <c r="AA797" s="197">
        <v>1524250</v>
      </c>
      <c r="AB797" s="197">
        <v>1545160</v>
      </c>
      <c r="AC797" s="197">
        <v>1565070</v>
      </c>
      <c r="AD797" s="197">
        <v>1585210</v>
      </c>
      <c r="AE797" s="197">
        <v>1604280</v>
      </c>
      <c r="AF797" s="197">
        <v>1623600</v>
      </c>
    </row>
    <row r="798" spans="1:32" x14ac:dyDescent="0.25">
      <c r="A798" t="s">
        <v>6459</v>
      </c>
      <c r="B798" s="197">
        <v>1984520</v>
      </c>
      <c r="C798" s="197">
        <v>1912790</v>
      </c>
      <c r="D798" s="197">
        <v>1989200</v>
      </c>
      <c r="E798" s="197">
        <v>2048720</v>
      </c>
      <c r="F798" s="197">
        <v>2108350</v>
      </c>
      <c r="G798" s="197">
        <v>2127590</v>
      </c>
      <c r="H798" s="197">
        <v>2132380</v>
      </c>
      <c r="I798" s="197">
        <v>2134650</v>
      </c>
      <c r="J798" s="197">
        <v>2133930</v>
      </c>
      <c r="K798" s="197">
        <v>2132420</v>
      </c>
      <c r="L798" s="197">
        <v>2080730</v>
      </c>
      <c r="M798" s="197">
        <v>2097260</v>
      </c>
      <c r="N798" s="197">
        <v>2112990</v>
      </c>
      <c r="O798" s="197">
        <v>2133240</v>
      </c>
      <c r="P798" s="197">
        <v>2157950</v>
      </c>
      <c r="Q798" s="197">
        <v>2184140</v>
      </c>
      <c r="R798" s="197">
        <v>2210270</v>
      </c>
      <c r="S798" s="197">
        <v>2237710</v>
      </c>
      <c r="T798" s="197">
        <v>2264910</v>
      </c>
      <c r="U798" s="197">
        <v>2294670</v>
      </c>
      <c r="V798" s="197">
        <v>2326780</v>
      </c>
      <c r="W798" s="197">
        <v>2358770</v>
      </c>
      <c r="X798" s="197">
        <v>2394120</v>
      </c>
      <c r="Y798" s="197">
        <v>2430160</v>
      </c>
      <c r="Z798" s="197">
        <v>2465450</v>
      </c>
      <c r="AA798" s="197">
        <v>2498090</v>
      </c>
      <c r="AB798" s="197">
        <v>2532370</v>
      </c>
      <c r="AC798" s="197">
        <v>2564990</v>
      </c>
      <c r="AD798" s="197">
        <v>2598010</v>
      </c>
      <c r="AE798" s="197">
        <v>2629260</v>
      </c>
      <c r="AF798" s="197">
        <v>2660920</v>
      </c>
    </row>
    <row r="799" spans="1:32" x14ac:dyDescent="0.25">
      <c r="A799" t="s">
        <v>6460</v>
      </c>
      <c r="B799">
        <v>191201</v>
      </c>
      <c r="C799">
        <v>184290</v>
      </c>
      <c r="D799">
        <v>191652</v>
      </c>
      <c r="E799">
        <v>197386</v>
      </c>
      <c r="F799">
        <v>203132</v>
      </c>
      <c r="G799">
        <v>204985</v>
      </c>
      <c r="H799">
        <v>205446</v>
      </c>
      <c r="I799">
        <v>205665</v>
      </c>
      <c r="J799">
        <v>205596</v>
      </c>
      <c r="K799">
        <v>205451</v>
      </c>
      <c r="L799">
        <v>200470</v>
      </c>
      <c r="M799">
        <v>202063</v>
      </c>
      <c r="N799">
        <v>203579</v>
      </c>
      <c r="O799">
        <v>205529</v>
      </c>
      <c r="P799">
        <v>207910</v>
      </c>
      <c r="Q799">
        <v>210434</v>
      </c>
      <c r="R799">
        <v>212951</v>
      </c>
      <c r="S799">
        <v>215595</v>
      </c>
      <c r="T799">
        <v>218215</v>
      </c>
      <c r="U799">
        <v>221082</v>
      </c>
      <c r="V799">
        <v>224176</v>
      </c>
      <c r="W799">
        <v>227259</v>
      </c>
      <c r="X799">
        <v>230664</v>
      </c>
      <c r="Y799">
        <v>234136</v>
      </c>
      <c r="Z799">
        <v>237537</v>
      </c>
      <c r="AA799">
        <v>240681</v>
      </c>
      <c r="AB799">
        <v>243984</v>
      </c>
      <c r="AC799">
        <v>247127</v>
      </c>
      <c r="AD799">
        <v>250308</v>
      </c>
      <c r="AE799">
        <v>253319</v>
      </c>
      <c r="AF799">
        <v>256369</v>
      </c>
    </row>
    <row r="800" spans="1:32" x14ac:dyDescent="0.25">
      <c r="A800" t="s">
        <v>6461</v>
      </c>
      <c r="B800">
        <v>191201</v>
      </c>
      <c r="C800">
        <v>184290</v>
      </c>
      <c r="D800">
        <v>191652</v>
      </c>
      <c r="E800">
        <v>197386</v>
      </c>
      <c r="F800">
        <v>203132</v>
      </c>
      <c r="G800">
        <v>204985</v>
      </c>
      <c r="H800">
        <v>205446</v>
      </c>
      <c r="I800">
        <v>205665</v>
      </c>
      <c r="J800">
        <v>205596</v>
      </c>
      <c r="K800">
        <v>205451</v>
      </c>
      <c r="L800">
        <v>200470</v>
      </c>
      <c r="M800">
        <v>202063</v>
      </c>
      <c r="N800">
        <v>203579</v>
      </c>
      <c r="O800">
        <v>205529</v>
      </c>
      <c r="P800">
        <v>207910</v>
      </c>
      <c r="Q800">
        <v>210434</v>
      </c>
      <c r="R800">
        <v>212951</v>
      </c>
      <c r="S800">
        <v>215595</v>
      </c>
      <c r="T800">
        <v>218215</v>
      </c>
      <c r="U800">
        <v>221082</v>
      </c>
      <c r="V800">
        <v>224176</v>
      </c>
      <c r="W800">
        <v>227259</v>
      </c>
      <c r="X800">
        <v>230664</v>
      </c>
      <c r="Y800">
        <v>234136</v>
      </c>
      <c r="Z800">
        <v>237537</v>
      </c>
      <c r="AA800">
        <v>240681</v>
      </c>
      <c r="AB800">
        <v>243984</v>
      </c>
      <c r="AC800">
        <v>247127</v>
      </c>
      <c r="AD800">
        <v>250308</v>
      </c>
      <c r="AE800">
        <v>253319</v>
      </c>
      <c r="AF800">
        <v>256369</v>
      </c>
    </row>
    <row r="801" spans="1:32" x14ac:dyDescent="0.25">
      <c r="A801" t="s">
        <v>6462</v>
      </c>
      <c r="B801">
        <v>14642.1</v>
      </c>
      <c r="C801">
        <v>14112.9</v>
      </c>
      <c r="D801">
        <v>14676.7</v>
      </c>
      <c r="E801">
        <v>15115.8</v>
      </c>
      <c r="F801">
        <v>15555.8</v>
      </c>
      <c r="G801">
        <v>15697.8</v>
      </c>
      <c r="H801">
        <v>15733.1</v>
      </c>
      <c r="I801">
        <v>15749.8</v>
      </c>
      <c r="J801">
        <v>15744.5</v>
      </c>
      <c r="K801">
        <v>15733.4</v>
      </c>
      <c r="L801">
        <v>15352</v>
      </c>
      <c r="M801">
        <v>15474</v>
      </c>
      <c r="N801">
        <v>15590</v>
      </c>
      <c r="O801">
        <v>15739.4</v>
      </c>
      <c r="P801">
        <v>15921.7</v>
      </c>
      <c r="Q801">
        <v>16115</v>
      </c>
      <c r="R801">
        <v>16307.8</v>
      </c>
      <c r="S801">
        <v>16510.2</v>
      </c>
      <c r="T801">
        <v>16710.900000000001</v>
      </c>
      <c r="U801">
        <v>16930.5</v>
      </c>
      <c r="V801">
        <v>17167.400000000001</v>
      </c>
      <c r="W801">
        <v>17403.400000000001</v>
      </c>
      <c r="X801">
        <v>17664.2</v>
      </c>
      <c r="Y801">
        <v>17930.099999999999</v>
      </c>
      <c r="Z801">
        <v>18190.5</v>
      </c>
      <c r="AA801">
        <v>18431.3</v>
      </c>
      <c r="AB801">
        <v>18684.3</v>
      </c>
      <c r="AC801">
        <v>18925</v>
      </c>
      <c r="AD801">
        <v>19168.599999999999</v>
      </c>
      <c r="AE801">
        <v>19399.2</v>
      </c>
      <c r="AF801">
        <v>19632.7</v>
      </c>
    </row>
    <row r="802" spans="1:32" x14ac:dyDescent="0.25">
      <c r="A802" t="s">
        <v>6463</v>
      </c>
      <c r="B802">
        <v>31548.1</v>
      </c>
      <c r="C802">
        <v>30407.9</v>
      </c>
      <c r="D802">
        <v>31622.6</v>
      </c>
      <c r="E802">
        <v>32568.7</v>
      </c>
      <c r="F802">
        <v>33516.699999999997</v>
      </c>
      <c r="G802">
        <v>33822.6</v>
      </c>
      <c r="H802">
        <v>33898.699999999997</v>
      </c>
      <c r="I802">
        <v>33934.699999999997</v>
      </c>
      <c r="J802">
        <v>33923.4</v>
      </c>
      <c r="K802">
        <v>33899.4</v>
      </c>
      <c r="L802">
        <v>33077.599999999999</v>
      </c>
      <c r="M802">
        <v>33340.400000000001</v>
      </c>
      <c r="N802">
        <v>33590.5</v>
      </c>
      <c r="O802">
        <v>33912.300000000003</v>
      </c>
      <c r="P802">
        <v>34305.199999999997</v>
      </c>
      <c r="Q802">
        <v>34721.5</v>
      </c>
      <c r="R802">
        <v>35136.9</v>
      </c>
      <c r="S802">
        <v>35573.1</v>
      </c>
      <c r="T802">
        <v>36005.5</v>
      </c>
      <c r="U802">
        <v>36478.6</v>
      </c>
      <c r="V802">
        <v>36989.1</v>
      </c>
      <c r="W802">
        <v>37497.699999999997</v>
      </c>
      <c r="X802">
        <v>38059.5</v>
      </c>
      <c r="Y802">
        <v>38632.5</v>
      </c>
      <c r="Z802">
        <v>39193.599999999999</v>
      </c>
      <c r="AA802">
        <v>39712.400000000001</v>
      </c>
      <c r="AB802">
        <v>40257.4</v>
      </c>
      <c r="AC802">
        <v>40776</v>
      </c>
      <c r="AD802">
        <v>41300.9</v>
      </c>
      <c r="AE802">
        <v>41797.699999999997</v>
      </c>
      <c r="AF802">
        <v>42300.9</v>
      </c>
    </row>
    <row r="803" spans="1:32" x14ac:dyDescent="0.25">
      <c r="A803" t="s">
        <v>6464</v>
      </c>
      <c r="B803">
        <v>81833.8</v>
      </c>
      <c r="C803">
        <v>78876.3</v>
      </c>
      <c r="D803">
        <v>82027</v>
      </c>
      <c r="E803">
        <v>84481.2</v>
      </c>
      <c r="F803">
        <v>86940.4</v>
      </c>
      <c r="G803">
        <v>87733.7</v>
      </c>
      <c r="H803">
        <v>87931.1</v>
      </c>
      <c r="I803">
        <v>88024.7</v>
      </c>
      <c r="J803">
        <v>87995.1</v>
      </c>
      <c r="K803">
        <v>87932.9</v>
      </c>
      <c r="L803">
        <v>85801.3</v>
      </c>
      <c r="M803">
        <v>86483</v>
      </c>
      <c r="N803">
        <v>87131.7</v>
      </c>
      <c r="O803">
        <v>87966.5</v>
      </c>
      <c r="P803">
        <v>88985.5</v>
      </c>
      <c r="Q803">
        <v>90065.600000000006</v>
      </c>
      <c r="R803">
        <v>91143</v>
      </c>
      <c r="S803">
        <v>92274.6</v>
      </c>
      <c r="T803">
        <v>93396.1</v>
      </c>
      <c r="U803">
        <v>94623.3</v>
      </c>
      <c r="V803">
        <v>95947.4</v>
      </c>
      <c r="W803">
        <v>97266.7</v>
      </c>
      <c r="X803">
        <v>98724.1</v>
      </c>
      <c r="Y803">
        <v>100210</v>
      </c>
      <c r="Z803">
        <v>101666</v>
      </c>
      <c r="AA803">
        <v>103012</v>
      </c>
      <c r="AB803">
        <v>104425</v>
      </c>
      <c r="AC803">
        <v>105770</v>
      </c>
      <c r="AD803">
        <v>107132</v>
      </c>
      <c r="AE803">
        <v>108421</v>
      </c>
      <c r="AF803">
        <v>109726</v>
      </c>
    </row>
    <row r="804" spans="1:32" x14ac:dyDescent="0.25">
      <c r="A804" t="s">
        <v>6465</v>
      </c>
      <c r="B804">
        <v>60398.7</v>
      </c>
      <c r="C804">
        <v>58215.8</v>
      </c>
      <c r="D804">
        <v>60541.3</v>
      </c>
      <c r="E804">
        <v>62352.6</v>
      </c>
      <c r="F804">
        <v>64167.7</v>
      </c>
      <c r="G804">
        <v>64753.2</v>
      </c>
      <c r="H804">
        <v>64898.9</v>
      </c>
      <c r="I804">
        <v>64967.9</v>
      </c>
      <c r="J804">
        <v>64946.2</v>
      </c>
      <c r="K804">
        <v>64900.3</v>
      </c>
      <c r="L804">
        <v>63326.9</v>
      </c>
      <c r="M804">
        <v>63830.1</v>
      </c>
      <c r="N804">
        <v>64308.9</v>
      </c>
      <c r="O804">
        <v>64925</v>
      </c>
      <c r="P804">
        <v>65677.100000000006</v>
      </c>
      <c r="Q804">
        <v>66474.3</v>
      </c>
      <c r="R804">
        <v>67269.5</v>
      </c>
      <c r="S804">
        <v>68104.7</v>
      </c>
      <c r="T804">
        <v>68932.399999999994</v>
      </c>
      <c r="U804">
        <v>69838.2</v>
      </c>
      <c r="V804">
        <v>70815.399999999994</v>
      </c>
      <c r="W804">
        <v>71789.2</v>
      </c>
      <c r="X804">
        <v>72864.899999999994</v>
      </c>
      <c r="Y804">
        <v>73961.8</v>
      </c>
      <c r="Z804">
        <v>75035.899999999994</v>
      </c>
      <c r="AA804">
        <v>76029.3</v>
      </c>
      <c r="AB804">
        <v>77072.7</v>
      </c>
      <c r="AC804">
        <v>78065.5</v>
      </c>
      <c r="AD804">
        <v>79070.399999999994</v>
      </c>
      <c r="AE804">
        <v>80021.5</v>
      </c>
      <c r="AF804">
        <v>80984.899999999994</v>
      </c>
    </row>
    <row r="805" spans="1:32" x14ac:dyDescent="0.25">
      <c r="A805" t="s">
        <v>6466</v>
      </c>
      <c r="B805">
        <v>6039.87</v>
      </c>
      <c r="C805">
        <v>5821.58</v>
      </c>
      <c r="D805">
        <v>6054.13</v>
      </c>
      <c r="E805">
        <v>6235.26</v>
      </c>
      <c r="F805">
        <v>6416.77</v>
      </c>
      <c r="G805">
        <v>6475.32</v>
      </c>
      <c r="H805">
        <v>6489.89</v>
      </c>
      <c r="I805">
        <v>6496.79</v>
      </c>
      <c r="J805">
        <v>6494.62</v>
      </c>
      <c r="K805">
        <v>6490.03</v>
      </c>
      <c r="L805">
        <v>6332.69</v>
      </c>
      <c r="M805">
        <v>6383.01</v>
      </c>
      <c r="N805">
        <v>6430.89</v>
      </c>
      <c r="O805">
        <v>6492.5</v>
      </c>
      <c r="P805">
        <v>6567.71</v>
      </c>
      <c r="Q805">
        <v>6647.43</v>
      </c>
      <c r="R805">
        <v>6726.95</v>
      </c>
      <c r="S805">
        <v>6810.47</v>
      </c>
      <c r="T805">
        <v>6893.24</v>
      </c>
      <c r="U805">
        <v>6983.82</v>
      </c>
      <c r="V805">
        <v>7081.54</v>
      </c>
      <c r="W805">
        <v>7178.92</v>
      </c>
      <c r="X805">
        <v>7286.48</v>
      </c>
      <c r="Y805">
        <v>7396.18</v>
      </c>
      <c r="Z805">
        <v>7503.59</v>
      </c>
      <c r="AA805">
        <v>7602.93</v>
      </c>
      <c r="AB805">
        <v>7707.27</v>
      </c>
      <c r="AC805">
        <v>7806.55</v>
      </c>
      <c r="AD805">
        <v>7907.04</v>
      </c>
      <c r="AE805">
        <v>8002.15</v>
      </c>
      <c r="AF805">
        <v>8098.49</v>
      </c>
    </row>
    <row r="806" spans="1:32" x14ac:dyDescent="0.25">
      <c r="A806" t="s">
        <v>6467</v>
      </c>
      <c r="B806">
        <v>0</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row>
    <row r="807" spans="1:32" x14ac:dyDescent="0.25">
      <c r="A807" t="s">
        <v>6468</v>
      </c>
      <c r="B807" s="197">
        <v>12801900000</v>
      </c>
      <c r="C807" s="197">
        <v>12140200000</v>
      </c>
      <c r="D807" s="197">
        <v>12507900000</v>
      </c>
      <c r="E807" s="197">
        <v>12732300000</v>
      </c>
      <c r="F807" s="197">
        <v>12942900000</v>
      </c>
      <c r="G807" s="197">
        <v>13068600000</v>
      </c>
      <c r="H807" s="197">
        <v>13127500000</v>
      </c>
      <c r="I807" s="197">
        <v>13112500000</v>
      </c>
      <c r="J807" s="197">
        <v>13069500000</v>
      </c>
      <c r="K807" s="197">
        <v>13018600000</v>
      </c>
      <c r="L807" s="197">
        <v>12972700000</v>
      </c>
      <c r="M807" s="197">
        <v>13073300000</v>
      </c>
      <c r="N807" s="197">
        <v>13156400000</v>
      </c>
      <c r="O807" s="197">
        <v>13189900000</v>
      </c>
      <c r="P807" s="197">
        <v>13279400000</v>
      </c>
      <c r="Q807" s="197">
        <v>13396100000</v>
      </c>
      <c r="R807" s="197">
        <v>13508900000</v>
      </c>
      <c r="S807" s="197">
        <v>13632300000</v>
      </c>
      <c r="T807" s="197">
        <v>13793200000</v>
      </c>
      <c r="U807" s="197">
        <v>13958100000</v>
      </c>
      <c r="V807" s="197">
        <v>14129400000</v>
      </c>
      <c r="W807" s="197">
        <v>14305500000</v>
      </c>
      <c r="X807" s="197">
        <v>14535500000</v>
      </c>
      <c r="Y807" s="197">
        <v>14786700000</v>
      </c>
      <c r="Z807" s="197">
        <v>15000600000</v>
      </c>
      <c r="AA807" s="197">
        <v>15164300000</v>
      </c>
      <c r="AB807" s="197">
        <v>15339900000</v>
      </c>
      <c r="AC807" s="197">
        <v>15479100000</v>
      </c>
      <c r="AD807" s="197">
        <v>15649000000</v>
      </c>
      <c r="AE807" s="197">
        <v>15840900000</v>
      </c>
      <c r="AF807" s="197">
        <v>16079300000</v>
      </c>
    </row>
    <row r="808" spans="1:32" x14ac:dyDescent="0.25">
      <c r="A808" t="s">
        <v>6469</v>
      </c>
      <c r="B808">
        <v>553179</v>
      </c>
      <c r="C808">
        <v>524586</v>
      </c>
      <c r="D808">
        <v>540476</v>
      </c>
      <c r="E808">
        <v>550174</v>
      </c>
      <c r="F808">
        <v>559274</v>
      </c>
      <c r="G808">
        <v>564705</v>
      </c>
      <c r="H808">
        <v>567248</v>
      </c>
      <c r="I808">
        <v>566601</v>
      </c>
      <c r="J808">
        <v>564743</v>
      </c>
      <c r="K808">
        <v>562546</v>
      </c>
      <c r="L808">
        <v>560561</v>
      </c>
      <c r="M808">
        <v>564908</v>
      </c>
      <c r="N808">
        <v>568497</v>
      </c>
      <c r="O808">
        <v>569948</v>
      </c>
      <c r="P808">
        <v>573812</v>
      </c>
      <c r="Q808">
        <v>578857</v>
      </c>
      <c r="R808">
        <v>583729</v>
      </c>
      <c r="S808">
        <v>589062</v>
      </c>
      <c r="T808">
        <v>596013</v>
      </c>
      <c r="U808">
        <v>603139</v>
      </c>
      <c r="V808">
        <v>610541</v>
      </c>
      <c r="W808">
        <v>618153</v>
      </c>
      <c r="X808">
        <v>628092</v>
      </c>
      <c r="Y808">
        <v>638944</v>
      </c>
      <c r="Z808">
        <v>648188</v>
      </c>
      <c r="AA808">
        <v>655261</v>
      </c>
      <c r="AB808">
        <v>662849</v>
      </c>
      <c r="AC808">
        <v>668863</v>
      </c>
      <c r="AD808">
        <v>676207</v>
      </c>
      <c r="AE808">
        <v>684496</v>
      </c>
      <c r="AF808">
        <v>694800</v>
      </c>
    </row>
    <row r="809" spans="1:32" x14ac:dyDescent="0.25">
      <c r="A809" t="s">
        <v>6470</v>
      </c>
      <c r="B809" s="197">
        <v>4837050</v>
      </c>
      <c r="C809" s="197">
        <v>4587030</v>
      </c>
      <c r="D809" s="197">
        <v>4725980</v>
      </c>
      <c r="E809" s="197">
        <v>4810770</v>
      </c>
      <c r="F809" s="197">
        <v>4890340</v>
      </c>
      <c r="G809" s="197">
        <v>4937840</v>
      </c>
      <c r="H809" s="197">
        <v>4960070</v>
      </c>
      <c r="I809" s="197">
        <v>4954410</v>
      </c>
      <c r="J809" s="197">
        <v>4938170</v>
      </c>
      <c r="K809" s="197">
        <v>4918950</v>
      </c>
      <c r="L809" s="197">
        <v>4901600</v>
      </c>
      <c r="M809" s="197">
        <v>4939610</v>
      </c>
      <c r="N809" s="197">
        <v>4971000</v>
      </c>
      <c r="O809" s="197">
        <v>4983680</v>
      </c>
      <c r="P809" s="197">
        <v>5017460</v>
      </c>
      <c r="Q809" s="197">
        <v>5061580</v>
      </c>
      <c r="R809" s="197">
        <v>5104180</v>
      </c>
      <c r="S809" s="197">
        <v>5150820</v>
      </c>
      <c r="T809" s="197">
        <v>5211590</v>
      </c>
      <c r="U809" s="197">
        <v>5273900</v>
      </c>
      <c r="V809" s="197">
        <v>5338630</v>
      </c>
      <c r="W809" s="197">
        <v>5405190</v>
      </c>
      <c r="X809" s="197">
        <v>5492100</v>
      </c>
      <c r="Y809" s="197">
        <v>5586980</v>
      </c>
      <c r="Z809" s="197">
        <v>5667810</v>
      </c>
      <c r="AA809" s="197">
        <v>5729660</v>
      </c>
      <c r="AB809" s="197">
        <v>5796010</v>
      </c>
      <c r="AC809" s="197">
        <v>5848600</v>
      </c>
      <c r="AD809" s="197">
        <v>5912810</v>
      </c>
      <c r="AE809" s="197">
        <v>5985300</v>
      </c>
      <c r="AF809" s="197">
        <v>6075400</v>
      </c>
    </row>
    <row r="810" spans="1:32" x14ac:dyDescent="0.25">
      <c r="A810" t="s">
        <v>6471</v>
      </c>
      <c r="B810" s="197">
        <v>7927450</v>
      </c>
      <c r="C810" s="197">
        <v>7517690</v>
      </c>
      <c r="D810" s="197">
        <v>7745410</v>
      </c>
      <c r="E810" s="197">
        <v>7884380</v>
      </c>
      <c r="F810" s="197">
        <v>8014790</v>
      </c>
      <c r="G810" s="197">
        <v>8092630</v>
      </c>
      <c r="H810" s="197">
        <v>8129060</v>
      </c>
      <c r="I810" s="197">
        <v>8119790</v>
      </c>
      <c r="J810" s="197">
        <v>8093170</v>
      </c>
      <c r="K810" s="197">
        <v>8061680</v>
      </c>
      <c r="L810" s="197">
        <v>8033240</v>
      </c>
      <c r="M810" s="197">
        <v>8095530</v>
      </c>
      <c r="N810" s="197">
        <v>8146970</v>
      </c>
      <c r="O810" s="197">
        <v>8167760</v>
      </c>
      <c r="P810" s="197">
        <v>8223130</v>
      </c>
      <c r="Q810" s="197">
        <v>8295430</v>
      </c>
      <c r="R810" s="197">
        <v>8365250</v>
      </c>
      <c r="S810" s="197">
        <v>8441680</v>
      </c>
      <c r="T810" s="197">
        <v>8541290</v>
      </c>
      <c r="U810" s="197">
        <v>8643400</v>
      </c>
      <c r="V810" s="197">
        <v>8749480</v>
      </c>
      <c r="W810" s="197">
        <v>8858580</v>
      </c>
      <c r="X810" s="197">
        <v>9001010</v>
      </c>
      <c r="Y810" s="197">
        <v>9156510</v>
      </c>
      <c r="Z810" s="197">
        <v>9288990</v>
      </c>
      <c r="AA810" s="197">
        <v>9390350</v>
      </c>
      <c r="AB810" s="197">
        <v>9499090</v>
      </c>
      <c r="AC810" s="197">
        <v>9585280</v>
      </c>
      <c r="AD810" s="197">
        <v>9690520</v>
      </c>
      <c r="AE810" s="197">
        <v>9809320</v>
      </c>
      <c r="AF810" s="197">
        <v>9956980</v>
      </c>
    </row>
    <row r="811" spans="1:32" x14ac:dyDescent="0.25">
      <c r="A811" t="s">
        <v>6472</v>
      </c>
      <c r="B811">
        <v>763780</v>
      </c>
      <c r="C811">
        <v>724300</v>
      </c>
      <c r="D811">
        <v>746241</v>
      </c>
      <c r="E811">
        <v>759629</v>
      </c>
      <c r="F811">
        <v>772194</v>
      </c>
      <c r="G811">
        <v>779693</v>
      </c>
      <c r="H811">
        <v>783204</v>
      </c>
      <c r="I811">
        <v>782311</v>
      </c>
      <c r="J811">
        <v>779746</v>
      </c>
      <c r="K811">
        <v>776712</v>
      </c>
      <c r="L811">
        <v>773972</v>
      </c>
      <c r="M811">
        <v>779973</v>
      </c>
      <c r="N811">
        <v>784929</v>
      </c>
      <c r="O811">
        <v>786932</v>
      </c>
      <c r="P811">
        <v>792267</v>
      </c>
      <c r="Q811">
        <v>799233</v>
      </c>
      <c r="R811">
        <v>805959</v>
      </c>
      <c r="S811">
        <v>813324</v>
      </c>
      <c r="T811">
        <v>822920</v>
      </c>
      <c r="U811">
        <v>832759</v>
      </c>
      <c r="V811">
        <v>842979</v>
      </c>
      <c r="W811">
        <v>853490</v>
      </c>
      <c r="X811">
        <v>867212</v>
      </c>
      <c r="Y811">
        <v>882195</v>
      </c>
      <c r="Z811">
        <v>894958</v>
      </c>
      <c r="AA811">
        <v>904724</v>
      </c>
      <c r="AB811">
        <v>915201</v>
      </c>
      <c r="AC811">
        <v>923504</v>
      </c>
      <c r="AD811">
        <v>933644</v>
      </c>
      <c r="AE811">
        <v>945090</v>
      </c>
      <c r="AF811">
        <v>959317</v>
      </c>
    </row>
    <row r="812" spans="1:32" x14ac:dyDescent="0.25">
      <c r="A812" t="s">
        <v>6473</v>
      </c>
      <c r="B812">
        <v>763780</v>
      </c>
      <c r="C812">
        <v>724300</v>
      </c>
      <c r="D812">
        <v>746241</v>
      </c>
      <c r="E812">
        <v>759629</v>
      </c>
      <c r="F812">
        <v>772194</v>
      </c>
      <c r="G812">
        <v>779693</v>
      </c>
      <c r="H812">
        <v>783204</v>
      </c>
      <c r="I812">
        <v>782311</v>
      </c>
      <c r="J812">
        <v>779746</v>
      </c>
      <c r="K812">
        <v>776712</v>
      </c>
      <c r="L812">
        <v>773972</v>
      </c>
      <c r="M812">
        <v>779973</v>
      </c>
      <c r="N812">
        <v>784929</v>
      </c>
      <c r="O812">
        <v>786932</v>
      </c>
      <c r="P812">
        <v>792267</v>
      </c>
      <c r="Q812">
        <v>799233</v>
      </c>
      <c r="R812">
        <v>805959</v>
      </c>
      <c r="S812">
        <v>813324</v>
      </c>
      <c r="T812">
        <v>822920</v>
      </c>
      <c r="U812">
        <v>832759</v>
      </c>
      <c r="V812">
        <v>842979</v>
      </c>
      <c r="W812">
        <v>853490</v>
      </c>
      <c r="X812">
        <v>867212</v>
      </c>
      <c r="Y812">
        <v>882195</v>
      </c>
      <c r="Z812">
        <v>894958</v>
      </c>
      <c r="AA812">
        <v>904724</v>
      </c>
      <c r="AB812">
        <v>915201</v>
      </c>
      <c r="AC812">
        <v>923504</v>
      </c>
      <c r="AD812">
        <v>933644</v>
      </c>
      <c r="AE812">
        <v>945090</v>
      </c>
      <c r="AF812">
        <v>959317</v>
      </c>
    </row>
    <row r="813" spans="1:32" x14ac:dyDescent="0.25">
      <c r="A813" t="s">
        <v>6474</v>
      </c>
      <c r="B813">
        <v>58490.1</v>
      </c>
      <c r="C813">
        <v>55466.8</v>
      </c>
      <c r="D813">
        <v>57147</v>
      </c>
      <c r="E813">
        <v>58172.3</v>
      </c>
      <c r="F813">
        <v>59134.5</v>
      </c>
      <c r="G813">
        <v>59708.800000000003</v>
      </c>
      <c r="H813">
        <v>59977.7</v>
      </c>
      <c r="I813">
        <v>59909.3</v>
      </c>
      <c r="J813">
        <v>59712.800000000003</v>
      </c>
      <c r="K813">
        <v>59480.5</v>
      </c>
      <c r="L813">
        <v>59270.7</v>
      </c>
      <c r="M813">
        <v>59730.3</v>
      </c>
      <c r="N813">
        <v>60109.8</v>
      </c>
      <c r="O813">
        <v>60263.1</v>
      </c>
      <c r="P813">
        <v>60671.7</v>
      </c>
      <c r="Q813">
        <v>61205.2</v>
      </c>
      <c r="R813">
        <v>61720.3</v>
      </c>
      <c r="S813">
        <v>62284.2</v>
      </c>
      <c r="T813">
        <v>63019.1</v>
      </c>
      <c r="U813">
        <v>63772.5</v>
      </c>
      <c r="V813">
        <v>64555.199999999997</v>
      </c>
      <c r="W813">
        <v>65360.1</v>
      </c>
      <c r="X813">
        <v>66411</v>
      </c>
      <c r="Y813">
        <v>67558.399999999994</v>
      </c>
      <c r="Z813">
        <v>68535.8</v>
      </c>
      <c r="AA813">
        <v>69283.7</v>
      </c>
      <c r="AB813">
        <v>70086</v>
      </c>
      <c r="AC813">
        <v>70721.899999999994</v>
      </c>
      <c r="AD813">
        <v>71498.399999999994</v>
      </c>
      <c r="AE813">
        <v>72374.899999999994</v>
      </c>
      <c r="AF813">
        <v>73464.3</v>
      </c>
    </row>
    <row r="814" spans="1:32" x14ac:dyDescent="0.25">
      <c r="A814" t="s">
        <v>6475</v>
      </c>
      <c r="B814">
        <v>126024</v>
      </c>
      <c r="C814">
        <v>119510</v>
      </c>
      <c r="D814">
        <v>123130</v>
      </c>
      <c r="E814">
        <v>125339</v>
      </c>
      <c r="F814">
        <v>127412</v>
      </c>
      <c r="G814">
        <v>128649</v>
      </c>
      <c r="H814">
        <v>129229</v>
      </c>
      <c r="I814">
        <v>129081</v>
      </c>
      <c r="J814">
        <v>128658</v>
      </c>
      <c r="K814">
        <v>128157</v>
      </c>
      <c r="L814">
        <v>127705</v>
      </c>
      <c r="M814">
        <v>128696</v>
      </c>
      <c r="N814">
        <v>129513</v>
      </c>
      <c r="O814">
        <v>129844</v>
      </c>
      <c r="P814">
        <v>130724</v>
      </c>
      <c r="Q814">
        <v>131873</v>
      </c>
      <c r="R814">
        <v>132983</v>
      </c>
      <c r="S814">
        <v>134198</v>
      </c>
      <c r="T814">
        <v>135782</v>
      </c>
      <c r="U814">
        <v>137405</v>
      </c>
      <c r="V814">
        <v>139092</v>
      </c>
      <c r="W814">
        <v>140826</v>
      </c>
      <c r="X814">
        <v>143090</v>
      </c>
      <c r="Y814">
        <v>145562</v>
      </c>
      <c r="Z814">
        <v>147668</v>
      </c>
      <c r="AA814">
        <v>149279</v>
      </c>
      <c r="AB814">
        <v>151008</v>
      </c>
      <c r="AC814">
        <v>152378</v>
      </c>
      <c r="AD814">
        <v>154051</v>
      </c>
      <c r="AE814">
        <v>155940</v>
      </c>
      <c r="AF814">
        <v>158287</v>
      </c>
    </row>
    <row r="815" spans="1:32" x14ac:dyDescent="0.25">
      <c r="A815" t="s">
        <v>6476</v>
      </c>
      <c r="B815">
        <v>326898</v>
      </c>
      <c r="C815">
        <v>310001</v>
      </c>
      <c r="D815">
        <v>319391</v>
      </c>
      <c r="E815">
        <v>325121</v>
      </c>
      <c r="F815">
        <v>330499</v>
      </c>
      <c r="G815">
        <v>333709</v>
      </c>
      <c r="H815">
        <v>335211</v>
      </c>
      <c r="I815">
        <v>334829</v>
      </c>
      <c r="J815">
        <v>333731</v>
      </c>
      <c r="K815">
        <v>332433</v>
      </c>
      <c r="L815">
        <v>331260</v>
      </c>
      <c r="M815">
        <v>333829</v>
      </c>
      <c r="N815">
        <v>335950</v>
      </c>
      <c r="O815">
        <v>336807</v>
      </c>
      <c r="P815">
        <v>339090</v>
      </c>
      <c r="Q815">
        <v>342072</v>
      </c>
      <c r="R815">
        <v>344951</v>
      </c>
      <c r="S815">
        <v>348103</v>
      </c>
      <c r="T815">
        <v>352210</v>
      </c>
      <c r="U815">
        <v>356421</v>
      </c>
      <c r="V815">
        <v>360795</v>
      </c>
      <c r="W815">
        <v>365294</v>
      </c>
      <c r="X815">
        <v>371167</v>
      </c>
      <c r="Y815">
        <v>377579</v>
      </c>
      <c r="Z815">
        <v>383042</v>
      </c>
      <c r="AA815">
        <v>387222</v>
      </c>
      <c r="AB815">
        <v>391706</v>
      </c>
      <c r="AC815">
        <v>395260</v>
      </c>
      <c r="AD815">
        <v>399600</v>
      </c>
      <c r="AE815">
        <v>404498</v>
      </c>
      <c r="AF815">
        <v>410588</v>
      </c>
    </row>
    <row r="816" spans="1:32" x14ac:dyDescent="0.25">
      <c r="A816" t="s">
        <v>6477</v>
      </c>
      <c r="B816">
        <v>241272</v>
      </c>
      <c r="C816">
        <v>228801</v>
      </c>
      <c r="D816">
        <v>235731</v>
      </c>
      <c r="E816">
        <v>239961</v>
      </c>
      <c r="F816">
        <v>243930</v>
      </c>
      <c r="G816">
        <v>246299</v>
      </c>
      <c r="H816">
        <v>247408</v>
      </c>
      <c r="I816">
        <v>247126</v>
      </c>
      <c r="J816">
        <v>246315</v>
      </c>
      <c r="K816">
        <v>245357</v>
      </c>
      <c r="L816">
        <v>244492</v>
      </c>
      <c r="M816">
        <v>246387</v>
      </c>
      <c r="N816">
        <v>247953</v>
      </c>
      <c r="O816">
        <v>248585</v>
      </c>
      <c r="P816">
        <v>250271</v>
      </c>
      <c r="Q816">
        <v>252471</v>
      </c>
      <c r="R816">
        <v>254596</v>
      </c>
      <c r="S816">
        <v>256922</v>
      </c>
      <c r="T816">
        <v>259954</v>
      </c>
      <c r="U816">
        <v>263062</v>
      </c>
      <c r="V816">
        <v>266290</v>
      </c>
      <c r="W816">
        <v>269611</v>
      </c>
      <c r="X816">
        <v>273945</v>
      </c>
      <c r="Y816">
        <v>278678</v>
      </c>
      <c r="Z816">
        <v>282710</v>
      </c>
      <c r="AA816">
        <v>285795</v>
      </c>
      <c r="AB816">
        <v>289105</v>
      </c>
      <c r="AC816">
        <v>291728</v>
      </c>
      <c r="AD816">
        <v>294931</v>
      </c>
      <c r="AE816">
        <v>298546</v>
      </c>
      <c r="AF816">
        <v>303040</v>
      </c>
    </row>
    <row r="817" spans="1:32" x14ac:dyDescent="0.25">
      <c r="A817" t="s">
        <v>6478</v>
      </c>
      <c r="B817">
        <v>24127.200000000001</v>
      </c>
      <c r="C817">
        <v>22880.1</v>
      </c>
      <c r="D817">
        <v>23573.1</v>
      </c>
      <c r="E817">
        <v>23996.1</v>
      </c>
      <c r="F817">
        <v>24393</v>
      </c>
      <c r="G817">
        <v>24629.9</v>
      </c>
      <c r="H817">
        <v>24740.799999999999</v>
      </c>
      <c r="I817">
        <v>24712.6</v>
      </c>
      <c r="J817">
        <v>24631.5</v>
      </c>
      <c r="K817">
        <v>24535.7</v>
      </c>
      <c r="L817">
        <v>24449.200000000001</v>
      </c>
      <c r="M817">
        <v>24638.7</v>
      </c>
      <c r="N817">
        <v>24795.3</v>
      </c>
      <c r="O817">
        <v>24858.5</v>
      </c>
      <c r="P817">
        <v>25027.1</v>
      </c>
      <c r="Q817">
        <v>25247.1</v>
      </c>
      <c r="R817">
        <v>25459.599999999999</v>
      </c>
      <c r="S817">
        <v>25692.2</v>
      </c>
      <c r="T817">
        <v>25995.4</v>
      </c>
      <c r="U817">
        <v>26306.2</v>
      </c>
      <c r="V817">
        <v>26629</v>
      </c>
      <c r="W817">
        <v>26961.1</v>
      </c>
      <c r="X817">
        <v>27394.5</v>
      </c>
      <c r="Y817">
        <v>27867.8</v>
      </c>
      <c r="Z817">
        <v>28271</v>
      </c>
      <c r="AA817">
        <v>28579.5</v>
      </c>
      <c r="AB817">
        <v>28910.5</v>
      </c>
      <c r="AC817">
        <v>29172.799999999999</v>
      </c>
      <c r="AD817">
        <v>29493.1</v>
      </c>
      <c r="AE817">
        <v>29854.6</v>
      </c>
      <c r="AF817">
        <v>30304</v>
      </c>
    </row>
    <row r="818" spans="1:32" x14ac:dyDescent="0.25">
      <c r="A818" t="s">
        <v>6479</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row>
    <row r="819" spans="1:32" x14ac:dyDescent="0.25">
      <c r="A819" t="s">
        <v>6480</v>
      </c>
      <c r="B819" s="197">
        <v>35892200000</v>
      </c>
      <c r="C819" s="197">
        <v>32499800000</v>
      </c>
      <c r="D819" s="197">
        <v>33505500000</v>
      </c>
      <c r="E819" s="197">
        <v>34198000000</v>
      </c>
      <c r="F819" s="197">
        <v>34855200000</v>
      </c>
      <c r="G819" s="197">
        <v>35358100000</v>
      </c>
      <c r="H819" s="197">
        <v>35505100000</v>
      </c>
      <c r="I819" s="197">
        <v>35386700000</v>
      </c>
      <c r="J819" s="197">
        <v>35109100000</v>
      </c>
      <c r="K819" s="197">
        <v>34814200000</v>
      </c>
      <c r="L819" s="197">
        <v>34602300000</v>
      </c>
      <c r="M819" s="197">
        <v>34707200000</v>
      </c>
      <c r="N819" s="197">
        <v>34739600000</v>
      </c>
      <c r="O819" s="197">
        <v>34694400000</v>
      </c>
      <c r="P819" s="197">
        <v>34905000000</v>
      </c>
      <c r="Q819" s="197">
        <v>35118100000</v>
      </c>
      <c r="R819" s="197">
        <v>35325100000</v>
      </c>
      <c r="S819" s="197">
        <v>35495000000</v>
      </c>
      <c r="T819" s="197">
        <v>35748500000</v>
      </c>
      <c r="U819" s="197">
        <v>35983100000</v>
      </c>
      <c r="V819" s="197">
        <v>36226000000</v>
      </c>
      <c r="W819" s="197">
        <v>36588500000</v>
      </c>
      <c r="X819" s="197">
        <v>37108100000</v>
      </c>
      <c r="Y819" s="197">
        <v>37686500000</v>
      </c>
      <c r="Z819" s="197">
        <v>38142600000</v>
      </c>
      <c r="AA819" s="197">
        <v>38390300000</v>
      </c>
      <c r="AB819" s="197">
        <v>38714500000</v>
      </c>
      <c r="AC819" s="197">
        <v>38980700000</v>
      </c>
      <c r="AD819" s="197">
        <v>39271300000</v>
      </c>
      <c r="AE819" s="197">
        <v>39600300000</v>
      </c>
      <c r="AF819" s="197">
        <v>39928100000</v>
      </c>
    </row>
    <row r="820" spans="1:32" x14ac:dyDescent="0.25">
      <c r="A820" t="s">
        <v>6481</v>
      </c>
      <c r="B820" s="197">
        <v>1550930</v>
      </c>
      <c r="C820" s="197">
        <v>1404340</v>
      </c>
      <c r="D820" s="197">
        <v>1447800</v>
      </c>
      <c r="E820" s="197">
        <v>1477720</v>
      </c>
      <c r="F820" s="197">
        <v>1506120</v>
      </c>
      <c r="G820" s="197">
        <v>1527850</v>
      </c>
      <c r="H820" s="197">
        <v>1534200</v>
      </c>
      <c r="I820" s="197">
        <v>1529090</v>
      </c>
      <c r="J820" s="197">
        <v>1517090</v>
      </c>
      <c r="K820" s="197">
        <v>1504350</v>
      </c>
      <c r="L820" s="197">
        <v>1495190</v>
      </c>
      <c r="M820" s="197">
        <v>1499720</v>
      </c>
      <c r="N820" s="197">
        <v>1501120</v>
      </c>
      <c r="O820" s="197">
        <v>1499170</v>
      </c>
      <c r="P820" s="197">
        <v>1508270</v>
      </c>
      <c r="Q820" s="197">
        <v>1517480</v>
      </c>
      <c r="R820" s="197">
        <v>1526430</v>
      </c>
      <c r="S820" s="197">
        <v>1533770</v>
      </c>
      <c r="T820" s="197">
        <v>1544720</v>
      </c>
      <c r="U820" s="197">
        <v>1554860</v>
      </c>
      <c r="V820" s="197">
        <v>1565350</v>
      </c>
      <c r="W820" s="197">
        <v>1581020</v>
      </c>
      <c r="X820" s="197">
        <v>1603470</v>
      </c>
      <c r="Y820" s="197">
        <v>1628460</v>
      </c>
      <c r="Z820" s="197">
        <v>1648170</v>
      </c>
      <c r="AA820" s="197">
        <v>1658880</v>
      </c>
      <c r="AB820" s="197">
        <v>1672880</v>
      </c>
      <c r="AC820" s="197">
        <v>1684390</v>
      </c>
      <c r="AD820" s="197">
        <v>1696940</v>
      </c>
      <c r="AE820" s="197">
        <v>1711160</v>
      </c>
      <c r="AF820" s="197">
        <v>1725320</v>
      </c>
    </row>
    <row r="821" spans="1:32" x14ac:dyDescent="0.25">
      <c r="A821" t="s">
        <v>6482</v>
      </c>
      <c r="B821" s="197">
        <v>13561500</v>
      </c>
      <c r="C821" s="197">
        <v>12279700</v>
      </c>
      <c r="D821" s="197">
        <v>12659700</v>
      </c>
      <c r="E821" s="197">
        <v>12921400</v>
      </c>
      <c r="F821" s="197">
        <v>13169700</v>
      </c>
      <c r="G821" s="197">
        <v>13359700</v>
      </c>
      <c r="H821" s="197">
        <v>13415200</v>
      </c>
      <c r="I821" s="197">
        <v>13370500</v>
      </c>
      <c r="J821" s="197">
        <v>13265600</v>
      </c>
      <c r="K821" s="197">
        <v>13154200</v>
      </c>
      <c r="L821" s="197">
        <v>13074100</v>
      </c>
      <c r="M821" s="197">
        <v>13113700</v>
      </c>
      <c r="N821" s="197">
        <v>13126000</v>
      </c>
      <c r="O821" s="197">
        <v>13108900</v>
      </c>
      <c r="P821" s="197">
        <v>13188500</v>
      </c>
      <c r="Q821" s="197">
        <v>13269000</v>
      </c>
      <c r="R821" s="197">
        <v>13347200</v>
      </c>
      <c r="S821" s="197">
        <v>13411400</v>
      </c>
      <c r="T821" s="197">
        <v>13507200</v>
      </c>
      <c r="U821" s="197">
        <v>13595800</v>
      </c>
      <c r="V821" s="197">
        <v>13687600</v>
      </c>
      <c r="W821" s="197">
        <v>13824600</v>
      </c>
      <c r="X821" s="197">
        <v>14020900</v>
      </c>
      <c r="Y821" s="197">
        <v>14239400</v>
      </c>
      <c r="Z821" s="197">
        <v>14411800</v>
      </c>
      <c r="AA821" s="197">
        <v>14505400</v>
      </c>
      <c r="AB821" s="197">
        <v>14627900</v>
      </c>
      <c r="AC821" s="197">
        <v>14728400</v>
      </c>
      <c r="AD821" s="197">
        <v>14838200</v>
      </c>
      <c r="AE821" s="197">
        <v>14962600</v>
      </c>
      <c r="AF821" s="197">
        <v>15086400</v>
      </c>
    </row>
    <row r="822" spans="1:32" x14ac:dyDescent="0.25">
      <c r="A822" t="s">
        <v>6483</v>
      </c>
      <c r="B822" s="197">
        <v>22226000</v>
      </c>
      <c r="C822" s="197">
        <v>20125200</v>
      </c>
      <c r="D822" s="197">
        <v>20748000</v>
      </c>
      <c r="E822" s="197">
        <v>21176800</v>
      </c>
      <c r="F822" s="197">
        <v>21583800</v>
      </c>
      <c r="G822" s="197">
        <v>21895200</v>
      </c>
      <c r="H822" s="197">
        <v>21986200</v>
      </c>
      <c r="I822" s="197">
        <v>21912900</v>
      </c>
      <c r="J822" s="197">
        <v>21741000</v>
      </c>
      <c r="K822" s="197">
        <v>21558400</v>
      </c>
      <c r="L822" s="197">
        <v>21427200</v>
      </c>
      <c r="M822" s="197">
        <v>21492100</v>
      </c>
      <c r="N822" s="197">
        <v>21512200</v>
      </c>
      <c r="O822" s="197">
        <v>21484200</v>
      </c>
      <c r="P822" s="197">
        <v>21614600</v>
      </c>
      <c r="Q822" s="197">
        <v>21746600</v>
      </c>
      <c r="R822" s="197">
        <v>21874800</v>
      </c>
      <c r="S822" s="197">
        <v>21979900</v>
      </c>
      <c r="T822" s="197">
        <v>22136900</v>
      </c>
      <c r="U822" s="197">
        <v>22282200</v>
      </c>
      <c r="V822" s="197">
        <v>22432600</v>
      </c>
      <c r="W822" s="197">
        <v>22657100</v>
      </c>
      <c r="X822" s="197">
        <v>22978900</v>
      </c>
      <c r="Y822" s="197">
        <v>23337000</v>
      </c>
      <c r="Z822" s="197">
        <v>23619500</v>
      </c>
      <c r="AA822" s="197">
        <v>23772900</v>
      </c>
      <c r="AB822" s="197">
        <v>23973600</v>
      </c>
      <c r="AC822" s="197">
        <v>24138500</v>
      </c>
      <c r="AD822" s="197">
        <v>24318400</v>
      </c>
      <c r="AE822" s="197">
        <v>24522200</v>
      </c>
      <c r="AF822" s="197">
        <v>24725100</v>
      </c>
    </row>
    <row r="823" spans="1:32" x14ac:dyDescent="0.25">
      <c r="A823" t="s">
        <v>6484</v>
      </c>
      <c r="B823" s="197">
        <v>2141390</v>
      </c>
      <c r="C823" s="197">
        <v>1938990</v>
      </c>
      <c r="D823" s="197">
        <v>1998990</v>
      </c>
      <c r="E823" s="197">
        <v>2040310</v>
      </c>
      <c r="F823" s="197">
        <v>2079510</v>
      </c>
      <c r="G823" s="197">
        <v>2109520</v>
      </c>
      <c r="H823" s="197">
        <v>2118290</v>
      </c>
      <c r="I823" s="197">
        <v>2111230</v>
      </c>
      <c r="J823" s="197">
        <v>2094660</v>
      </c>
      <c r="K823" s="197">
        <v>2077070</v>
      </c>
      <c r="L823" s="197">
        <v>2064430</v>
      </c>
      <c r="M823" s="197">
        <v>2070680</v>
      </c>
      <c r="N823" s="197">
        <v>2072620</v>
      </c>
      <c r="O823" s="197">
        <v>2069920</v>
      </c>
      <c r="P823" s="197">
        <v>2082490</v>
      </c>
      <c r="Q823" s="197">
        <v>2095200</v>
      </c>
      <c r="R823" s="197">
        <v>2107550</v>
      </c>
      <c r="S823" s="197">
        <v>2117680</v>
      </c>
      <c r="T823" s="197">
        <v>2132810</v>
      </c>
      <c r="U823" s="197">
        <v>2146810</v>
      </c>
      <c r="V823" s="197">
        <v>2161300</v>
      </c>
      <c r="W823" s="197">
        <v>2182930</v>
      </c>
      <c r="X823" s="197">
        <v>2213930</v>
      </c>
      <c r="Y823" s="197">
        <v>2248430</v>
      </c>
      <c r="Z823" s="197">
        <v>2275650</v>
      </c>
      <c r="AA823" s="197">
        <v>2290420</v>
      </c>
      <c r="AB823" s="197">
        <v>2309770</v>
      </c>
      <c r="AC823" s="197">
        <v>2325650</v>
      </c>
      <c r="AD823" s="197">
        <v>2342980</v>
      </c>
      <c r="AE823" s="197">
        <v>2362620</v>
      </c>
      <c r="AF823" s="197">
        <v>2382170</v>
      </c>
    </row>
    <row r="824" spans="1:32" x14ac:dyDescent="0.25">
      <c r="A824" t="s">
        <v>6485</v>
      </c>
      <c r="B824" s="197">
        <v>2141390</v>
      </c>
      <c r="C824" s="197">
        <v>1938990</v>
      </c>
      <c r="D824" s="197">
        <v>1998990</v>
      </c>
      <c r="E824" s="197">
        <v>2040310</v>
      </c>
      <c r="F824" s="197">
        <v>2079510</v>
      </c>
      <c r="G824" s="197">
        <v>2109520</v>
      </c>
      <c r="H824" s="197">
        <v>2118290</v>
      </c>
      <c r="I824" s="197">
        <v>2111230</v>
      </c>
      <c r="J824" s="197">
        <v>2094660</v>
      </c>
      <c r="K824" s="197">
        <v>2077070</v>
      </c>
      <c r="L824" s="197">
        <v>2064430</v>
      </c>
      <c r="M824" s="197">
        <v>2070680</v>
      </c>
      <c r="N824" s="197">
        <v>2072620</v>
      </c>
      <c r="O824" s="197">
        <v>2069920</v>
      </c>
      <c r="P824" s="197">
        <v>2082490</v>
      </c>
      <c r="Q824" s="197">
        <v>2095200</v>
      </c>
      <c r="R824" s="197">
        <v>2107550</v>
      </c>
      <c r="S824" s="197">
        <v>2117680</v>
      </c>
      <c r="T824" s="197">
        <v>2132810</v>
      </c>
      <c r="U824" s="197">
        <v>2146810</v>
      </c>
      <c r="V824" s="197">
        <v>2161300</v>
      </c>
      <c r="W824" s="197">
        <v>2182930</v>
      </c>
      <c r="X824" s="197">
        <v>2213930</v>
      </c>
      <c r="Y824" s="197">
        <v>2248430</v>
      </c>
      <c r="Z824" s="197">
        <v>2275650</v>
      </c>
      <c r="AA824" s="197">
        <v>2290420</v>
      </c>
      <c r="AB824" s="197">
        <v>2309770</v>
      </c>
      <c r="AC824" s="197">
        <v>2325650</v>
      </c>
      <c r="AD824" s="197">
        <v>2342980</v>
      </c>
      <c r="AE824" s="197">
        <v>2362620</v>
      </c>
      <c r="AF824" s="197">
        <v>2382170</v>
      </c>
    </row>
    <row r="825" spans="1:32" x14ac:dyDescent="0.25">
      <c r="A825" t="s">
        <v>6486</v>
      </c>
      <c r="B825">
        <v>163987</v>
      </c>
      <c r="C825">
        <v>148487</v>
      </c>
      <c r="D825">
        <v>153082</v>
      </c>
      <c r="E825">
        <v>156246</v>
      </c>
      <c r="F825">
        <v>159249</v>
      </c>
      <c r="G825">
        <v>161547</v>
      </c>
      <c r="H825">
        <v>162218</v>
      </c>
      <c r="I825">
        <v>161677</v>
      </c>
      <c r="J825">
        <v>160409</v>
      </c>
      <c r="K825">
        <v>159061</v>
      </c>
      <c r="L825">
        <v>158094</v>
      </c>
      <c r="M825">
        <v>158572</v>
      </c>
      <c r="N825">
        <v>158721</v>
      </c>
      <c r="O825">
        <v>158514</v>
      </c>
      <c r="P825">
        <v>159476</v>
      </c>
      <c r="Q825">
        <v>160450</v>
      </c>
      <c r="R825">
        <v>161396</v>
      </c>
      <c r="S825">
        <v>162172</v>
      </c>
      <c r="T825">
        <v>163330</v>
      </c>
      <c r="U825">
        <v>164402</v>
      </c>
      <c r="V825">
        <v>165512</v>
      </c>
      <c r="W825">
        <v>167168</v>
      </c>
      <c r="X825">
        <v>169542</v>
      </c>
      <c r="Y825">
        <v>172185</v>
      </c>
      <c r="Z825">
        <v>174269</v>
      </c>
      <c r="AA825">
        <v>175400</v>
      </c>
      <c r="AB825">
        <v>176882</v>
      </c>
      <c r="AC825">
        <v>178098</v>
      </c>
      <c r="AD825">
        <v>179425</v>
      </c>
      <c r="AE825">
        <v>180929</v>
      </c>
      <c r="AF825">
        <v>182426</v>
      </c>
    </row>
    <row r="826" spans="1:32" x14ac:dyDescent="0.25">
      <c r="A826" t="s">
        <v>6487</v>
      </c>
      <c r="B826">
        <v>353329</v>
      </c>
      <c r="C826">
        <v>319933</v>
      </c>
      <c r="D826">
        <v>329833</v>
      </c>
      <c r="E826">
        <v>336650</v>
      </c>
      <c r="F826">
        <v>343120</v>
      </c>
      <c r="G826">
        <v>348071</v>
      </c>
      <c r="H826">
        <v>349518</v>
      </c>
      <c r="I826">
        <v>348352</v>
      </c>
      <c r="J826">
        <v>345619</v>
      </c>
      <c r="K826">
        <v>342716</v>
      </c>
      <c r="L826">
        <v>340631</v>
      </c>
      <c r="M826">
        <v>341662</v>
      </c>
      <c r="N826">
        <v>341982</v>
      </c>
      <c r="O826">
        <v>341536</v>
      </c>
      <c r="P826">
        <v>343610</v>
      </c>
      <c r="Q826">
        <v>345708</v>
      </c>
      <c r="R826">
        <v>347746</v>
      </c>
      <c r="S826">
        <v>349418</v>
      </c>
      <c r="T826">
        <v>351913</v>
      </c>
      <c r="U826">
        <v>354223</v>
      </c>
      <c r="V826">
        <v>356614</v>
      </c>
      <c r="W826">
        <v>360183</v>
      </c>
      <c r="X826">
        <v>365298</v>
      </c>
      <c r="Y826">
        <v>370991</v>
      </c>
      <c r="Z826">
        <v>375482</v>
      </c>
      <c r="AA826">
        <v>377920</v>
      </c>
      <c r="AB826">
        <v>381111</v>
      </c>
      <c r="AC826">
        <v>383732</v>
      </c>
      <c r="AD826">
        <v>386592</v>
      </c>
      <c r="AE826">
        <v>389832</v>
      </c>
      <c r="AF826">
        <v>393058</v>
      </c>
    </row>
    <row r="827" spans="1:32" x14ac:dyDescent="0.25">
      <c r="A827" t="s">
        <v>6488</v>
      </c>
      <c r="B827">
        <v>916513</v>
      </c>
      <c r="C827">
        <v>829887</v>
      </c>
      <c r="D827">
        <v>855567</v>
      </c>
      <c r="E827">
        <v>873251</v>
      </c>
      <c r="F827">
        <v>890032</v>
      </c>
      <c r="G827">
        <v>902874</v>
      </c>
      <c r="H827">
        <v>906627</v>
      </c>
      <c r="I827">
        <v>903605</v>
      </c>
      <c r="J827">
        <v>896515</v>
      </c>
      <c r="K827">
        <v>888984</v>
      </c>
      <c r="L827">
        <v>883575</v>
      </c>
      <c r="M827">
        <v>886252</v>
      </c>
      <c r="N827">
        <v>887080</v>
      </c>
      <c r="O827">
        <v>885925</v>
      </c>
      <c r="P827">
        <v>891304</v>
      </c>
      <c r="Q827">
        <v>896745</v>
      </c>
      <c r="R827">
        <v>902031</v>
      </c>
      <c r="S827">
        <v>906368</v>
      </c>
      <c r="T827">
        <v>912841</v>
      </c>
      <c r="U827">
        <v>918834</v>
      </c>
      <c r="V827">
        <v>925035</v>
      </c>
      <c r="W827">
        <v>934292</v>
      </c>
      <c r="X827">
        <v>947560</v>
      </c>
      <c r="Y827">
        <v>962329</v>
      </c>
      <c r="Z827">
        <v>973977</v>
      </c>
      <c r="AA827">
        <v>980301</v>
      </c>
      <c r="AB827">
        <v>988580</v>
      </c>
      <c r="AC827">
        <v>995378</v>
      </c>
      <c r="AD827" s="197">
        <v>1002800</v>
      </c>
      <c r="AE827" s="197">
        <v>1011200</v>
      </c>
      <c r="AF827" s="197">
        <v>1019570</v>
      </c>
    </row>
    <row r="828" spans="1:32" x14ac:dyDescent="0.25">
      <c r="A828" t="s">
        <v>6489</v>
      </c>
      <c r="B828">
        <v>676446</v>
      </c>
      <c r="C828">
        <v>612510</v>
      </c>
      <c r="D828">
        <v>631465</v>
      </c>
      <c r="E828">
        <v>644516</v>
      </c>
      <c r="F828">
        <v>656901</v>
      </c>
      <c r="G828">
        <v>666380</v>
      </c>
      <c r="H828">
        <v>669150</v>
      </c>
      <c r="I828">
        <v>666920</v>
      </c>
      <c r="J828">
        <v>661687</v>
      </c>
      <c r="K828">
        <v>656128</v>
      </c>
      <c r="L828">
        <v>652136</v>
      </c>
      <c r="M828">
        <v>654112</v>
      </c>
      <c r="N828">
        <v>654723</v>
      </c>
      <c r="O828">
        <v>653871</v>
      </c>
      <c r="P828">
        <v>657840</v>
      </c>
      <c r="Q828">
        <v>661857</v>
      </c>
      <c r="R828">
        <v>665758</v>
      </c>
      <c r="S828">
        <v>668959</v>
      </c>
      <c r="T828">
        <v>673737</v>
      </c>
      <c r="U828">
        <v>678159</v>
      </c>
      <c r="V828">
        <v>682737</v>
      </c>
      <c r="W828">
        <v>689569</v>
      </c>
      <c r="X828">
        <v>699361</v>
      </c>
      <c r="Y828">
        <v>710261</v>
      </c>
      <c r="Z828">
        <v>718859</v>
      </c>
      <c r="AA828">
        <v>723527</v>
      </c>
      <c r="AB828">
        <v>729637</v>
      </c>
      <c r="AC828">
        <v>734654</v>
      </c>
      <c r="AD828">
        <v>740129</v>
      </c>
      <c r="AE828">
        <v>746331</v>
      </c>
      <c r="AF828">
        <v>752508</v>
      </c>
    </row>
    <row r="829" spans="1:32" x14ac:dyDescent="0.25">
      <c r="A829" t="s">
        <v>6490</v>
      </c>
      <c r="B829">
        <v>67644.600000000006</v>
      </c>
      <c r="C829">
        <v>61251</v>
      </c>
      <c r="D829">
        <v>63146.5</v>
      </c>
      <c r="E829">
        <v>64451.6</v>
      </c>
      <c r="F829">
        <v>65690.100000000006</v>
      </c>
      <c r="G829">
        <v>66638</v>
      </c>
      <c r="H829">
        <v>66915</v>
      </c>
      <c r="I829">
        <v>66691.899999999994</v>
      </c>
      <c r="J829">
        <v>66168.7</v>
      </c>
      <c r="K829">
        <v>65612.800000000003</v>
      </c>
      <c r="L829">
        <v>65213.599999999999</v>
      </c>
      <c r="M829">
        <v>65411.199999999997</v>
      </c>
      <c r="N829">
        <v>65472.3</v>
      </c>
      <c r="O829">
        <v>65387.1</v>
      </c>
      <c r="P829">
        <v>65784</v>
      </c>
      <c r="Q829">
        <v>66185.7</v>
      </c>
      <c r="R829">
        <v>66575.8</v>
      </c>
      <c r="S829">
        <v>66895.899999999994</v>
      </c>
      <c r="T829">
        <v>67373.7</v>
      </c>
      <c r="U829">
        <v>67815.899999999994</v>
      </c>
      <c r="V829">
        <v>68273.600000000006</v>
      </c>
      <c r="W829">
        <v>68956.899999999994</v>
      </c>
      <c r="X829">
        <v>69936.100000000006</v>
      </c>
      <c r="Y829">
        <v>71026.100000000006</v>
      </c>
      <c r="Z829">
        <v>71885.899999999994</v>
      </c>
      <c r="AA829">
        <v>72352.7</v>
      </c>
      <c r="AB829">
        <v>72963.7</v>
      </c>
      <c r="AC829">
        <v>73465.399999999994</v>
      </c>
      <c r="AD829">
        <v>74012.899999999994</v>
      </c>
      <c r="AE829">
        <v>74633.100000000006</v>
      </c>
      <c r="AF829">
        <v>75250.8</v>
      </c>
    </row>
    <row r="830" spans="1:32" x14ac:dyDescent="0.25">
      <c r="A830" t="s">
        <v>6491</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row>
    <row r="831" spans="1:32" x14ac:dyDescent="0.25">
      <c r="A831" t="s">
        <v>6492</v>
      </c>
      <c r="B831" s="197">
        <v>3037240000</v>
      </c>
      <c r="C831" s="197">
        <v>2878080000</v>
      </c>
      <c r="D831" s="197">
        <v>2918360000</v>
      </c>
      <c r="E831" s="197">
        <v>3021970000</v>
      </c>
      <c r="F831" s="197">
        <v>3100030000</v>
      </c>
      <c r="G831" s="197">
        <v>3130030000</v>
      </c>
      <c r="H831" s="197">
        <v>3161010000</v>
      </c>
      <c r="I831" s="197">
        <v>3190840000</v>
      </c>
      <c r="J831" s="197">
        <v>3190990000</v>
      </c>
      <c r="K831" s="197">
        <v>3154010000</v>
      </c>
      <c r="L831" s="197">
        <v>3107220000</v>
      </c>
      <c r="M831" s="197">
        <v>3116580000</v>
      </c>
      <c r="N831" s="197">
        <v>3147990000</v>
      </c>
      <c r="O831" s="197">
        <v>3179610000</v>
      </c>
      <c r="P831" s="197">
        <v>3231170000</v>
      </c>
      <c r="Q831" s="197">
        <v>3280660000</v>
      </c>
      <c r="R831" s="197">
        <v>3329110000</v>
      </c>
      <c r="S831" s="197">
        <v>3374600000</v>
      </c>
      <c r="T831" s="197">
        <v>3421570000</v>
      </c>
      <c r="U831" s="197">
        <v>3478030000</v>
      </c>
      <c r="V831" s="197">
        <v>3534050000</v>
      </c>
      <c r="W831" s="197">
        <v>3589740000</v>
      </c>
      <c r="X831" s="197">
        <v>3652260000</v>
      </c>
      <c r="Y831" s="197">
        <v>3712400000</v>
      </c>
      <c r="Z831" s="197">
        <v>3775260000</v>
      </c>
      <c r="AA831" s="197">
        <v>3822390000</v>
      </c>
      <c r="AB831" s="197">
        <v>3863320000</v>
      </c>
      <c r="AC831" s="197">
        <v>3901030000</v>
      </c>
      <c r="AD831" s="197">
        <v>3934250000</v>
      </c>
      <c r="AE831" s="197">
        <v>3970470000</v>
      </c>
      <c r="AF831" s="197">
        <v>4000430000</v>
      </c>
    </row>
    <row r="832" spans="1:32" x14ac:dyDescent="0.25">
      <c r="A832" t="s">
        <v>6493</v>
      </c>
      <c r="B832">
        <v>131241</v>
      </c>
      <c r="C832">
        <v>124364</v>
      </c>
      <c r="D832">
        <v>126105</v>
      </c>
      <c r="E832">
        <v>130581</v>
      </c>
      <c r="F832">
        <v>133955</v>
      </c>
      <c r="G832">
        <v>135251</v>
      </c>
      <c r="H832">
        <v>136590</v>
      </c>
      <c r="I832">
        <v>137879</v>
      </c>
      <c r="J832">
        <v>137885</v>
      </c>
      <c r="K832">
        <v>136287</v>
      </c>
      <c r="L832">
        <v>134265</v>
      </c>
      <c r="M832">
        <v>134670</v>
      </c>
      <c r="N832">
        <v>136027</v>
      </c>
      <c r="O832">
        <v>137394</v>
      </c>
      <c r="P832">
        <v>139621</v>
      </c>
      <c r="Q832">
        <v>141760</v>
      </c>
      <c r="R832">
        <v>143853</v>
      </c>
      <c r="S832">
        <v>145819</v>
      </c>
      <c r="T832">
        <v>147849</v>
      </c>
      <c r="U832">
        <v>150288</v>
      </c>
      <c r="V832">
        <v>152709</v>
      </c>
      <c r="W832">
        <v>155115</v>
      </c>
      <c r="X832">
        <v>157817</v>
      </c>
      <c r="Y832">
        <v>160416</v>
      </c>
      <c r="Z832">
        <v>163132</v>
      </c>
      <c r="AA832">
        <v>165169</v>
      </c>
      <c r="AB832">
        <v>166937</v>
      </c>
      <c r="AC832">
        <v>168566</v>
      </c>
      <c r="AD832">
        <v>170002</v>
      </c>
      <c r="AE832">
        <v>171567</v>
      </c>
      <c r="AF832">
        <v>172862</v>
      </c>
    </row>
    <row r="833" spans="1:32" x14ac:dyDescent="0.25">
      <c r="A833" t="s">
        <v>6494</v>
      </c>
      <c r="B833" s="197">
        <v>1147590</v>
      </c>
      <c r="C833" s="197">
        <v>1087450</v>
      </c>
      <c r="D833" s="197">
        <v>1102670</v>
      </c>
      <c r="E833" s="197">
        <v>1141820</v>
      </c>
      <c r="F833" s="197">
        <v>1171310</v>
      </c>
      <c r="G833" s="197">
        <v>1182650</v>
      </c>
      <c r="H833" s="197">
        <v>1194350</v>
      </c>
      <c r="I833" s="197">
        <v>1205620</v>
      </c>
      <c r="J833" s="197">
        <v>1205680</v>
      </c>
      <c r="K833" s="197">
        <v>1191710</v>
      </c>
      <c r="L833" s="197">
        <v>1174030</v>
      </c>
      <c r="M833" s="197">
        <v>1177560</v>
      </c>
      <c r="N833" s="197">
        <v>1189430</v>
      </c>
      <c r="O833" s="197">
        <v>1201380</v>
      </c>
      <c r="P833" s="197">
        <v>1220860</v>
      </c>
      <c r="Q833" s="197">
        <v>1239560</v>
      </c>
      <c r="R833" s="197">
        <v>1257870</v>
      </c>
      <c r="S833" s="197">
        <v>1275060</v>
      </c>
      <c r="T833" s="197">
        <v>1292800</v>
      </c>
      <c r="U833" s="197">
        <v>1314140</v>
      </c>
      <c r="V833" s="197">
        <v>1335300</v>
      </c>
      <c r="W833" s="197">
        <v>1356340</v>
      </c>
      <c r="X833" s="197">
        <v>1379970</v>
      </c>
      <c r="Y833" s="197">
        <v>1402690</v>
      </c>
      <c r="Z833" s="197">
        <v>1426440</v>
      </c>
      <c r="AA833" s="197">
        <v>1444250</v>
      </c>
      <c r="AB833" s="197">
        <v>1459710</v>
      </c>
      <c r="AC833" s="197">
        <v>1473960</v>
      </c>
      <c r="AD833" s="197">
        <v>1486510</v>
      </c>
      <c r="AE833" s="197">
        <v>1500200</v>
      </c>
      <c r="AF833" s="197">
        <v>1511520</v>
      </c>
    </row>
    <row r="834" spans="1:32" x14ac:dyDescent="0.25">
      <c r="A834" t="s">
        <v>6495</v>
      </c>
      <c r="B834" s="197">
        <v>1880780</v>
      </c>
      <c r="C834" s="197">
        <v>1782230</v>
      </c>
      <c r="D834" s="197">
        <v>1807170</v>
      </c>
      <c r="E834" s="197">
        <v>1871320</v>
      </c>
      <c r="F834" s="197">
        <v>1919670</v>
      </c>
      <c r="G834" s="197">
        <v>1938250</v>
      </c>
      <c r="H834" s="197">
        <v>1957420</v>
      </c>
      <c r="I834" s="197">
        <v>1975900</v>
      </c>
      <c r="J834" s="197">
        <v>1975990</v>
      </c>
      <c r="K834" s="197">
        <v>1953090</v>
      </c>
      <c r="L834" s="197">
        <v>1924120</v>
      </c>
      <c r="M834" s="197">
        <v>1929910</v>
      </c>
      <c r="N834" s="197">
        <v>1949360</v>
      </c>
      <c r="O834" s="197">
        <v>1968950</v>
      </c>
      <c r="P834" s="197">
        <v>2000870</v>
      </c>
      <c r="Q834" s="197">
        <v>2031520</v>
      </c>
      <c r="R834" s="197">
        <v>2061520</v>
      </c>
      <c r="S834" s="197">
        <v>2089690</v>
      </c>
      <c r="T834" s="197">
        <v>2118780</v>
      </c>
      <c r="U834" s="197">
        <v>2153740</v>
      </c>
      <c r="V834" s="197">
        <v>2188430</v>
      </c>
      <c r="W834" s="197">
        <v>2222910</v>
      </c>
      <c r="X834" s="197">
        <v>2261630</v>
      </c>
      <c r="Y834" s="197">
        <v>2298870</v>
      </c>
      <c r="Z834" s="197">
        <v>2337800</v>
      </c>
      <c r="AA834" s="197">
        <v>2366980</v>
      </c>
      <c r="AB834" s="197">
        <v>2392330</v>
      </c>
      <c r="AC834" s="197">
        <v>2415680</v>
      </c>
      <c r="AD834" s="197">
        <v>2436250</v>
      </c>
      <c r="AE834" s="197">
        <v>2458680</v>
      </c>
      <c r="AF834" s="197">
        <v>2477230</v>
      </c>
    </row>
    <row r="835" spans="1:32" x14ac:dyDescent="0.25">
      <c r="A835" t="s">
        <v>6496</v>
      </c>
      <c r="B835">
        <v>181206</v>
      </c>
      <c r="C835">
        <v>171711</v>
      </c>
      <c r="D835">
        <v>174114</v>
      </c>
      <c r="E835">
        <v>180295</v>
      </c>
      <c r="F835">
        <v>184953</v>
      </c>
      <c r="G835">
        <v>186743</v>
      </c>
      <c r="H835">
        <v>188590</v>
      </c>
      <c r="I835">
        <v>190370</v>
      </c>
      <c r="J835">
        <v>190379</v>
      </c>
      <c r="K835">
        <v>188173</v>
      </c>
      <c r="L835">
        <v>185381</v>
      </c>
      <c r="M835">
        <v>185940</v>
      </c>
      <c r="N835">
        <v>187814</v>
      </c>
      <c r="O835">
        <v>189700</v>
      </c>
      <c r="P835">
        <v>192776</v>
      </c>
      <c r="Q835">
        <v>195729</v>
      </c>
      <c r="R835">
        <v>198620</v>
      </c>
      <c r="S835">
        <v>201334</v>
      </c>
      <c r="T835">
        <v>204136</v>
      </c>
      <c r="U835">
        <v>207505</v>
      </c>
      <c r="V835">
        <v>210847</v>
      </c>
      <c r="W835">
        <v>214169</v>
      </c>
      <c r="X835">
        <v>217899</v>
      </c>
      <c r="Y835">
        <v>221488</v>
      </c>
      <c r="Z835">
        <v>225238</v>
      </c>
      <c r="AA835">
        <v>228050</v>
      </c>
      <c r="AB835">
        <v>230492</v>
      </c>
      <c r="AC835">
        <v>232741</v>
      </c>
      <c r="AD835">
        <v>234723</v>
      </c>
      <c r="AE835">
        <v>236884</v>
      </c>
      <c r="AF835">
        <v>238672</v>
      </c>
    </row>
    <row r="836" spans="1:32" x14ac:dyDescent="0.25">
      <c r="A836" t="s">
        <v>6497</v>
      </c>
      <c r="B836">
        <v>181206</v>
      </c>
      <c r="C836">
        <v>171711</v>
      </c>
      <c r="D836">
        <v>174114</v>
      </c>
      <c r="E836">
        <v>180295</v>
      </c>
      <c r="F836">
        <v>184953</v>
      </c>
      <c r="G836">
        <v>186743</v>
      </c>
      <c r="H836">
        <v>188590</v>
      </c>
      <c r="I836">
        <v>190370</v>
      </c>
      <c r="J836">
        <v>190379</v>
      </c>
      <c r="K836">
        <v>188173</v>
      </c>
      <c r="L836">
        <v>185381</v>
      </c>
      <c r="M836">
        <v>185940</v>
      </c>
      <c r="N836">
        <v>187814</v>
      </c>
      <c r="O836">
        <v>189700</v>
      </c>
      <c r="P836">
        <v>192776</v>
      </c>
      <c r="Q836">
        <v>195729</v>
      </c>
      <c r="R836">
        <v>198620</v>
      </c>
      <c r="S836">
        <v>201334</v>
      </c>
      <c r="T836">
        <v>204136</v>
      </c>
      <c r="U836">
        <v>207505</v>
      </c>
      <c r="V836">
        <v>210847</v>
      </c>
      <c r="W836">
        <v>214169</v>
      </c>
      <c r="X836">
        <v>217899</v>
      </c>
      <c r="Y836">
        <v>221488</v>
      </c>
      <c r="Z836">
        <v>225238</v>
      </c>
      <c r="AA836">
        <v>228050</v>
      </c>
      <c r="AB836">
        <v>230492</v>
      </c>
      <c r="AC836">
        <v>232741</v>
      </c>
      <c r="AD836">
        <v>234723</v>
      </c>
      <c r="AE836">
        <v>236884</v>
      </c>
      <c r="AF836">
        <v>238672</v>
      </c>
    </row>
    <row r="837" spans="1:32" x14ac:dyDescent="0.25">
      <c r="A837" t="s">
        <v>6498</v>
      </c>
      <c r="B837">
        <v>13876.7</v>
      </c>
      <c r="C837">
        <v>13149.6</v>
      </c>
      <c r="D837">
        <v>13333.6</v>
      </c>
      <c r="E837">
        <v>13807</v>
      </c>
      <c r="F837">
        <v>14163.7</v>
      </c>
      <c r="G837">
        <v>14300.7</v>
      </c>
      <c r="H837">
        <v>14442.2</v>
      </c>
      <c r="I837">
        <v>14578.5</v>
      </c>
      <c r="J837">
        <v>14579.2</v>
      </c>
      <c r="K837">
        <v>14410.3</v>
      </c>
      <c r="L837">
        <v>14196.5</v>
      </c>
      <c r="M837">
        <v>14239.2</v>
      </c>
      <c r="N837">
        <v>14382.8</v>
      </c>
      <c r="O837">
        <v>14527.2</v>
      </c>
      <c r="P837">
        <v>14762.8</v>
      </c>
      <c r="Q837">
        <v>14988.9</v>
      </c>
      <c r="R837">
        <v>15210.3</v>
      </c>
      <c r="S837">
        <v>15418.1</v>
      </c>
      <c r="T837">
        <v>15632.7</v>
      </c>
      <c r="U837">
        <v>15890.7</v>
      </c>
      <c r="V837">
        <v>16146.6</v>
      </c>
      <c r="W837">
        <v>16401</v>
      </c>
      <c r="X837">
        <v>16686.7</v>
      </c>
      <c r="Y837">
        <v>16961.5</v>
      </c>
      <c r="Z837">
        <v>17248.7</v>
      </c>
      <c r="AA837">
        <v>17464</v>
      </c>
      <c r="AB837">
        <v>17651</v>
      </c>
      <c r="AC837">
        <v>17823.3</v>
      </c>
      <c r="AD837">
        <v>17975.099999999999</v>
      </c>
      <c r="AE837">
        <v>18140.599999999999</v>
      </c>
      <c r="AF837">
        <v>18277.400000000001</v>
      </c>
    </row>
    <row r="838" spans="1:32" x14ac:dyDescent="0.25">
      <c r="A838" t="s">
        <v>6499</v>
      </c>
      <c r="B838">
        <v>29899</v>
      </c>
      <c r="C838">
        <v>28332.3</v>
      </c>
      <c r="D838">
        <v>28728.799999999999</v>
      </c>
      <c r="E838">
        <v>29748.7</v>
      </c>
      <c r="F838">
        <v>30517.200000000001</v>
      </c>
      <c r="G838">
        <v>30812.5</v>
      </c>
      <c r="H838">
        <v>31117.4</v>
      </c>
      <c r="I838">
        <v>31411.1</v>
      </c>
      <c r="J838">
        <v>31412.6</v>
      </c>
      <c r="K838">
        <v>31048.5</v>
      </c>
      <c r="L838">
        <v>30587.9</v>
      </c>
      <c r="M838">
        <v>30680</v>
      </c>
      <c r="N838">
        <v>30989.3</v>
      </c>
      <c r="O838">
        <v>31300.6</v>
      </c>
      <c r="P838">
        <v>31808.1</v>
      </c>
      <c r="Q838">
        <v>32295.3</v>
      </c>
      <c r="R838">
        <v>32772.199999999997</v>
      </c>
      <c r="S838">
        <v>33220.1</v>
      </c>
      <c r="T838">
        <v>33682.400000000001</v>
      </c>
      <c r="U838">
        <v>34238.300000000003</v>
      </c>
      <c r="V838">
        <v>34789.699999999997</v>
      </c>
      <c r="W838">
        <v>35337.9</v>
      </c>
      <c r="X838">
        <v>35953.4</v>
      </c>
      <c r="Y838">
        <v>36545.5</v>
      </c>
      <c r="Z838">
        <v>37164.199999999997</v>
      </c>
      <c r="AA838">
        <v>37628.199999999997</v>
      </c>
      <c r="AB838">
        <v>38031.1</v>
      </c>
      <c r="AC838">
        <v>38402.300000000003</v>
      </c>
      <c r="AD838">
        <v>38729.4</v>
      </c>
      <c r="AE838">
        <v>39085.9</v>
      </c>
      <c r="AF838">
        <v>39380.800000000003</v>
      </c>
    </row>
    <row r="839" spans="1:32" x14ac:dyDescent="0.25">
      <c r="A839" t="s">
        <v>6500</v>
      </c>
      <c r="B839">
        <v>77556.2</v>
      </c>
      <c r="C839">
        <v>73492.2</v>
      </c>
      <c r="D839">
        <v>74520.7</v>
      </c>
      <c r="E839">
        <v>77166.2</v>
      </c>
      <c r="F839">
        <v>79159.8</v>
      </c>
      <c r="G839">
        <v>79925.8</v>
      </c>
      <c r="H839">
        <v>80716.7</v>
      </c>
      <c r="I839">
        <v>81478.5</v>
      </c>
      <c r="J839">
        <v>81482.3</v>
      </c>
      <c r="K839">
        <v>80538</v>
      </c>
      <c r="L839">
        <v>79343.3</v>
      </c>
      <c r="M839">
        <v>79582.2</v>
      </c>
      <c r="N839">
        <v>80384.3</v>
      </c>
      <c r="O839">
        <v>81191.8</v>
      </c>
      <c r="P839">
        <v>82508.3</v>
      </c>
      <c r="Q839">
        <v>83772.100000000006</v>
      </c>
      <c r="R839">
        <v>85009.2</v>
      </c>
      <c r="S839">
        <v>86170.8</v>
      </c>
      <c r="T839">
        <v>87370.2</v>
      </c>
      <c r="U839">
        <v>88812</v>
      </c>
      <c r="V839">
        <v>90242.3</v>
      </c>
      <c r="W839">
        <v>91664.4</v>
      </c>
      <c r="X839">
        <v>93260.9</v>
      </c>
      <c r="Y839">
        <v>94796.7</v>
      </c>
      <c r="Z839">
        <v>96401.7</v>
      </c>
      <c r="AA839">
        <v>97605.3</v>
      </c>
      <c r="AB839">
        <v>98650.4</v>
      </c>
      <c r="AC839">
        <v>99613.2</v>
      </c>
      <c r="AD839">
        <v>100462</v>
      </c>
      <c r="AE839">
        <v>101386</v>
      </c>
      <c r="AF839">
        <v>102151</v>
      </c>
    </row>
    <row r="840" spans="1:32" x14ac:dyDescent="0.25">
      <c r="A840" t="s">
        <v>6501</v>
      </c>
      <c r="B840">
        <v>57241.5</v>
      </c>
      <c r="C840">
        <v>54242</v>
      </c>
      <c r="D840">
        <v>55001.2</v>
      </c>
      <c r="E840">
        <v>56953.7</v>
      </c>
      <c r="F840">
        <v>58425.1</v>
      </c>
      <c r="G840">
        <v>58990.5</v>
      </c>
      <c r="H840">
        <v>59574.2</v>
      </c>
      <c r="I840">
        <v>60136.4</v>
      </c>
      <c r="J840">
        <v>60139.3</v>
      </c>
      <c r="K840">
        <v>59442.3</v>
      </c>
      <c r="L840">
        <v>58560.5</v>
      </c>
      <c r="M840">
        <v>58736.800000000003</v>
      </c>
      <c r="N840">
        <v>59328.9</v>
      </c>
      <c r="O840">
        <v>59924.9</v>
      </c>
      <c r="P840">
        <v>60896.5</v>
      </c>
      <c r="Q840">
        <v>61829.3</v>
      </c>
      <c r="R840">
        <v>62742.400000000001</v>
      </c>
      <c r="S840">
        <v>63599.7</v>
      </c>
      <c r="T840">
        <v>64484.9</v>
      </c>
      <c r="U840">
        <v>65549</v>
      </c>
      <c r="V840">
        <v>66604.7</v>
      </c>
      <c r="W840">
        <v>67654.3</v>
      </c>
      <c r="X840">
        <v>68832.600000000006</v>
      </c>
      <c r="Y840">
        <v>69966.2</v>
      </c>
      <c r="Z840">
        <v>71150.8</v>
      </c>
      <c r="AA840">
        <v>72039.100000000006</v>
      </c>
      <c r="AB840">
        <v>72810.5</v>
      </c>
      <c r="AC840">
        <v>73521.100000000006</v>
      </c>
      <c r="AD840">
        <v>74147.3</v>
      </c>
      <c r="AE840">
        <v>74829.8</v>
      </c>
      <c r="AF840">
        <v>75394.399999999994</v>
      </c>
    </row>
    <row r="841" spans="1:32" x14ac:dyDescent="0.25">
      <c r="A841" t="s">
        <v>6502</v>
      </c>
      <c r="B841">
        <v>5724.15</v>
      </c>
      <c r="C841">
        <v>5424.2</v>
      </c>
      <c r="D841">
        <v>5500.12</v>
      </c>
      <c r="E841">
        <v>5695.37</v>
      </c>
      <c r="F841">
        <v>5842.51</v>
      </c>
      <c r="G841">
        <v>5899.05</v>
      </c>
      <c r="H841">
        <v>5957.42</v>
      </c>
      <c r="I841">
        <v>6013.65</v>
      </c>
      <c r="J841">
        <v>6013.93</v>
      </c>
      <c r="K841">
        <v>5944.23</v>
      </c>
      <c r="L841">
        <v>5856.05</v>
      </c>
      <c r="M841">
        <v>5873.68</v>
      </c>
      <c r="N841">
        <v>5932.89</v>
      </c>
      <c r="O841">
        <v>5992.49</v>
      </c>
      <c r="P841">
        <v>6089.65</v>
      </c>
      <c r="Q841">
        <v>6182.93</v>
      </c>
      <c r="R841">
        <v>6274.24</v>
      </c>
      <c r="S841">
        <v>6359.97</v>
      </c>
      <c r="T841">
        <v>6448.49</v>
      </c>
      <c r="U841">
        <v>6554.9</v>
      </c>
      <c r="V841">
        <v>6660.47</v>
      </c>
      <c r="W841">
        <v>6765.43</v>
      </c>
      <c r="X841">
        <v>6883.26</v>
      </c>
      <c r="Y841">
        <v>6996.62</v>
      </c>
      <c r="Z841">
        <v>7115.08</v>
      </c>
      <c r="AA841">
        <v>7203.91</v>
      </c>
      <c r="AB841">
        <v>7281.05</v>
      </c>
      <c r="AC841">
        <v>7352.11</v>
      </c>
      <c r="AD841">
        <v>7414.72</v>
      </c>
      <c r="AE841">
        <v>7482.98</v>
      </c>
      <c r="AF841">
        <v>7539.44</v>
      </c>
    </row>
    <row r="842" spans="1:32" x14ac:dyDescent="0.25">
      <c r="A842" t="s">
        <v>6503</v>
      </c>
      <c r="B842">
        <v>0</v>
      </c>
      <c r="C842">
        <v>0</v>
      </c>
      <c r="D842">
        <v>0</v>
      </c>
      <c r="E842">
        <v>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row>
    <row r="843" spans="1:32" x14ac:dyDescent="0.25">
      <c r="A843" t="s">
        <v>6504</v>
      </c>
      <c r="B843" s="197">
        <v>10289200000</v>
      </c>
      <c r="C843" s="197">
        <v>9750070000</v>
      </c>
      <c r="D843" s="197">
        <v>9886530000</v>
      </c>
      <c r="E843" s="197">
        <v>10237500000</v>
      </c>
      <c r="F843" s="197">
        <v>10502000000</v>
      </c>
      <c r="G843" s="197">
        <v>10603600000</v>
      </c>
      <c r="H843" s="197">
        <v>10708500000</v>
      </c>
      <c r="I843" s="197">
        <v>10809600000</v>
      </c>
      <c r="J843" s="197">
        <v>10810100000</v>
      </c>
      <c r="K843" s="197">
        <v>10684800000</v>
      </c>
      <c r="L843" s="197">
        <v>10526300000</v>
      </c>
      <c r="M843" s="197">
        <v>10558000000</v>
      </c>
      <c r="N843" s="197">
        <v>10664400000</v>
      </c>
      <c r="O843" s="197">
        <v>10771600000</v>
      </c>
      <c r="P843" s="197">
        <v>10946200000</v>
      </c>
      <c r="Q843" s="197">
        <v>11113900000</v>
      </c>
      <c r="R843" s="197">
        <v>11278000000</v>
      </c>
      <c r="S843" s="197">
        <v>11432100000</v>
      </c>
      <c r="T843" s="197">
        <v>11591200000</v>
      </c>
      <c r="U843" s="197">
        <v>11782500000</v>
      </c>
      <c r="V843" s="197">
        <v>11972300000</v>
      </c>
      <c r="W843" s="197">
        <v>12160900000</v>
      </c>
      <c r="X843" s="197">
        <v>12372700000</v>
      </c>
      <c r="Y843" s="197">
        <v>12576500000</v>
      </c>
      <c r="Z843" s="197">
        <v>12789400000</v>
      </c>
      <c r="AA843" s="197">
        <v>12949100000</v>
      </c>
      <c r="AB843" s="197">
        <v>13087800000</v>
      </c>
      <c r="AC843" s="197">
        <v>13215500000</v>
      </c>
      <c r="AD843" s="197">
        <v>13328100000</v>
      </c>
      <c r="AE843" s="197">
        <v>13450700000</v>
      </c>
      <c r="AF843" s="197">
        <v>13552200000</v>
      </c>
    </row>
    <row r="844" spans="1:32" x14ac:dyDescent="0.25">
      <c r="A844" t="s">
        <v>6505</v>
      </c>
      <c r="B844">
        <v>444606</v>
      </c>
      <c r="C844">
        <v>421308</v>
      </c>
      <c r="D844">
        <v>427205</v>
      </c>
      <c r="E844">
        <v>442370</v>
      </c>
      <c r="F844">
        <v>453799</v>
      </c>
      <c r="G844">
        <v>458190</v>
      </c>
      <c r="H844">
        <v>462724</v>
      </c>
      <c r="I844">
        <v>467091</v>
      </c>
      <c r="J844">
        <v>467113</v>
      </c>
      <c r="K844">
        <v>461699</v>
      </c>
      <c r="L844">
        <v>454851</v>
      </c>
      <c r="M844">
        <v>456220</v>
      </c>
      <c r="N844">
        <v>460818</v>
      </c>
      <c r="O844">
        <v>465448</v>
      </c>
      <c r="P844">
        <v>472995</v>
      </c>
      <c r="Q844">
        <v>480240</v>
      </c>
      <c r="R844">
        <v>487332</v>
      </c>
      <c r="S844">
        <v>493991</v>
      </c>
      <c r="T844">
        <v>500866</v>
      </c>
      <c r="U844">
        <v>509132</v>
      </c>
      <c r="V844">
        <v>517331</v>
      </c>
      <c r="W844">
        <v>525484</v>
      </c>
      <c r="X844">
        <v>534636</v>
      </c>
      <c r="Y844">
        <v>543440</v>
      </c>
      <c r="Z844">
        <v>552641</v>
      </c>
      <c r="AA844">
        <v>559541</v>
      </c>
      <c r="AB844">
        <v>565533</v>
      </c>
      <c r="AC844">
        <v>571052</v>
      </c>
      <c r="AD844">
        <v>575916</v>
      </c>
      <c r="AE844">
        <v>581217</v>
      </c>
      <c r="AF844">
        <v>585603</v>
      </c>
    </row>
    <row r="845" spans="1:32" x14ac:dyDescent="0.25">
      <c r="A845" t="s">
        <v>6506</v>
      </c>
      <c r="B845" s="197">
        <v>3887680</v>
      </c>
      <c r="C845" s="197">
        <v>3683960</v>
      </c>
      <c r="D845" s="197">
        <v>3735520</v>
      </c>
      <c r="E845" s="197">
        <v>3868130</v>
      </c>
      <c r="F845" s="197">
        <v>3968060</v>
      </c>
      <c r="G845" s="197">
        <v>4006460</v>
      </c>
      <c r="H845" s="197">
        <v>4046100</v>
      </c>
      <c r="I845" s="197">
        <v>4084290</v>
      </c>
      <c r="J845" s="197">
        <v>4084480</v>
      </c>
      <c r="K845" s="197">
        <v>4037140</v>
      </c>
      <c r="L845" s="197">
        <v>3977260</v>
      </c>
      <c r="M845" s="197">
        <v>3989230</v>
      </c>
      <c r="N845" s="197">
        <v>4029440</v>
      </c>
      <c r="O845" s="197">
        <v>4069920</v>
      </c>
      <c r="P845" s="197">
        <v>4135910</v>
      </c>
      <c r="Q845" s="197">
        <v>4199260</v>
      </c>
      <c r="R845" s="197">
        <v>4261270</v>
      </c>
      <c r="S845" s="197">
        <v>4319500</v>
      </c>
      <c r="T845" s="197">
        <v>4379620</v>
      </c>
      <c r="U845" s="197">
        <v>4451900</v>
      </c>
      <c r="V845" s="197">
        <v>4523590</v>
      </c>
      <c r="W845" s="197">
        <v>4594880</v>
      </c>
      <c r="X845" s="197">
        <v>4674910</v>
      </c>
      <c r="Y845" s="197">
        <v>4751890</v>
      </c>
      <c r="Z845" s="197">
        <v>4832350</v>
      </c>
      <c r="AA845" s="197">
        <v>4892680</v>
      </c>
      <c r="AB845" s="197">
        <v>4945070</v>
      </c>
      <c r="AC845" s="197">
        <v>4993330</v>
      </c>
      <c r="AD845" s="197">
        <v>5035860</v>
      </c>
      <c r="AE845" s="197">
        <v>5082220</v>
      </c>
      <c r="AF845" s="197">
        <v>5120570</v>
      </c>
    </row>
    <row r="846" spans="1:32" x14ac:dyDescent="0.25">
      <c r="A846" t="s">
        <v>6507</v>
      </c>
      <c r="B846" s="197">
        <v>6371520</v>
      </c>
      <c r="C846" s="197">
        <v>6037640</v>
      </c>
      <c r="D846" s="197">
        <v>6122140</v>
      </c>
      <c r="E846" s="197">
        <v>6339480</v>
      </c>
      <c r="F846" s="197">
        <v>6503250</v>
      </c>
      <c r="G846" s="197">
        <v>6566190</v>
      </c>
      <c r="H846" s="197">
        <v>6631160</v>
      </c>
      <c r="I846" s="197">
        <v>6693750</v>
      </c>
      <c r="J846" s="197">
        <v>6694060</v>
      </c>
      <c r="K846" s="197">
        <v>6616480</v>
      </c>
      <c r="L846" s="197">
        <v>6518330</v>
      </c>
      <c r="M846" s="197">
        <v>6537960</v>
      </c>
      <c r="N846" s="197">
        <v>6603850</v>
      </c>
      <c r="O846" s="197">
        <v>6670190</v>
      </c>
      <c r="P846" s="197">
        <v>6778350</v>
      </c>
      <c r="Q846" s="197">
        <v>6882170</v>
      </c>
      <c r="R846" s="197">
        <v>6983810</v>
      </c>
      <c r="S846" s="197">
        <v>7079240</v>
      </c>
      <c r="T846" s="197">
        <v>7177770</v>
      </c>
      <c r="U846" s="197">
        <v>7296220</v>
      </c>
      <c r="V846" s="197">
        <v>7413730</v>
      </c>
      <c r="W846" s="197">
        <v>7530560</v>
      </c>
      <c r="X846" s="197">
        <v>7661710</v>
      </c>
      <c r="Y846" s="197">
        <v>7787880</v>
      </c>
      <c r="Z846" s="197">
        <v>7919740</v>
      </c>
      <c r="AA846" s="197">
        <v>8018620</v>
      </c>
      <c r="AB846" s="197">
        <v>8104480</v>
      </c>
      <c r="AC846" s="197">
        <v>8183580</v>
      </c>
      <c r="AD846" s="197">
        <v>8253280</v>
      </c>
      <c r="AE846" s="197">
        <v>8329260</v>
      </c>
      <c r="AF846" s="197">
        <v>8392100</v>
      </c>
    </row>
    <row r="847" spans="1:32" x14ac:dyDescent="0.25">
      <c r="A847" t="s">
        <v>6508</v>
      </c>
      <c r="B847">
        <v>613871</v>
      </c>
      <c r="C847">
        <v>581704</v>
      </c>
      <c r="D847">
        <v>589845</v>
      </c>
      <c r="E847">
        <v>610785</v>
      </c>
      <c r="F847">
        <v>626564</v>
      </c>
      <c r="G847">
        <v>632627</v>
      </c>
      <c r="H847">
        <v>638887</v>
      </c>
      <c r="I847">
        <v>644917</v>
      </c>
      <c r="J847">
        <v>644947</v>
      </c>
      <c r="K847">
        <v>637472</v>
      </c>
      <c r="L847">
        <v>628016</v>
      </c>
      <c r="M847">
        <v>629907</v>
      </c>
      <c r="N847">
        <v>636256</v>
      </c>
      <c r="O847">
        <v>642648</v>
      </c>
      <c r="P847">
        <v>653068</v>
      </c>
      <c r="Q847">
        <v>663071</v>
      </c>
      <c r="R847">
        <v>672863</v>
      </c>
      <c r="S847">
        <v>682057</v>
      </c>
      <c r="T847">
        <v>691551</v>
      </c>
      <c r="U847">
        <v>702963</v>
      </c>
      <c r="V847">
        <v>714284</v>
      </c>
      <c r="W847">
        <v>725540</v>
      </c>
      <c r="X847">
        <v>738176</v>
      </c>
      <c r="Y847">
        <v>750333</v>
      </c>
      <c r="Z847">
        <v>763037</v>
      </c>
      <c r="AA847">
        <v>772563</v>
      </c>
      <c r="AB847">
        <v>780836</v>
      </c>
      <c r="AC847">
        <v>788456</v>
      </c>
      <c r="AD847">
        <v>795172</v>
      </c>
      <c r="AE847">
        <v>802492</v>
      </c>
      <c r="AF847">
        <v>808547</v>
      </c>
    </row>
    <row r="848" spans="1:32" x14ac:dyDescent="0.25">
      <c r="A848" t="s">
        <v>6509</v>
      </c>
      <c r="B848">
        <v>613871</v>
      </c>
      <c r="C848">
        <v>581704</v>
      </c>
      <c r="D848">
        <v>589845</v>
      </c>
      <c r="E848">
        <v>610785</v>
      </c>
      <c r="F848">
        <v>626564</v>
      </c>
      <c r="G848">
        <v>632627</v>
      </c>
      <c r="H848">
        <v>638887</v>
      </c>
      <c r="I848">
        <v>644917</v>
      </c>
      <c r="J848">
        <v>644947</v>
      </c>
      <c r="K848">
        <v>637472</v>
      </c>
      <c r="L848">
        <v>628016</v>
      </c>
      <c r="M848">
        <v>629907</v>
      </c>
      <c r="N848">
        <v>636256</v>
      </c>
      <c r="O848">
        <v>642648</v>
      </c>
      <c r="P848">
        <v>653068</v>
      </c>
      <c r="Q848">
        <v>663071</v>
      </c>
      <c r="R848">
        <v>672863</v>
      </c>
      <c r="S848">
        <v>682057</v>
      </c>
      <c r="T848">
        <v>691551</v>
      </c>
      <c r="U848">
        <v>702963</v>
      </c>
      <c r="V848">
        <v>714284</v>
      </c>
      <c r="W848">
        <v>725540</v>
      </c>
      <c r="X848">
        <v>738176</v>
      </c>
      <c r="Y848">
        <v>750333</v>
      </c>
      <c r="Z848">
        <v>763037</v>
      </c>
      <c r="AA848">
        <v>772563</v>
      </c>
      <c r="AB848">
        <v>780836</v>
      </c>
      <c r="AC848">
        <v>788456</v>
      </c>
      <c r="AD848">
        <v>795172</v>
      </c>
      <c r="AE848">
        <v>802492</v>
      </c>
      <c r="AF848">
        <v>808547</v>
      </c>
    </row>
    <row r="849" spans="1:32" x14ac:dyDescent="0.25">
      <c r="A849" t="s">
        <v>6510</v>
      </c>
      <c r="B849">
        <v>47010.2</v>
      </c>
      <c r="C849">
        <v>44546.8</v>
      </c>
      <c r="D849">
        <v>45170.3</v>
      </c>
      <c r="E849">
        <v>46773.8</v>
      </c>
      <c r="F849">
        <v>47982.2</v>
      </c>
      <c r="G849">
        <v>48446.5</v>
      </c>
      <c r="H849">
        <v>48925.9</v>
      </c>
      <c r="I849">
        <v>49387.6</v>
      </c>
      <c r="J849">
        <v>49389.9</v>
      </c>
      <c r="K849">
        <v>48817.599999999999</v>
      </c>
      <c r="L849">
        <v>48093.4</v>
      </c>
      <c r="M849">
        <v>48238.2</v>
      </c>
      <c r="N849">
        <v>48724.4</v>
      </c>
      <c r="O849">
        <v>49213.9</v>
      </c>
      <c r="P849">
        <v>50011.9</v>
      </c>
      <c r="Q849">
        <v>50777.9</v>
      </c>
      <c r="R849">
        <v>51527.8</v>
      </c>
      <c r="S849">
        <v>52231.9</v>
      </c>
      <c r="T849">
        <v>52958.9</v>
      </c>
      <c r="U849">
        <v>53832.800000000003</v>
      </c>
      <c r="V849">
        <v>54699.8</v>
      </c>
      <c r="W849">
        <v>55561.8</v>
      </c>
      <c r="X849">
        <v>56529.4</v>
      </c>
      <c r="Y849">
        <v>57460.4</v>
      </c>
      <c r="Z849">
        <v>58433.3</v>
      </c>
      <c r="AA849">
        <v>59162.8</v>
      </c>
      <c r="AB849">
        <v>59796.3</v>
      </c>
      <c r="AC849">
        <v>60379.9</v>
      </c>
      <c r="AD849">
        <v>60894.1</v>
      </c>
      <c r="AE849">
        <v>61454.7</v>
      </c>
      <c r="AF849">
        <v>61918.400000000001</v>
      </c>
    </row>
    <row r="850" spans="1:32" x14ac:dyDescent="0.25">
      <c r="A850" t="s">
        <v>6511</v>
      </c>
      <c r="B850">
        <v>101289</v>
      </c>
      <c r="C850">
        <v>95981.1</v>
      </c>
      <c r="D850">
        <v>97324.4</v>
      </c>
      <c r="E850">
        <v>100779</v>
      </c>
      <c r="F850">
        <v>103383</v>
      </c>
      <c r="G850">
        <v>104383</v>
      </c>
      <c r="H850">
        <v>105416</v>
      </c>
      <c r="I850">
        <v>106411</v>
      </c>
      <c r="J850">
        <v>106416</v>
      </c>
      <c r="K850">
        <v>105183</v>
      </c>
      <c r="L850">
        <v>103623</v>
      </c>
      <c r="M850">
        <v>103935</v>
      </c>
      <c r="N850">
        <v>104982</v>
      </c>
      <c r="O850">
        <v>106037</v>
      </c>
      <c r="P850">
        <v>107756</v>
      </c>
      <c r="Q850">
        <v>109407</v>
      </c>
      <c r="R850">
        <v>111022</v>
      </c>
      <c r="S850">
        <v>112539</v>
      </c>
      <c r="T850">
        <v>114106</v>
      </c>
      <c r="U850">
        <v>115989</v>
      </c>
      <c r="V850">
        <v>117857</v>
      </c>
      <c r="W850">
        <v>119714</v>
      </c>
      <c r="X850">
        <v>121799</v>
      </c>
      <c r="Y850">
        <v>123805</v>
      </c>
      <c r="Z850">
        <v>125901</v>
      </c>
      <c r="AA850">
        <v>127473</v>
      </c>
      <c r="AB850">
        <v>128838</v>
      </c>
      <c r="AC850">
        <v>130095</v>
      </c>
      <c r="AD850">
        <v>131203</v>
      </c>
      <c r="AE850">
        <v>132411</v>
      </c>
      <c r="AF850">
        <v>133410</v>
      </c>
    </row>
    <row r="851" spans="1:32" x14ac:dyDescent="0.25">
      <c r="A851" t="s">
        <v>6512</v>
      </c>
      <c r="B851">
        <v>262737</v>
      </c>
      <c r="C851">
        <v>248969</v>
      </c>
      <c r="D851">
        <v>252454</v>
      </c>
      <c r="E851">
        <v>261416</v>
      </c>
      <c r="F851">
        <v>268169</v>
      </c>
      <c r="G851">
        <v>270764</v>
      </c>
      <c r="H851">
        <v>273444</v>
      </c>
      <c r="I851">
        <v>276024</v>
      </c>
      <c r="J851">
        <v>276037</v>
      </c>
      <c r="K851">
        <v>272838</v>
      </c>
      <c r="L851">
        <v>268791</v>
      </c>
      <c r="M851">
        <v>269600</v>
      </c>
      <c r="N851">
        <v>272318</v>
      </c>
      <c r="O851">
        <v>275053</v>
      </c>
      <c r="P851">
        <v>279513</v>
      </c>
      <c r="Q851">
        <v>283794</v>
      </c>
      <c r="R851">
        <v>287985</v>
      </c>
      <c r="S851">
        <v>291921</v>
      </c>
      <c r="T851">
        <v>295984</v>
      </c>
      <c r="U851">
        <v>300868</v>
      </c>
      <c r="V851">
        <v>305714</v>
      </c>
      <c r="W851">
        <v>310531</v>
      </c>
      <c r="X851">
        <v>315939</v>
      </c>
      <c r="Y851">
        <v>321142</v>
      </c>
      <c r="Z851">
        <v>326580</v>
      </c>
      <c r="AA851">
        <v>330657</v>
      </c>
      <c r="AB851">
        <v>334198</v>
      </c>
      <c r="AC851">
        <v>337459</v>
      </c>
      <c r="AD851">
        <v>340334</v>
      </c>
      <c r="AE851">
        <v>343466</v>
      </c>
      <c r="AF851">
        <v>346058</v>
      </c>
    </row>
    <row r="852" spans="1:32" x14ac:dyDescent="0.25">
      <c r="A852" t="s">
        <v>6513</v>
      </c>
      <c r="B852">
        <v>193917</v>
      </c>
      <c r="C852">
        <v>183755</v>
      </c>
      <c r="D852">
        <v>186327</v>
      </c>
      <c r="E852">
        <v>192942</v>
      </c>
      <c r="F852">
        <v>197926</v>
      </c>
      <c r="G852">
        <v>199842</v>
      </c>
      <c r="H852">
        <v>201819</v>
      </c>
      <c r="I852">
        <v>203724</v>
      </c>
      <c r="J852">
        <v>203734</v>
      </c>
      <c r="K852">
        <v>201372</v>
      </c>
      <c r="L852">
        <v>198385</v>
      </c>
      <c r="M852">
        <v>198983</v>
      </c>
      <c r="N852">
        <v>200988</v>
      </c>
      <c r="O852">
        <v>203007</v>
      </c>
      <c r="P852">
        <v>206299</v>
      </c>
      <c r="Q852">
        <v>209459</v>
      </c>
      <c r="R852">
        <v>212552</v>
      </c>
      <c r="S852">
        <v>215456</v>
      </c>
      <c r="T852">
        <v>218455</v>
      </c>
      <c r="U852">
        <v>222060</v>
      </c>
      <c r="V852">
        <v>225637</v>
      </c>
      <c r="W852">
        <v>229192</v>
      </c>
      <c r="X852">
        <v>233184</v>
      </c>
      <c r="Y852">
        <v>237024</v>
      </c>
      <c r="Z852">
        <v>241037</v>
      </c>
      <c r="AA852">
        <v>244047</v>
      </c>
      <c r="AB852">
        <v>246660</v>
      </c>
      <c r="AC852">
        <v>249067</v>
      </c>
      <c r="AD852">
        <v>251188</v>
      </c>
      <c r="AE852">
        <v>253501</v>
      </c>
      <c r="AF852">
        <v>255413</v>
      </c>
    </row>
    <row r="853" spans="1:32" x14ac:dyDescent="0.25">
      <c r="A853" t="s">
        <v>6514</v>
      </c>
      <c r="B853">
        <v>19391.7</v>
      </c>
      <c r="C853">
        <v>18375.5</v>
      </c>
      <c r="D853">
        <v>18632.7</v>
      </c>
      <c r="E853">
        <v>19294.2</v>
      </c>
      <c r="F853">
        <v>19792.599999999999</v>
      </c>
      <c r="G853">
        <v>19984.2</v>
      </c>
      <c r="H853">
        <v>20181.900000000001</v>
      </c>
      <c r="I853">
        <v>20372.400000000001</v>
      </c>
      <c r="J853">
        <v>20373.400000000001</v>
      </c>
      <c r="K853">
        <v>20137.2</v>
      </c>
      <c r="L853">
        <v>19838.5</v>
      </c>
      <c r="M853">
        <v>19898.3</v>
      </c>
      <c r="N853">
        <v>20098.8</v>
      </c>
      <c r="O853">
        <v>20300.7</v>
      </c>
      <c r="P853">
        <v>20629.900000000001</v>
      </c>
      <c r="Q853">
        <v>20945.900000000001</v>
      </c>
      <c r="R853">
        <v>21255.200000000001</v>
      </c>
      <c r="S853">
        <v>21545.599999999999</v>
      </c>
      <c r="T853">
        <v>21845.5</v>
      </c>
      <c r="U853">
        <v>22206</v>
      </c>
      <c r="V853">
        <v>22563.7</v>
      </c>
      <c r="W853">
        <v>22919.200000000001</v>
      </c>
      <c r="X853">
        <v>23318.400000000001</v>
      </c>
      <c r="Y853">
        <v>23702.400000000001</v>
      </c>
      <c r="Z853">
        <v>24103.7</v>
      </c>
      <c r="AA853">
        <v>24404.7</v>
      </c>
      <c r="AB853">
        <v>24666</v>
      </c>
      <c r="AC853">
        <v>24906.7</v>
      </c>
      <c r="AD853">
        <v>25118.799999999999</v>
      </c>
      <c r="AE853">
        <v>25350.1</v>
      </c>
      <c r="AF853">
        <v>25541.3</v>
      </c>
    </row>
    <row r="854" spans="1:32" x14ac:dyDescent="0.25">
      <c r="A854" t="s">
        <v>6515</v>
      </c>
      <c r="B854">
        <v>0</v>
      </c>
      <c r="C854">
        <v>0</v>
      </c>
      <c r="D854">
        <v>0</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row>
    <row r="855" spans="1:32" x14ac:dyDescent="0.25">
      <c r="A855" t="s">
        <v>6516</v>
      </c>
      <c r="B855" s="197">
        <v>34860300000</v>
      </c>
      <c r="C855" s="197">
        <v>32098900000</v>
      </c>
      <c r="D855" s="197">
        <v>34069700000</v>
      </c>
      <c r="E855" s="197">
        <v>36564000000</v>
      </c>
      <c r="F855" s="197">
        <v>38928200000</v>
      </c>
      <c r="G855" s="197">
        <v>40287900000</v>
      </c>
      <c r="H855" s="197">
        <v>41292200000</v>
      </c>
      <c r="I855" s="197">
        <v>41560100000</v>
      </c>
      <c r="J855" s="197">
        <v>41915400000</v>
      </c>
      <c r="K855" s="197">
        <v>42118000000</v>
      </c>
      <c r="L855" s="197">
        <v>42450600000</v>
      </c>
      <c r="M855" s="197">
        <v>43009600000</v>
      </c>
      <c r="N855" s="197">
        <v>43526700000</v>
      </c>
      <c r="O855" s="197">
        <v>43849500000</v>
      </c>
      <c r="P855" s="197">
        <v>44362500000</v>
      </c>
      <c r="Q855" s="197">
        <v>45011400000</v>
      </c>
      <c r="R855" s="197">
        <v>45582900000</v>
      </c>
      <c r="S855" s="197">
        <v>46106000000</v>
      </c>
      <c r="T855" s="197">
        <v>46856000000</v>
      </c>
      <c r="U855" s="197">
        <v>47504100000</v>
      </c>
      <c r="V855" s="197">
        <v>48752000000</v>
      </c>
      <c r="W855" s="197">
        <v>49706200000</v>
      </c>
      <c r="X855" s="197">
        <v>50742600000</v>
      </c>
      <c r="Y855" s="197">
        <v>51813000000</v>
      </c>
      <c r="Z855" s="197">
        <v>52796000000</v>
      </c>
      <c r="AA855" s="197">
        <v>53676800000</v>
      </c>
      <c r="AB855" s="197">
        <v>54658700000</v>
      </c>
      <c r="AC855" s="197">
        <v>55480900000</v>
      </c>
      <c r="AD855" s="197">
        <v>56250300000</v>
      </c>
      <c r="AE855" s="197">
        <v>57038800000</v>
      </c>
      <c r="AF855" s="197">
        <v>57857800000</v>
      </c>
    </row>
    <row r="856" spans="1:32" x14ac:dyDescent="0.25">
      <c r="A856" t="s">
        <v>6517</v>
      </c>
      <c r="B856" s="197">
        <v>1506340</v>
      </c>
      <c r="C856" s="197">
        <v>1387020</v>
      </c>
      <c r="D856" s="197">
        <v>1472180</v>
      </c>
      <c r="E856" s="197">
        <v>1579960</v>
      </c>
      <c r="F856" s="197">
        <v>1682120</v>
      </c>
      <c r="G856" s="197">
        <v>1740870</v>
      </c>
      <c r="H856" s="197">
        <v>1784270</v>
      </c>
      <c r="I856" s="197">
        <v>1795840</v>
      </c>
      <c r="J856" s="197">
        <v>1811200</v>
      </c>
      <c r="K856" s="197">
        <v>1819950</v>
      </c>
      <c r="L856" s="197">
        <v>1834330</v>
      </c>
      <c r="M856" s="197">
        <v>1858480</v>
      </c>
      <c r="N856" s="197">
        <v>1880820</v>
      </c>
      <c r="O856" s="197">
        <v>1894770</v>
      </c>
      <c r="P856" s="197">
        <v>1916940</v>
      </c>
      <c r="Q856" s="197">
        <v>1944980</v>
      </c>
      <c r="R856" s="197">
        <v>1969670</v>
      </c>
      <c r="S856" s="197">
        <v>1992280</v>
      </c>
      <c r="T856" s="197">
        <v>2024680</v>
      </c>
      <c r="U856" s="197">
        <v>2052690</v>
      </c>
      <c r="V856" s="197">
        <v>2106610</v>
      </c>
      <c r="W856" s="197">
        <v>2147840</v>
      </c>
      <c r="X856" s="197">
        <v>2192630</v>
      </c>
      <c r="Y856" s="197">
        <v>2238880</v>
      </c>
      <c r="Z856" s="197">
        <v>2281350</v>
      </c>
      <c r="AA856" s="197">
        <v>2319420</v>
      </c>
      <c r="AB856" s="197">
        <v>2361850</v>
      </c>
      <c r="AC856" s="197">
        <v>2397370</v>
      </c>
      <c r="AD856" s="197">
        <v>2430620</v>
      </c>
      <c r="AE856" s="197">
        <v>2464690</v>
      </c>
      <c r="AF856" s="197">
        <v>2500080</v>
      </c>
    </row>
    <row r="857" spans="1:32" x14ac:dyDescent="0.25">
      <c r="A857" t="s">
        <v>6518</v>
      </c>
      <c r="B857" s="197">
        <v>13171600</v>
      </c>
      <c r="C857" s="197">
        <v>12128200</v>
      </c>
      <c r="D857" s="197">
        <v>12872900</v>
      </c>
      <c r="E857" s="197">
        <v>13815300</v>
      </c>
      <c r="F857" s="197">
        <v>14708600</v>
      </c>
      <c r="G857" s="197">
        <v>15222300</v>
      </c>
      <c r="H857" s="197">
        <v>15601800</v>
      </c>
      <c r="I857" s="197">
        <v>15703000</v>
      </c>
      <c r="J857" s="197">
        <v>15837300</v>
      </c>
      <c r="K857" s="197">
        <v>15913800</v>
      </c>
      <c r="L857" s="197">
        <v>16039500</v>
      </c>
      <c r="M857" s="197">
        <v>16250700</v>
      </c>
      <c r="N857" s="197">
        <v>16446100</v>
      </c>
      <c r="O857" s="197">
        <v>16568100</v>
      </c>
      <c r="P857" s="197">
        <v>16761900</v>
      </c>
      <c r="Q857" s="197">
        <v>17007100</v>
      </c>
      <c r="R857" s="197">
        <v>17223000</v>
      </c>
      <c r="S857" s="197">
        <v>17420700</v>
      </c>
      <c r="T857" s="197">
        <v>17704000</v>
      </c>
      <c r="U857" s="197">
        <v>17948900</v>
      </c>
      <c r="V857" s="197">
        <v>18420400</v>
      </c>
      <c r="W857" s="197">
        <v>18781000</v>
      </c>
      <c r="X857" s="197">
        <v>19172500</v>
      </c>
      <c r="Y857" s="197">
        <v>19577000</v>
      </c>
      <c r="Z857" s="197">
        <v>19948400</v>
      </c>
      <c r="AA857" s="197">
        <v>20281200</v>
      </c>
      <c r="AB857" s="197">
        <v>20652200</v>
      </c>
      <c r="AC857" s="197">
        <v>20962900</v>
      </c>
      <c r="AD857" s="197">
        <v>21253600</v>
      </c>
      <c r="AE857" s="197">
        <v>21551500</v>
      </c>
      <c r="AF857" s="197">
        <v>21860900</v>
      </c>
    </row>
    <row r="858" spans="1:32" x14ac:dyDescent="0.25">
      <c r="A858" t="s">
        <v>6519</v>
      </c>
      <c r="B858" s="197">
        <v>21586900</v>
      </c>
      <c r="C858" s="197">
        <v>19877000</v>
      </c>
      <c r="D858" s="197">
        <v>21097400</v>
      </c>
      <c r="E858" s="197">
        <v>22642000</v>
      </c>
      <c r="F858" s="197">
        <v>24105900</v>
      </c>
      <c r="G858" s="197">
        <v>24947900</v>
      </c>
      <c r="H858" s="197">
        <v>25569800</v>
      </c>
      <c r="I858" s="197">
        <v>25735700</v>
      </c>
      <c r="J858" s="197">
        <v>25955700</v>
      </c>
      <c r="K858" s="197">
        <v>26081200</v>
      </c>
      <c r="L858" s="197">
        <v>26287200</v>
      </c>
      <c r="M858" s="197">
        <v>26633300</v>
      </c>
      <c r="N858" s="197">
        <v>26953500</v>
      </c>
      <c r="O858" s="197">
        <v>27153400</v>
      </c>
      <c r="P858" s="197">
        <v>27471100</v>
      </c>
      <c r="Q858" s="197">
        <v>27872900</v>
      </c>
      <c r="R858" s="197">
        <v>28226800</v>
      </c>
      <c r="S858" s="197">
        <v>28550800</v>
      </c>
      <c r="T858" s="197">
        <v>29015200</v>
      </c>
      <c r="U858" s="197">
        <v>29416500</v>
      </c>
      <c r="V858" s="197">
        <v>30189200</v>
      </c>
      <c r="W858" s="197">
        <v>30780100</v>
      </c>
      <c r="X858" s="197">
        <v>31421900</v>
      </c>
      <c r="Y858" s="197">
        <v>32084800</v>
      </c>
      <c r="Z858" s="197">
        <v>32693400</v>
      </c>
      <c r="AA858" s="197">
        <v>33238900</v>
      </c>
      <c r="AB858" s="197">
        <v>33846900</v>
      </c>
      <c r="AC858" s="197">
        <v>34356100</v>
      </c>
      <c r="AD858" s="197">
        <v>34832500</v>
      </c>
      <c r="AE858" s="197">
        <v>35320800</v>
      </c>
      <c r="AF858" s="197">
        <v>35827900</v>
      </c>
    </row>
    <row r="859" spans="1:32" x14ac:dyDescent="0.25">
      <c r="A859" t="s">
        <v>6520</v>
      </c>
      <c r="B859" s="197">
        <v>2079820</v>
      </c>
      <c r="C859" s="197">
        <v>1915070</v>
      </c>
      <c r="D859" s="197">
        <v>2032650</v>
      </c>
      <c r="E859" s="197">
        <v>2181470</v>
      </c>
      <c r="F859" s="197">
        <v>2322510</v>
      </c>
      <c r="G859" s="197">
        <v>2403640</v>
      </c>
      <c r="H859" s="197">
        <v>2463550</v>
      </c>
      <c r="I859" s="197">
        <v>2479540</v>
      </c>
      <c r="J859" s="197">
        <v>2500740</v>
      </c>
      <c r="K859" s="197">
        <v>2512820</v>
      </c>
      <c r="L859" s="197">
        <v>2532670</v>
      </c>
      <c r="M859" s="197">
        <v>2566010</v>
      </c>
      <c r="N859" s="197">
        <v>2596870</v>
      </c>
      <c r="O859" s="197">
        <v>2616130</v>
      </c>
      <c r="P859" s="197">
        <v>2646730</v>
      </c>
      <c r="Q859" s="197">
        <v>2685450</v>
      </c>
      <c r="R859" s="197">
        <v>2719540</v>
      </c>
      <c r="S859" s="197">
        <v>2750760</v>
      </c>
      <c r="T859" s="197">
        <v>2795500</v>
      </c>
      <c r="U859" s="197">
        <v>2834170</v>
      </c>
      <c r="V859" s="197">
        <v>2908620</v>
      </c>
      <c r="W859" s="197">
        <v>2965550</v>
      </c>
      <c r="X859" s="197">
        <v>3027380</v>
      </c>
      <c r="Y859" s="197">
        <v>3091240</v>
      </c>
      <c r="Z859" s="197">
        <v>3149890</v>
      </c>
      <c r="AA859" s="197">
        <v>3202440</v>
      </c>
      <c r="AB859" s="197">
        <v>3261020</v>
      </c>
      <c r="AC859" s="197">
        <v>3310080</v>
      </c>
      <c r="AD859" s="197">
        <v>3355980</v>
      </c>
      <c r="AE859" s="197">
        <v>3403020</v>
      </c>
      <c r="AF859" s="197">
        <v>3451880</v>
      </c>
    </row>
    <row r="860" spans="1:32" x14ac:dyDescent="0.25">
      <c r="A860" t="s">
        <v>6521</v>
      </c>
      <c r="B860" s="197">
        <v>2079820</v>
      </c>
      <c r="C860" s="197">
        <v>1915070</v>
      </c>
      <c r="D860" s="197">
        <v>2032650</v>
      </c>
      <c r="E860" s="197">
        <v>2181470</v>
      </c>
      <c r="F860" s="197">
        <v>2322510</v>
      </c>
      <c r="G860" s="197">
        <v>2403640</v>
      </c>
      <c r="H860" s="197">
        <v>2463550</v>
      </c>
      <c r="I860" s="197">
        <v>2479540</v>
      </c>
      <c r="J860" s="197">
        <v>2500740</v>
      </c>
      <c r="K860" s="197">
        <v>2512820</v>
      </c>
      <c r="L860" s="197">
        <v>2532670</v>
      </c>
      <c r="M860" s="197">
        <v>2566010</v>
      </c>
      <c r="N860" s="197">
        <v>2596870</v>
      </c>
      <c r="O860" s="197">
        <v>2616130</v>
      </c>
      <c r="P860" s="197">
        <v>2646730</v>
      </c>
      <c r="Q860" s="197">
        <v>2685450</v>
      </c>
      <c r="R860" s="197">
        <v>2719540</v>
      </c>
      <c r="S860" s="197">
        <v>2750760</v>
      </c>
      <c r="T860" s="197">
        <v>2795500</v>
      </c>
      <c r="U860" s="197">
        <v>2834170</v>
      </c>
      <c r="V860" s="197">
        <v>2908620</v>
      </c>
      <c r="W860" s="197">
        <v>2965550</v>
      </c>
      <c r="X860" s="197">
        <v>3027380</v>
      </c>
      <c r="Y860" s="197">
        <v>3091240</v>
      </c>
      <c r="Z860" s="197">
        <v>3149890</v>
      </c>
      <c r="AA860" s="197">
        <v>3202440</v>
      </c>
      <c r="AB860" s="197">
        <v>3261020</v>
      </c>
      <c r="AC860" s="197">
        <v>3310080</v>
      </c>
      <c r="AD860" s="197">
        <v>3355980</v>
      </c>
      <c r="AE860" s="197">
        <v>3403020</v>
      </c>
      <c r="AF860" s="197">
        <v>3451880</v>
      </c>
    </row>
    <row r="861" spans="1:32" x14ac:dyDescent="0.25">
      <c r="A861" t="s">
        <v>6522</v>
      </c>
      <c r="B861">
        <v>159272</v>
      </c>
      <c r="C861">
        <v>146656</v>
      </c>
      <c r="D861">
        <v>155660</v>
      </c>
      <c r="E861">
        <v>167056</v>
      </c>
      <c r="F861">
        <v>177858</v>
      </c>
      <c r="G861">
        <v>184070</v>
      </c>
      <c r="H861">
        <v>188659</v>
      </c>
      <c r="I861">
        <v>189883</v>
      </c>
      <c r="J861">
        <v>191506</v>
      </c>
      <c r="K861">
        <v>192432</v>
      </c>
      <c r="L861">
        <v>193951</v>
      </c>
      <c r="M861">
        <v>196505</v>
      </c>
      <c r="N861">
        <v>198868</v>
      </c>
      <c r="O861">
        <v>200343</v>
      </c>
      <c r="P861">
        <v>202686</v>
      </c>
      <c r="Q861">
        <v>205651</v>
      </c>
      <c r="R861">
        <v>208262</v>
      </c>
      <c r="S861">
        <v>210653</v>
      </c>
      <c r="T861">
        <v>214079</v>
      </c>
      <c r="U861">
        <v>217040</v>
      </c>
      <c r="V861">
        <v>222741</v>
      </c>
      <c r="W861">
        <v>227101</v>
      </c>
      <c r="X861">
        <v>231836</v>
      </c>
      <c r="Y861">
        <v>236727</v>
      </c>
      <c r="Z861">
        <v>241218</v>
      </c>
      <c r="AA861">
        <v>245242</v>
      </c>
      <c r="AB861">
        <v>249729</v>
      </c>
      <c r="AC861">
        <v>253485</v>
      </c>
      <c r="AD861">
        <v>257000</v>
      </c>
      <c r="AE861">
        <v>260603</v>
      </c>
      <c r="AF861">
        <v>264345</v>
      </c>
    </row>
    <row r="862" spans="1:32" x14ac:dyDescent="0.25">
      <c r="A862" t="s">
        <v>6523</v>
      </c>
      <c r="B862">
        <v>343170</v>
      </c>
      <c r="C862">
        <v>315986</v>
      </c>
      <c r="D862">
        <v>335387</v>
      </c>
      <c r="E862">
        <v>359942</v>
      </c>
      <c r="F862">
        <v>383215</v>
      </c>
      <c r="G862">
        <v>396600</v>
      </c>
      <c r="H862">
        <v>406486</v>
      </c>
      <c r="I862">
        <v>409123</v>
      </c>
      <c r="J862">
        <v>412621</v>
      </c>
      <c r="K862">
        <v>414616</v>
      </c>
      <c r="L862">
        <v>417890</v>
      </c>
      <c r="M862">
        <v>423392</v>
      </c>
      <c r="N862">
        <v>428483</v>
      </c>
      <c r="O862">
        <v>431661</v>
      </c>
      <c r="P862">
        <v>436711</v>
      </c>
      <c r="Q862">
        <v>443099</v>
      </c>
      <c r="R862">
        <v>448725</v>
      </c>
      <c r="S862">
        <v>453875</v>
      </c>
      <c r="T862">
        <v>461257</v>
      </c>
      <c r="U862">
        <v>467637</v>
      </c>
      <c r="V862">
        <v>479922</v>
      </c>
      <c r="W862">
        <v>489315</v>
      </c>
      <c r="X862">
        <v>499518</v>
      </c>
      <c r="Y862">
        <v>510055</v>
      </c>
      <c r="Z862">
        <v>519731</v>
      </c>
      <c r="AA862">
        <v>528402</v>
      </c>
      <c r="AB862">
        <v>538069</v>
      </c>
      <c r="AC862">
        <v>546163</v>
      </c>
      <c r="AD862">
        <v>553736</v>
      </c>
      <c r="AE862">
        <v>561498</v>
      </c>
      <c r="AF862">
        <v>569560</v>
      </c>
    </row>
    <row r="863" spans="1:32" x14ac:dyDescent="0.25">
      <c r="A863" t="s">
        <v>6524</v>
      </c>
      <c r="B863">
        <v>890162</v>
      </c>
      <c r="C863">
        <v>819649</v>
      </c>
      <c r="D863">
        <v>869974</v>
      </c>
      <c r="E863">
        <v>933667</v>
      </c>
      <c r="F863">
        <v>994036</v>
      </c>
      <c r="G863" s="197">
        <v>1028760</v>
      </c>
      <c r="H863" s="197">
        <v>1054400</v>
      </c>
      <c r="I863" s="197">
        <v>1061240</v>
      </c>
      <c r="J863" s="197">
        <v>1070320</v>
      </c>
      <c r="K863" s="197">
        <v>1075490</v>
      </c>
      <c r="L863" s="197">
        <v>1083980</v>
      </c>
      <c r="M863" s="197">
        <v>1098250</v>
      </c>
      <c r="N863" s="197">
        <v>1111460</v>
      </c>
      <c r="O863" s="197">
        <v>1119700</v>
      </c>
      <c r="P863" s="197">
        <v>1132800</v>
      </c>
      <c r="Q863" s="197">
        <v>1149370</v>
      </c>
      <c r="R863" s="197">
        <v>1163960</v>
      </c>
      <c r="S863" s="197">
        <v>1177320</v>
      </c>
      <c r="T863" s="197">
        <v>1196470</v>
      </c>
      <c r="U863" s="197">
        <v>1213020</v>
      </c>
      <c r="V863" s="197">
        <v>1244890</v>
      </c>
      <c r="W863" s="197">
        <v>1269250</v>
      </c>
      <c r="X863" s="197">
        <v>1295720</v>
      </c>
      <c r="Y863" s="197">
        <v>1323050</v>
      </c>
      <c r="Z863" s="197">
        <v>1348150</v>
      </c>
      <c r="AA863" s="197">
        <v>1370640</v>
      </c>
      <c r="AB863" s="197">
        <v>1395720</v>
      </c>
      <c r="AC863" s="197">
        <v>1416710</v>
      </c>
      <c r="AD863" s="197">
        <v>1436360</v>
      </c>
      <c r="AE863" s="197">
        <v>1456490</v>
      </c>
      <c r="AF863" s="197">
        <v>1477410</v>
      </c>
    </row>
    <row r="864" spans="1:32" x14ac:dyDescent="0.25">
      <c r="A864" t="s">
        <v>6525</v>
      </c>
      <c r="B864">
        <v>656998</v>
      </c>
      <c r="C864">
        <v>604955</v>
      </c>
      <c r="D864">
        <v>642097</v>
      </c>
      <c r="E864">
        <v>689107</v>
      </c>
      <c r="F864">
        <v>733664</v>
      </c>
      <c r="G864">
        <v>759289</v>
      </c>
      <c r="H864">
        <v>778217</v>
      </c>
      <c r="I864">
        <v>783265</v>
      </c>
      <c r="J864">
        <v>789963</v>
      </c>
      <c r="K864">
        <v>793780</v>
      </c>
      <c r="L864">
        <v>800050</v>
      </c>
      <c r="M864">
        <v>810583</v>
      </c>
      <c r="N864">
        <v>820330</v>
      </c>
      <c r="O864">
        <v>826414</v>
      </c>
      <c r="P864">
        <v>836081</v>
      </c>
      <c r="Q864">
        <v>848311</v>
      </c>
      <c r="R864">
        <v>859082</v>
      </c>
      <c r="S864">
        <v>868942</v>
      </c>
      <c r="T864">
        <v>883076</v>
      </c>
      <c r="U864">
        <v>895290</v>
      </c>
      <c r="V864">
        <v>918809</v>
      </c>
      <c r="W864">
        <v>936793</v>
      </c>
      <c r="X864">
        <v>956325</v>
      </c>
      <c r="Y864">
        <v>976499</v>
      </c>
      <c r="Z864">
        <v>995024</v>
      </c>
      <c r="AA864" s="197">
        <v>1011620</v>
      </c>
      <c r="AB864" s="197">
        <v>1030130</v>
      </c>
      <c r="AC864" s="197">
        <v>1045630</v>
      </c>
      <c r="AD864" s="197">
        <v>1060130</v>
      </c>
      <c r="AE864" s="197">
        <v>1074990</v>
      </c>
      <c r="AF864" s="197">
        <v>1090420</v>
      </c>
    </row>
    <row r="865" spans="1:32" x14ac:dyDescent="0.25">
      <c r="A865" t="s">
        <v>6526</v>
      </c>
      <c r="B865">
        <v>65699.8</v>
      </c>
      <c r="C865">
        <v>60495.5</v>
      </c>
      <c r="D865">
        <v>64209.7</v>
      </c>
      <c r="E865">
        <v>68910.7</v>
      </c>
      <c r="F865">
        <v>73366.399999999994</v>
      </c>
      <c r="G865">
        <v>75928.899999999994</v>
      </c>
      <c r="H865">
        <v>77821.7</v>
      </c>
      <c r="I865">
        <v>78326.5</v>
      </c>
      <c r="J865">
        <v>78996.3</v>
      </c>
      <c r="K865">
        <v>79378</v>
      </c>
      <c r="L865">
        <v>80005</v>
      </c>
      <c r="M865">
        <v>81058.3</v>
      </c>
      <c r="N865">
        <v>82033</v>
      </c>
      <c r="O865">
        <v>82641.399999999994</v>
      </c>
      <c r="P865">
        <v>83608.100000000006</v>
      </c>
      <c r="Q865">
        <v>84831.1</v>
      </c>
      <c r="R865">
        <v>85908.2</v>
      </c>
      <c r="S865">
        <v>86894.2</v>
      </c>
      <c r="T865">
        <v>88307.6</v>
      </c>
      <c r="U865">
        <v>89529</v>
      </c>
      <c r="V865">
        <v>91880.9</v>
      </c>
      <c r="W865">
        <v>93679.3</v>
      </c>
      <c r="X865">
        <v>95632.5</v>
      </c>
      <c r="Y865">
        <v>97649.9</v>
      </c>
      <c r="Z865">
        <v>99502.399999999994</v>
      </c>
      <c r="AA865">
        <v>101162</v>
      </c>
      <c r="AB865">
        <v>103013</v>
      </c>
      <c r="AC865">
        <v>104563</v>
      </c>
      <c r="AD865">
        <v>106013</v>
      </c>
      <c r="AE865">
        <v>107499</v>
      </c>
      <c r="AF865">
        <v>109042</v>
      </c>
    </row>
    <row r="866" spans="1:32" x14ac:dyDescent="0.25">
      <c r="A866" t="s">
        <v>6527</v>
      </c>
      <c r="B866">
        <v>0</v>
      </c>
      <c r="C866">
        <v>0</v>
      </c>
      <c r="D866">
        <v>0</v>
      </c>
      <c r="E866">
        <v>0</v>
      </c>
      <c r="F866">
        <v>0</v>
      </c>
      <c r="G866">
        <v>0</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row>
    <row r="867" spans="1:32" x14ac:dyDescent="0.25">
      <c r="A867" t="s">
        <v>6528</v>
      </c>
      <c r="B867" s="197">
        <v>10364100000000</v>
      </c>
      <c r="C867" s="197">
        <v>10425200000000</v>
      </c>
      <c r="D867" s="197">
        <v>10373600000000</v>
      </c>
      <c r="E867" s="197">
        <v>10397500000000</v>
      </c>
      <c r="F867" s="197">
        <v>10525300000000</v>
      </c>
      <c r="G867" s="197">
        <v>10650700000000</v>
      </c>
      <c r="H867" s="197">
        <v>10735500000000</v>
      </c>
      <c r="I867" s="197">
        <v>10769500000000</v>
      </c>
      <c r="J867" s="197">
        <v>10813400000000</v>
      </c>
      <c r="K867" s="197">
        <v>10854000000000</v>
      </c>
      <c r="L867" s="197">
        <v>10890800000000</v>
      </c>
      <c r="M867" s="197">
        <v>10959400000000</v>
      </c>
      <c r="N867" s="197">
        <v>11061400000000</v>
      </c>
      <c r="O867" s="197">
        <v>11146800000000</v>
      </c>
      <c r="P867" s="197">
        <v>11239600000000</v>
      </c>
      <c r="Q867" s="197">
        <v>11343100000000</v>
      </c>
      <c r="R867" s="197">
        <v>11413500000000</v>
      </c>
      <c r="S867" s="197">
        <v>11475500000000</v>
      </c>
      <c r="T867" s="197">
        <v>11566100000000</v>
      </c>
      <c r="U867" s="197">
        <v>11657800000000</v>
      </c>
      <c r="V867" s="197">
        <v>11772900000000</v>
      </c>
      <c r="W867" s="197">
        <v>11904900000000</v>
      </c>
      <c r="X867" s="197">
        <v>12036200000000</v>
      </c>
      <c r="Y867" s="197">
        <v>12197000000000</v>
      </c>
      <c r="Z867" s="197">
        <v>12373800000000</v>
      </c>
      <c r="AA867" s="197">
        <v>12546300000000</v>
      </c>
      <c r="AB867" s="197">
        <v>12712200000000</v>
      </c>
      <c r="AC867" s="197">
        <v>12868800000000</v>
      </c>
      <c r="AD867" s="197">
        <v>13041800000000</v>
      </c>
      <c r="AE867" s="197">
        <v>13230700000000</v>
      </c>
      <c r="AF867" s="197">
        <v>13430700000000</v>
      </c>
    </row>
    <row r="868" spans="1:32" x14ac:dyDescent="0.25">
      <c r="A868" t="s">
        <v>6529</v>
      </c>
      <c r="B868" s="197">
        <v>474872000</v>
      </c>
      <c r="C868" s="197">
        <v>477671000</v>
      </c>
      <c r="D868" s="197">
        <v>475307000</v>
      </c>
      <c r="E868" s="197">
        <v>476404000</v>
      </c>
      <c r="F868" s="197">
        <v>482259000</v>
      </c>
      <c r="G868" s="197">
        <v>488004000</v>
      </c>
      <c r="H868" s="197">
        <v>491887000</v>
      </c>
      <c r="I868" s="197">
        <v>493447000</v>
      </c>
      <c r="J868" s="197">
        <v>495456000</v>
      </c>
      <c r="K868" s="197">
        <v>497317000</v>
      </c>
      <c r="L868" s="197">
        <v>499007000</v>
      </c>
      <c r="M868" s="197">
        <v>502147000</v>
      </c>
      <c r="N868" s="197">
        <v>506823000</v>
      </c>
      <c r="O868" s="197">
        <v>510735000</v>
      </c>
      <c r="P868" s="197">
        <v>514985000</v>
      </c>
      <c r="Q868" s="197">
        <v>519728000</v>
      </c>
      <c r="R868" s="197">
        <v>522953000</v>
      </c>
      <c r="S868" s="197">
        <v>525793000</v>
      </c>
      <c r="T868" s="197">
        <v>529944000</v>
      </c>
      <c r="U868" s="197">
        <v>534147000</v>
      </c>
      <c r="V868" s="197">
        <v>539423000</v>
      </c>
      <c r="W868" s="197">
        <v>545469000</v>
      </c>
      <c r="X868" s="197">
        <v>551487000</v>
      </c>
      <c r="Y868" s="197">
        <v>558855000</v>
      </c>
      <c r="Z868" s="197">
        <v>566956000</v>
      </c>
      <c r="AA868" s="197">
        <v>574856000</v>
      </c>
      <c r="AB868" s="197">
        <v>582458000</v>
      </c>
      <c r="AC868" s="197">
        <v>589636000</v>
      </c>
      <c r="AD868" s="197">
        <v>597559000</v>
      </c>
      <c r="AE868" s="197">
        <v>606217000</v>
      </c>
      <c r="AF868" s="197">
        <v>615381000</v>
      </c>
    </row>
    <row r="869" spans="1:32" x14ac:dyDescent="0.25">
      <c r="A869" t="s">
        <v>6530</v>
      </c>
      <c r="B869" s="197">
        <v>4152330000</v>
      </c>
      <c r="C869" s="197">
        <v>4176800000</v>
      </c>
      <c r="D869" s="197">
        <v>4156130000</v>
      </c>
      <c r="E869" s="197">
        <v>4165720000</v>
      </c>
      <c r="F869" s="197">
        <v>4216920000</v>
      </c>
      <c r="G869" s="197">
        <v>4267150000</v>
      </c>
      <c r="H869" s="197">
        <v>4301110000</v>
      </c>
      <c r="I869" s="197">
        <v>4314750000</v>
      </c>
      <c r="J869" s="197">
        <v>4332310000</v>
      </c>
      <c r="K869" s="197">
        <v>4348590000</v>
      </c>
      <c r="L869" s="197">
        <v>4363360000</v>
      </c>
      <c r="M869" s="197">
        <v>4390820000</v>
      </c>
      <c r="N869" s="197">
        <v>4431710000</v>
      </c>
      <c r="O869" s="197">
        <v>4465910000</v>
      </c>
      <c r="P869" s="197">
        <v>4503080000</v>
      </c>
      <c r="Q869" s="197">
        <v>4544550000</v>
      </c>
      <c r="R869" s="197">
        <v>4572750000</v>
      </c>
      <c r="S869" s="197">
        <v>4597580000</v>
      </c>
      <c r="T869" s="197">
        <v>4633880000</v>
      </c>
      <c r="U869" s="197">
        <v>4670630000</v>
      </c>
      <c r="V869" s="197">
        <v>4716760000</v>
      </c>
      <c r="W869" s="197">
        <v>4769630000</v>
      </c>
      <c r="X869" s="197">
        <v>4822250000</v>
      </c>
      <c r="Y869" s="197">
        <v>4886680000</v>
      </c>
      <c r="Z869" s="197">
        <v>4957510000</v>
      </c>
      <c r="AA869" s="197">
        <v>5026600000</v>
      </c>
      <c r="AB869" s="197">
        <v>5093070000</v>
      </c>
      <c r="AC869" s="197">
        <v>5155830000</v>
      </c>
      <c r="AD869" s="197">
        <v>5225110000</v>
      </c>
      <c r="AE869" s="197">
        <v>5300820000</v>
      </c>
      <c r="AF869" s="197">
        <v>5380950000</v>
      </c>
    </row>
    <row r="870" spans="1:32" x14ac:dyDescent="0.25">
      <c r="A870" t="s">
        <v>6531</v>
      </c>
      <c r="B870" s="197">
        <v>6805250000</v>
      </c>
      <c r="C870" s="197">
        <v>6845360000</v>
      </c>
      <c r="D870" s="197">
        <v>6811480000</v>
      </c>
      <c r="E870" s="197">
        <v>6827210000</v>
      </c>
      <c r="F870" s="197">
        <v>6911120000</v>
      </c>
      <c r="G870" s="197">
        <v>6993440000</v>
      </c>
      <c r="H870" s="197">
        <v>7049090000</v>
      </c>
      <c r="I870" s="197">
        <v>7071450000</v>
      </c>
      <c r="J870" s="197">
        <v>7100230000</v>
      </c>
      <c r="K870" s="197">
        <v>7126900000</v>
      </c>
      <c r="L870" s="197">
        <v>7151120000</v>
      </c>
      <c r="M870" s="197">
        <v>7196120000</v>
      </c>
      <c r="N870" s="197">
        <v>7263130000</v>
      </c>
      <c r="O870" s="197">
        <v>7319190000</v>
      </c>
      <c r="P870" s="197">
        <v>7380110000</v>
      </c>
      <c r="Q870" s="197">
        <v>7448070000</v>
      </c>
      <c r="R870" s="197">
        <v>7494290000</v>
      </c>
      <c r="S870" s="197">
        <v>7534980000</v>
      </c>
      <c r="T870" s="197">
        <v>7594480000</v>
      </c>
      <c r="U870" s="197">
        <v>7654700000</v>
      </c>
      <c r="V870" s="197">
        <v>7730310000</v>
      </c>
      <c r="W870" s="197">
        <v>7816960000</v>
      </c>
      <c r="X870" s="197">
        <v>7903200000</v>
      </c>
      <c r="Y870" s="197">
        <v>8008790000</v>
      </c>
      <c r="Z870" s="197">
        <v>8124880000</v>
      </c>
      <c r="AA870" s="197">
        <v>8238100000</v>
      </c>
      <c r="AB870" s="197">
        <v>8347040000</v>
      </c>
      <c r="AC870" s="197">
        <v>8449900000</v>
      </c>
      <c r="AD870" s="197">
        <v>8563450000</v>
      </c>
      <c r="AE870" s="197">
        <v>8687520000</v>
      </c>
      <c r="AF870" s="197">
        <v>8818850000</v>
      </c>
    </row>
    <row r="871" spans="1:32" x14ac:dyDescent="0.25">
      <c r="A871" t="s">
        <v>6532</v>
      </c>
      <c r="B871" s="197">
        <v>655660000</v>
      </c>
      <c r="C871" s="197">
        <v>659525000</v>
      </c>
      <c r="D871" s="197">
        <v>656260000</v>
      </c>
      <c r="E871" s="197">
        <v>657775000</v>
      </c>
      <c r="F871" s="197">
        <v>665860000</v>
      </c>
      <c r="G871" s="197">
        <v>673791000</v>
      </c>
      <c r="H871" s="197">
        <v>679153000</v>
      </c>
      <c r="I871" s="197">
        <v>681307000</v>
      </c>
      <c r="J871" s="197">
        <v>684080000</v>
      </c>
      <c r="K871" s="197">
        <v>686650000</v>
      </c>
      <c r="L871" s="197">
        <v>688983000</v>
      </c>
      <c r="M871" s="197">
        <v>693318000</v>
      </c>
      <c r="N871" s="197">
        <v>699775000</v>
      </c>
      <c r="O871" s="197">
        <v>705176000</v>
      </c>
      <c r="P871" s="197">
        <v>711045000</v>
      </c>
      <c r="Q871" s="197">
        <v>717593000</v>
      </c>
      <c r="R871" s="197">
        <v>722046000</v>
      </c>
      <c r="S871" s="197">
        <v>725967000</v>
      </c>
      <c r="T871" s="197">
        <v>731699000</v>
      </c>
      <c r="U871" s="197">
        <v>737501000</v>
      </c>
      <c r="V871" s="197">
        <v>744786000</v>
      </c>
      <c r="W871" s="197">
        <v>753134000</v>
      </c>
      <c r="X871" s="197">
        <v>761443000</v>
      </c>
      <c r="Y871" s="197">
        <v>771616000</v>
      </c>
      <c r="Z871" s="197">
        <v>782801000</v>
      </c>
      <c r="AA871" s="197">
        <v>793709000</v>
      </c>
      <c r="AB871" s="197">
        <v>804205000</v>
      </c>
      <c r="AC871" s="197">
        <v>814116000</v>
      </c>
      <c r="AD871" s="197">
        <v>825055000</v>
      </c>
      <c r="AE871" s="197">
        <v>837009000</v>
      </c>
      <c r="AF871" s="197">
        <v>849662000</v>
      </c>
    </row>
    <row r="872" spans="1:32" x14ac:dyDescent="0.25">
      <c r="A872" t="s">
        <v>6533</v>
      </c>
      <c r="B872" s="197">
        <v>655660000</v>
      </c>
      <c r="C872" s="197">
        <v>659525000</v>
      </c>
      <c r="D872" s="197">
        <v>656260000</v>
      </c>
      <c r="E872" s="197">
        <v>657775000</v>
      </c>
      <c r="F872" s="197">
        <v>665860000</v>
      </c>
      <c r="G872" s="197">
        <v>673791000</v>
      </c>
      <c r="H872" s="197">
        <v>679153000</v>
      </c>
      <c r="I872" s="197">
        <v>681307000</v>
      </c>
      <c r="J872" s="197">
        <v>684080000</v>
      </c>
      <c r="K872" s="197">
        <v>686650000</v>
      </c>
      <c r="L872" s="197">
        <v>688983000</v>
      </c>
      <c r="M872" s="197">
        <v>693318000</v>
      </c>
      <c r="N872" s="197">
        <v>699775000</v>
      </c>
      <c r="O872" s="197">
        <v>705176000</v>
      </c>
      <c r="P872" s="197">
        <v>711045000</v>
      </c>
      <c r="Q872" s="197">
        <v>717593000</v>
      </c>
      <c r="R872" s="197">
        <v>722046000</v>
      </c>
      <c r="S872" s="197">
        <v>725967000</v>
      </c>
      <c r="T872" s="197">
        <v>731699000</v>
      </c>
      <c r="U872" s="197">
        <v>737501000</v>
      </c>
      <c r="V872" s="197">
        <v>744786000</v>
      </c>
      <c r="W872" s="197">
        <v>753134000</v>
      </c>
      <c r="X872" s="197">
        <v>761443000</v>
      </c>
      <c r="Y872" s="197">
        <v>771616000</v>
      </c>
      <c r="Z872" s="197">
        <v>782801000</v>
      </c>
      <c r="AA872" s="197">
        <v>793709000</v>
      </c>
      <c r="AB872" s="197">
        <v>804205000</v>
      </c>
      <c r="AC872" s="197">
        <v>814116000</v>
      </c>
      <c r="AD872" s="197">
        <v>825055000</v>
      </c>
      <c r="AE872" s="197">
        <v>837009000</v>
      </c>
      <c r="AF872" s="197">
        <v>849662000</v>
      </c>
    </row>
    <row r="873" spans="1:32" x14ac:dyDescent="0.25">
      <c r="A873" t="s">
        <v>6534</v>
      </c>
      <c r="B873" s="197">
        <v>50210400</v>
      </c>
      <c r="C873" s="197">
        <v>50506300</v>
      </c>
      <c r="D873" s="197">
        <v>50256300</v>
      </c>
      <c r="E873" s="197">
        <v>50372300</v>
      </c>
      <c r="F873" s="197">
        <v>50991500</v>
      </c>
      <c r="G873" s="197">
        <v>51598800</v>
      </c>
      <c r="H873" s="197">
        <v>52009400</v>
      </c>
      <c r="I873" s="197">
        <v>52174400</v>
      </c>
      <c r="J873" s="197">
        <v>52386800</v>
      </c>
      <c r="K873" s="197">
        <v>52583600</v>
      </c>
      <c r="L873" s="197">
        <v>52762200</v>
      </c>
      <c r="M873" s="197">
        <v>53094200</v>
      </c>
      <c r="N873" s="197">
        <v>53588700</v>
      </c>
      <c r="O873" s="197">
        <v>54002300</v>
      </c>
      <c r="P873" s="197">
        <v>54451700</v>
      </c>
      <c r="Q873" s="197">
        <v>54953200</v>
      </c>
      <c r="R873" s="197">
        <v>55294200</v>
      </c>
      <c r="S873" s="197">
        <v>55594400</v>
      </c>
      <c r="T873" s="197">
        <v>56033400</v>
      </c>
      <c r="U873" s="197">
        <v>56477700</v>
      </c>
      <c r="V873" s="197">
        <v>57035600</v>
      </c>
      <c r="W873" s="197">
        <v>57674900</v>
      </c>
      <c r="X873" s="197">
        <v>58311200</v>
      </c>
      <c r="Y873" s="197">
        <v>59090300</v>
      </c>
      <c r="Z873" s="197">
        <v>59946800</v>
      </c>
      <c r="AA873" s="197">
        <v>60782200</v>
      </c>
      <c r="AB873" s="197">
        <v>61585900</v>
      </c>
      <c r="AC873" s="197">
        <v>62344900</v>
      </c>
      <c r="AD873" s="197">
        <v>63182600</v>
      </c>
      <c r="AE873" s="197">
        <v>64098000</v>
      </c>
      <c r="AF873" s="197">
        <v>65067000</v>
      </c>
    </row>
    <row r="874" spans="1:32" x14ac:dyDescent="0.25">
      <c r="A874" t="s">
        <v>6535</v>
      </c>
      <c r="B874" s="197">
        <v>108184000</v>
      </c>
      <c r="C874" s="197">
        <v>108822000</v>
      </c>
      <c r="D874" s="197">
        <v>108283000</v>
      </c>
      <c r="E874" s="197">
        <v>108533000</v>
      </c>
      <c r="F874" s="197">
        <v>109867000</v>
      </c>
      <c r="G874" s="197">
        <v>111176000</v>
      </c>
      <c r="H874" s="197">
        <v>112060000</v>
      </c>
      <c r="I874" s="197">
        <v>112416000</v>
      </c>
      <c r="J874" s="197">
        <v>112873000</v>
      </c>
      <c r="K874" s="197">
        <v>113297000</v>
      </c>
      <c r="L874" s="197">
        <v>113682000</v>
      </c>
      <c r="M874" s="197">
        <v>114397000</v>
      </c>
      <c r="N874" s="197">
        <v>115463000</v>
      </c>
      <c r="O874" s="197">
        <v>116354000</v>
      </c>
      <c r="P874" s="197">
        <v>117322000</v>
      </c>
      <c r="Q874" s="197">
        <v>118403000</v>
      </c>
      <c r="R874" s="197">
        <v>119138000</v>
      </c>
      <c r="S874" s="197">
        <v>119784000</v>
      </c>
      <c r="T874" s="197">
        <v>120730000</v>
      </c>
      <c r="U874" s="197">
        <v>121688000</v>
      </c>
      <c r="V874" s="197">
        <v>122890000</v>
      </c>
      <c r="W874" s="197">
        <v>124267000</v>
      </c>
      <c r="X874" s="197">
        <v>125638000</v>
      </c>
      <c r="Y874" s="197">
        <v>127317000</v>
      </c>
      <c r="Z874" s="197">
        <v>129162000</v>
      </c>
      <c r="AA874" s="197">
        <v>130962000</v>
      </c>
      <c r="AB874" s="197">
        <v>132694000</v>
      </c>
      <c r="AC874" s="197">
        <v>134329000</v>
      </c>
      <c r="AD874" s="197">
        <v>136134000</v>
      </c>
      <c r="AE874" s="197">
        <v>138106000</v>
      </c>
      <c r="AF874" s="197">
        <v>140194000</v>
      </c>
    </row>
    <row r="875" spans="1:32" x14ac:dyDescent="0.25">
      <c r="A875" t="s">
        <v>6536</v>
      </c>
      <c r="B875" s="197">
        <v>280622000</v>
      </c>
      <c r="C875" s="197">
        <v>282277000</v>
      </c>
      <c r="D875" s="197">
        <v>280879000</v>
      </c>
      <c r="E875" s="197">
        <v>281528000</v>
      </c>
      <c r="F875" s="197">
        <v>284988000</v>
      </c>
      <c r="G875" s="197">
        <v>288383000</v>
      </c>
      <c r="H875" s="197">
        <v>290677000</v>
      </c>
      <c r="I875" s="197">
        <v>291599000</v>
      </c>
      <c r="J875" s="197">
        <v>292786000</v>
      </c>
      <c r="K875" s="197">
        <v>293886000</v>
      </c>
      <c r="L875" s="197">
        <v>294885000</v>
      </c>
      <c r="M875" s="197">
        <v>296740000</v>
      </c>
      <c r="N875" s="197">
        <v>299504000</v>
      </c>
      <c r="O875" s="197">
        <v>301815000</v>
      </c>
      <c r="P875" s="197">
        <v>304327000</v>
      </c>
      <c r="Q875" s="197">
        <v>307130000</v>
      </c>
      <c r="R875" s="197">
        <v>309036000</v>
      </c>
      <c r="S875" s="197">
        <v>310714000</v>
      </c>
      <c r="T875" s="197">
        <v>313167000</v>
      </c>
      <c r="U875" s="197">
        <v>315650000</v>
      </c>
      <c r="V875" s="197">
        <v>318768000</v>
      </c>
      <c r="W875" s="197">
        <v>322341000</v>
      </c>
      <c r="X875" s="197">
        <v>325897000</v>
      </c>
      <c r="Y875" s="197">
        <v>330252000</v>
      </c>
      <c r="Z875" s="197">
        <v>335039000</v>
      </c>
      <c r="AA875" s="197">
        <v>339708000</v>
      </c>
      <c r="AB875" s="197">
        <v>344200000</v>
      </c>
      <c r="AC875" s="197">
        <v>348442000</v>
      </c>
      <c r="AD875" s="197">
        <v>353124000</v>
      </c>
      <c r="AE875" s="197">
        <v>358240000</v>
      </c>
      <c r="AF875" s="197">
        <v>363656000</v>
      </c>
    </row>
    <row r="876" spans="1:32" x14ac:dyDescent="0.25">
      <c r="A876" t="s">
        <v>6537</v>
      </c>
      <c r="B876" s="197">
        <v>207118000</v>
      </c>
      <c r="C876" s="197">
        <v>208339000</v>
      </c>
      <c r="D876" s="197">
        <v>207307000</v>
      </c>
      <c r="E876" s="197">
        <v>207786000</v>
      </c>
      <c r="F876" s="197">
        <v>210340000</v>
      </c>
      <c r="G876" s="197">
        <v>212845000</v>
      </c>
      <c r="H876" s="197">
        <v>214539000</v>
      </c>
      <c r="I876" s="197">
        <v>215219000</v>
      </c>
      <c r="J876" s="197">
        <v>216095000</v>
      </c>
      <c r="K876" s="197">
        <v>216907000</v>
      </c>
      <c r="L876" s="197">
        <v>217644000</v>
      </c>
      <c r="M876" s="197">
        <v>219014000</v>
      </c>
      <c r="N876" s="197">
        <v>221053000</v>
      </c>
      <c r="O876" s="197">
        <v>222759000</v>
      </c>
      <c r="P876" s="197">
        <v>224613000</v>
      </c>
      <c r="Q876" s="197">
        <v>226682000</v>
      </c>
      <c r="R876" s="197">
        <v>228089000</v>
      </c>
      <c r="S876" s="197">
        <v>229327000</v>
      </c>
      <c r="T876" s="197">
        <v>231138000</v>
      </c>
      <c r="U876" s="197">
        <v>232971000</v>
      </c>
      <c r="V876" s="197">
        <v>235272000</v>
      </c>
      <c r="W876" s="197">
        <v>237909000</v>
      </c>
      <c r="X876" s="197">
        <v>240534000</v>
      </c>
      <c r="Y876" s="197">
        <v>243747000</v>
      </c>
      <c r="Z876" s="197">
        <v>247280000</v>
      </c>
      <c r="AA876" s="197">
        <v>250726000</v>
      </c>
      <c r="AB876" s="197">
        <v>254042000</v>
      </c>
      <c r="AC876" s="197">
        <v>257173000</v>
      </c>
      <c r="AD876" s="197">
        <v>260628000</v>
      </c>
      <c r="AE876" s="197">
        <v>264404000</v>
      </c>
      <c r="AF876" s="197">
        <v>268402000</v>
      </c>
    </row>
    <row r="877" spans="1:32" x14ac:dyDescent="0.25">
      <c r="A877" t="s">
        <v>6538</v>
      </c>
      <c r="B877" s="197">
        <v>20711800</v>
      </c>
      <c r="C877" s="197">
        <v>20833900</v>
      </c>
      <c r="D877" s="197">
        <v>20730700</v>
      </c>
      <c r="E877" s="197">
        <v>20778600</v>
      </c>
      <c r="F877" s="197">
        <v>21034000</v>
      </c>
      <c r="G877" s="197">
        <v>21284500</v>
      </c>
      <c r="H877" s="197">
        <v>21453900</v>
      </c>
      <c r="I877" s="197">
        <v>21521900</v>
      </c>
      <c r="J877" s="197">
        <v>21609500</v>
      </c>
      <c r="K877" s="197">
        <v>21690700</v>
      </c>
      <c r="L877" s="197">
        <v>21764400</v>
      </c>
      <c r="M877" s="197">
        <v>21901400</v>
      </c>
      <c r="N877" s="197">
        <v>22105300</v>
      </c>
      <c r="O877" s="197">
        <v>22275900</v>
      </c>
      <c r="P877" s="197">
        <v>22461300</v>
      </c>
      <c r="Q877" s="197">
        <v>22668200</v>
      </c>
      <c r="R877" s="197">
        <v>22808900</v>
      </c>
      <c r="S877" s="197">
        <v>22932700</v>
      </c>
      <c r="T877" s="197">
        <v>23113800</v>
      </c>
      <c r="U877" s="197">
        <v>23297100</v>
      </c>
      <c r="V877" s="197">
        <v>23527200</v>
      </c>
      <c r="W877" s="197">
        <v>23790900</v>
      </c>
      <c r="X877" s="197">
        <v>24053400</v>
      </c>
      <c r="Y877" s="197">
        <v>24374700</v>
      </c>
      <c r="Z877" s="197">
        <v>24728000</v>
      </c>
      <c r="AA877" s="197">
        <v>25072600</v>
      </c>
      <c r="AB877" s="197">
        <v>25404200</v>
      </c>
      <c r="AC877" s="197">
        <v>25717300</v>
      </c>
      <c r="AD877" s="197">
        <v>26062800</v>
      </c>
      <c r="AE877" s="197">
        <v>26440400</v>
      </c>
      <c r="AF877" s="197">
        <v>26840200</v>
      </c>
    </row>
    <row r="878" spans="1:32" x14ac:dyDescent="0.25">
      <c r="A878" t="s">
        <v>6539</v>
      </c>
      <c r="B878">
        <v>0</v>
      </c>
      <c r="C878">
        <v>0</v>
      </c>
      <c r="D878">
        <v>0</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row>
    <row r="879" spans="1:32" x14ac:dyDescent="0.25">
      <c r="A879" t="s">
        <v>6540</v>
      </c>
      <c r="B879">
        <v>0</v>
      </c>
      <c r="C879">
        <v>0</v>
      </c>
      <c r="D879">
        <v>0</v>
      </c>
      <c r="E879">
        <v>0</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row>
    <row r="880" spans="1:32" x14ac:dyDescent="0.25">
      <c r="A880" t="s">
        <v>6541</v>
      </c>
      <c r="B880">
        <v>0</v>
      </c>
      <c r="C880">
        <v>0</v>
      </c>
      <c r="D880">
        <v>0</v>
      </c>
      <c r="E880">
        <v>0</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row>
    <row r="881" spans="1:32" x14ac:dyDescent="0.25">
      <c r="A881" t="s">
        <v>6542</v>
      </c>
      <c r="B881">
        <v>0</v>
      </c>
      <c r="C881">
        <v>0</v>
      </c>
      <c r="D881">
        <v>0</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row>
    <row r="882" spans="1:32" x14ac:dyDescent="0.25">
      <c r="A882" t="s">
        <v>6543</v>
      </c>
      <c r="B882">
        <v>0</v>
      </c>
      <c r="C882">
        <v>0</v>
      </c>
      <c r="D882">
        <v>0</v>
      </c>
      <c r="E882">
        <v>0</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row>
    <row r="883" spans="1:32" x14ac:dyDescent="0.25">
      <c r="A883" t="s">
        <v>6544</v>
      </c>
      <c r="B883">
        <v>0</v>
      </c>
      <c r="C883">
        <v>0</v>
      </c>
      <c r="D883">
        <v>0</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row>
    <row r="884" spans="1:32" x14ac:dyDescent="0.25">
      <c r="A884" t="s">
        <v>6545</v>
      </c>
      <c r="B884">
        <v>0</v>
      </c>
      <c r="C884">
        <v>0</v>
      </c>
      <c r="D884">
        <v>0</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row>
    <row r="885" spans="1:32" x14ac:dyDescent="0.25">
      <c r="A885" t="s">
        <v>6546</v>
      </c>
      <c r="B885">
        <v>0</v>
      </c>
      <c r="C885">
        <v>0</v>
      </c>
      <c r="D885">
        <v>0</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row>
    <row r="886" spans="1:32" x14ac:dyDescent="0.25">
      <c r="A886" t="s">
        <v>6547</v>
      </c>
      <c r="B886">
        <v>0</v>
      </c>
      <c r="C886">
        <v>0</v>
      </c>
      <c r="D886">
        <v>0</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row>
    <row r="887" spans="1:32" x14ac:dyDescent="0.25">
      <c r="A887" t="s">
        <v>6548</v>
      </c>
      <c r="B887">
        <v>0</v>
      </c>
      <c r="C887">
        <v>0</v>
      </c>
      <c r="D887">
        <v>0</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row>
    <row r="888" spans="1:32" x14ac:dyDescent="0.25">
      <c r="A888" t="s">
        <v>6549</v>
      </c>
      <c r="B888">
        <v>0</v>
      </c>
      <c r="C888">
        <v>0</v>
      </c>
      <c r="D888">
        <v>0</v>
      </c>
      <c r="E888">
        <v>0</v>
      </c>
      <c r="F888">
        <v>0</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row>
    <row r="889" spans="1:32" x14ac:dyDescent="0.25">
      <c r="A889" t="s">
        <v>6550</v>
      </c>
      <c r="B889">
        <v>0</v>
      </c>
      <c r="C889">
        <v>0</v>
      </c>
      <c r="D889">
        <v>0</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row>
    <row r="890" spans="1:32" x14ac:dyDescent="0.25">
      <c r="A890" t="s">
        <v>6551</v>
      </c>
      <c r="B890">
        <v>0</v>
      </c>
      <c r="C890">
        <v>0</v>
      </c>
      <c r="D890">
        <v>0</v>
      </c>
      <c r="E890">
        <v>0</v>
      </c>
      <c r="F890">
        <v>0</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row>
    <row r="891" spans="1:32" x14ac:dyDescent="0.25">
      <c r="A891" t="s">
        <v>6552</v>
      </c>
      <c r="B891" s="197">
        <v>33485500000</v>
      </c>
      <c r="C891" s="197">
        <v>33521500000</v>
      </c>
      <c r="D891" s="197">
        <v>33359800000</v>
      </c>
      <c r="E891" s="197">
        <v>33436300000</v>
      </c>
      <c r="F891" s="197">
        <v>33847600000</v>
      </c>
      <c r="G891" s="197">
        <v>34249900000</v>
      </c>
      <c r="H891" s="197">
        <v>34521300000</v>
      </c>
      <c r="I891" s="197">
        <v>34630000000</v>
      </c>
      <c r="J891" s="197">
        <v>34770900000</v>
      </c>
      <c r="K891" s="197">
        <v>34901400000</v>
      </c>
      <c r="L891" s="197">
        <v>35020100000</v>
      </c>
      <c r="M891" s="197">
        <v>35240600000</v>
      </c>
      <c r="N891" s="197">
        <v>35569000000</v>
      </c>
      <c r="O891" s="197">
        <v>35843000000</v>
      </c>
      <c r="P891" s="197">
        <v>36141100000</v>
      </c>
      <c r="Q891" s="197">
        <v>36473800000</v>
      </c>
      <c r="R891" s="197">
        <v>36699200000</v>
      </c>
      <c r="S891" s="197">
        <v>36898000000</v>
      </c>
      <c r="T891" s="197">
        <v>37189400000</v>
      </c>
      <c r="U891" s="197">
        <v>37483700000</v>
      </c>
      <c r="V891" s="197">
        <v>37853800000</v>
      </c>
      <c r="W891" s="197">
        <v>38277900000</v>
      </c>
      <c r="X891" s="197">
        <v>38699600000</v>
      </c>
      <c r="Y891" s="197">
        <v>39216500000</v>
      </c>
      <c r="Z891" s="197">
        <v>39784700000</v>
      </c>
      <c r="AA891" s="197">
        <v>40338800000</v>
      </c>
      <c r="AB891" s="197">
        <v>40871500000</v>
      </c>
      <c r="AC891" s="197">
        <v>41374500000</v>
      </c>
      <c r="AD891" s="197">
        <v>41930200000</v>
      </c>
      <c r="AE891" s="197">
        <v>42537400000</v>
      </c>
      <c r="AF891" s="197">
        <v>43180000000</v>
      </c>
    </row>
    <row r="892" spans="1:32" x14ac:dyDescent="0.25">
      <c r="A892" t="s">
        <v>6553</v>
      </c>
      <c r="B892" s="197">
        <v>1446940</v>
      </c>
      <c r="C892" s="197">
        <v>1448490</v>
      </c>
      <c r="D892" s="197">
        <v>1441500</v>
      </c>
      <c r="E892" s="197">
        <v>1444810</v>
      </c>
      <c r="F892" s="197">
        <v>1462580</v>
      </c>
      <c r="G892" s="197">
        <v>1479970</v>
      </c>
      <c r="H892" s="197">
        <v>1491690</v>
      </c>
      <c r="I892" s="197">
        <v>1496390</v>
      </c>
      <c r="J892" s="197">
        <v>1502480</v>
      </c>
      <c r="K892" s="197">
        <v>1508120</v>
      </c>
      <c r="L892" s="197">
        <v>1513250</v>
      </c>
      <c r="M892" s="197">
        <v>1522780</v>
      </c>
      <c r="N892" s="197">
        <v>1536970</v>
      </c>
      <c r="O892" s="197">
        <v>1548810</v>
      </c>
      <c r="P892" s="197">
        <v>1561690</v>
      </c>
      <c r="Q892" s="197">
        <v>1576060</v>
      </c>
      <c r="R892" s="197">
        <v>1585800</v>
      </c>
      <c r="S892" s="197">
        <v>1594390</v>
      </c>
      <c r="T892" s="197">
        <v>1606980</v>
      </c>
      <c r="U892" s="197">
        <v>1619700</v>
      </c>
      <c r="V892" s="197">
        <v>1635690</v>
      </c>
      <c r="W892" s="197">
        <v>1654020</v>
      </c>
      <c r="X892" s="197">
        <v>1672240</v>
      </c>
      <c r="Y892" s="197">
        <v>1694580</v>
      </c>
      <c r="Z892" s="197">
        <v>1719130</v>
      </c>
      <c r="AA892" s="197">
        <v>1743070</v>
      </c>
      <c r="AB892" s="197">
        <v>1766090</v>
      </c>
      <c r="AC892" s="197">
        <v>1787820</v>
      </c>
      <c r="AD892" s="197">
        <v>1811840</v>
      </c>
      <c r="AE892" s="197">
        <v>1838070</v>
      </c>
      <c r="AF892" s="197">
        <v>1865840</v>
      </c>
    </row>
    <row r="893" spans="1:32" x14ac:dyDescent="0.25">
      <c r="A893" t="s">
        <v>6554</v>
      </c>
      <c r="B893" s="197">
        <v>12652100</v>
      </c>
      <c r="C893" s="197">
        <v>12665700</v>
      </c>
      <c r="D893" s="197">
        <v>12604600</v>
      </c>
      <c r="E893" s="197">
        <v>12633600</v>
      </c>
      <c r="F893" s="197">
        <v>12788900</v>
      </c>
      <c r="G893" s="197">
        <v>12941000</v>
      </c>
      <c r="H893" s="197">
        <v>13043500</v>
      </c>
      <c r="I893" s="197">
        <v>13084600</v>
      </c>
      <c r="J893" s="197">
        <v>13137800</v>
      </c>
      <c r="K893" s="197">
        <v>13187100</v>
      </c>
      <c r="L893" s="197">
        <v>13232000</v>
      </c>
      <c r="M893" s="197">
        <v>13315300</v>
      </c>
      <c r="N893" s="197">
        <v>13439400</v>
      </c>
      <c r="O893" s="197">
        <v>13542900</v>
      </c>
      <c r="P893" s="197">
        <v>13655500</v>
      </c>
      <c r="Q893" s="197">
        <v>13781200</v>
      </c>
      <c r="R893" s="197">
        <v>13866400</v>
      </c>
      <c r="S893" s="197">
        <v>13941500</v>
      </c>
      <c r="T893" s="197">
        <v>14051600</v>
      </c>
      <c r="U893" s="197">
        <v>14162800</v>
      </c>
      <c r="V893" s="197">
        <v>14302600</v>
      </c>
      <c r="W893" s="197">
        <v>14462900</v>
      </c>
      <c r="X893" s="197">
        <v>14622200</v>
      </c>
      <c r="Y893" s="197">
        <v>14817500</v>
      </c>
      <c r="Z893" s="197">
        <v>15032200</v>
      </c>
      <c r="AA893" s="197">
        <v>15241600</v>
      </c>
      <c r="AB893" s="197">
        <v>15442800</v>
      </c>
      <c r="AC893" s="197">
        <v>15632900</v>
      </c>
      <c r="AD893" s="197">
        <v>15842900</v>
      </c>
      <c r="AE893" s="197">
        <v>16072300</v>
      </c>
      <c r="AF893" s="197">
        <v>16315100</v>
      </c>
    </row>
    <row r="894" spans="1:32" x14ac:dyDescent="0.25">
      <c r="A894" t="s">
        <v>6555</v>
      </c>
      <c r="B894" s="197">
        <v>20735600</v>
      </c>
      <c r="C894" s="197">
        <v>20757900</v>
      </c>
      <c r="D894" s="197">
        <v>20657800</v>
      </c>
      <c r="E894" s="197">
        <v>20705200</v>
      </c>
      <c r="F894" s="197">
        <v>20959800</v>
      </c>
      <c r="G894" s="197">
        <v>21209000</v>
      </c>
      <c r="H894" s="197">
        <v>21377000</v>
      </c>
      <c r="I894" s="197">
        <v>21444300</v>
      </c>
      <c r="J894" s="197">
        <v>21531600</v>
      </c>
      <c r="K894" s="197">
        <v>21612400</v>
      </c>
      <c r="L894" s="197">
        <v>21685900</v>
      </c>
      <c r="M894" s="197">
        <v>21822400</v>
      </c>
      <c r="N894" s="197">
        <v>22025800</v>
      </c>
      <c r="O894" s="197">
        <v>22195500</v>
      </c>
      <c r="P894" s="197">
        <v>22380100</v>
      </c>
      <c r="Q894" s="197">
        <v>22586100</v>
      </c>
      <c r="R894" s="197">
        <v>22725700</v>
      </c>
      <c r="S894" s="197">
        <v>22848800</v>
      </c>
      <c r="T894" s="197">
        <v>23029200</v>
      </c>
      <c r="U894" s="197">
        <v>23211500</v>
      </c>
      <c r="V894" s="197">
        <v>23440600</v>
      </c>
      <c r="W894" s="197">
        <v>23703200</v>
      </c>
      <c r="X894" s="197">
        <v>23964400</v>
      </c>
      <c r="Y894" s="197">
        <v>24284500</v>
      </c>
      <c r="Z894" s="197">
        <v>24636300</v>
      </c>
      <c r="AA894" s="197">
        <v>24979400</v>
      </c>
      <c r="AB894" s="197">
        <v>25309300</v>
      </c>
      <c r="AC894" s="197">
        <v>25620800</v>
      </c>
      <c r="AD894" s="197">
        <v>25964900</v>
      </c>
      <c r="AE894" s="197">
        <v>26340900</v>
      </c>
      <c r="AF894" s="197">
        <v>26738800</v>
      </c>
    </row>
    <row r="895" spans="1:32" x14ac:dyDescent="0.25">
      <c r="A895" t="s">
        <v>6556</v>
      </c>
      <c r="B895" s="197">
        <v>1997800</v>
      </c>
      <c r="C895" s="197">
        <v>1999940</v>
      </c>
      <c r="D895" s="197">
        <v>1990300</v>
      </c>
      <c r="E895" s="197">
        <v>1994860</v>
      </c>
      <c r="F895" s="197">
        <v>2019400</v>
      </c>
      <c r="G895" s="197">
        <v>2043400</v>
      </c>
      <c r="H895" s="197">
        <v>2059590</v>
      </c>
      <c r="I895" s="197">
        <v>2066070</v>
      </c>
      <c r="J895" s="197">
        <v>2074480</v>
      </c>
      <c r="K895" s="197">
        <v>2082270</v>
      </c>
      <c r="L895" s="197">
        <v>2089350</v>
      </c>
      <c r="M895" s="197">
        <v>2102510</v>
      </c>
      <c r="N895" s="197">
        <v>2122100</v>
      </c>
      <c r="O895" s="197">
        <v>2138450</v>
      </c>
      <c r="P895" s="197">
        <v>2156230</v>
      </c>
      <c r="Q895" s="197">
        <v>2176080</v>
      </c>
      <c r="R895" s="197">
        <v>2189530</v>
      </c>
      <c r="S895" s="197">
        <v>2201390</v>
      </c>
      <c r="T895" s="197">
        <v>2218770</v>
      </c>
      <c r="U895" s="197">
        <v>2236340</v>
      </c>
      <c r="V895" s="197">
        <v>2258410</v>
      </c>
      <c r="W895" s="197">
        <v>2283720</v>
      </c>
      <c r="X895" s="197">
        <v>2308880</v>
      </c>
      <c r="Y895" s="197">
        <v>2339720</v>
      </c>
      <c r="Z895" s="197">
        <v>2373620</v>
      </c>
      <c r="AA895" s="197">
        <v>2406670</v>
      </c>
      <c r="AB895" s="197">
        <v>2438450</v>
      </c>
      <c r="AC895" s="197">
        <v>2468460</v>
      </c>
      <c r="AD895" s="197">
        <v>2501620</v>
      </c>
      <c r="AE895" s="197">
        <v>2537840</v>
      </c>
      <c r="AF895" s="197">
        <v>2576180</v>
      </c>
    </row>
    <row r="896" spans="1:32" x14ac:dyDescent="0.25">
      <c r="A896" t="s">
        <v>6557</v>
      </c>
      <c r="B896" s="197">
        <v>1997800</v>
      </c>
      <c r="C896" s="197">
        <v>1999940</v>
      </c>
      <c r="D896" s="197">
        <v>1990300</v>
      </c>
      <c r="E896" s="197">
        <v>1994860</v>
      </c>
      <c r="F896" s="197">
        <v>2019400</v>
      </c>
      <c r="G896" s="197">
        <v>2043400</v>
      </c>
      <c r="H896" s="197">
        <v>2059590</v>
      </c>
      <c r="I896" s="197">
        <v>2066070</v>
      </c>
      <c r="J896" s="197">
        <v>2074480</v>
      </c>
      <c r="K896" s="197">
        <v>2082270</v>
      </c>
      <c r="L896" s="197">
        <v>2089350</v>
      </c>
      <c r="M896" s="197">
        <v>2102510</v>
      </c>
      <c r="N896" s="197">
        <v>2122100</v>
      </c>
      <c r="O896" s="197">
        <v>2138450</v>
      </c>
      <c r="P896" s="197">
        <v>2156230</v>
      </c>
      <c r="Q896" s="197">
        <v>2176080</v>
      </c>
      <c r="R896" s="197">
        <v>2189530</v>
      </c>
      <c r="S896" s="197">
        <v>2201390</v>
      </c>
      <c r="T896" s="197">
        <v>2218770</v>
      </c>
      <c r="U896" s="197">
        <v>2236340</v>
      </c>
      <c r="V896" s="197">
        <v>2258410</v>
      </c>
      <c r="W896" s="197">
        <v>2283720</v>
      </c>
      <c r="X896" s="197">
        <v>2308880</v>
      </c>
      <c r="Y896" s="197">
        <v>2339720</v>
      </c>
      <c r="Z896" s="197">
        <v>2373620</v>
      </c>
      <c r="AA896" s="197">
        <v>2406670</v>
      </c>
      <c r="AB896" s="197">
        <v>2438450</v>
      </c>
      <c r="AC896" s="197">
        <v>2468460</v>
      </c>
      <c r="AD896" s="197">
        <v>2501620</v>
      </c>
      <c r="AE896" s="197">
        <v>2537840</v>
      </c>
      <c r="AF896" s="197">
        <v>2576180</v>
      </c>
    </row>
    <row r="897" spans="1:32" x14ac:dyDescent="0.25">
      <c r="A897" t="s">
        <v>6558</v>
      </c>
      <c r="B897">
        <v>152991</v>
      </c>
      <c r="C897">
        <v>153155</v>
      </c>
      <c r="D897">
        <v>152417</v>
      </c>
      <c r="E897">
        <v>152766</v>
      </c>
      <c r="F897">
        <v>154645</v>
      </c>
      <c r="G897">
        <v>156483</v>
      </c>
      <c r="H897">
        <v>157723</v>
      </c>
      <c r="I897">
        <v>158220</v>
      </c>
      <c r="J897">
        <v>158864</v>
      </c>
      <c r="K897">
        <v>159460</v>
      </c>
      <c r="L897">
        <v>160002</v>
      </c>
      <c r="M897">
        <v>161010</v>
      </c>
      <c r="N897">
        <v>162510</v>
      </c>
      <c r="O897">
        <v>163762</v>
      </c>
      <c r="P897">
        <v>165124</v>
      </c>
      <c r="Q897">
        <v>166644</v>
      </c>
      <c r="R897">
        <v>167674</v>
      </c>
      <c r="S897">
        <v>168582</v>
      </c>
      <c r="T897">
        <v>169913</v>
      </c>
      <c r="U897">
        <v>171258</v>
      </c>
      <c r="V897">
        <v>172949</v>
      </c>
      <c r="W897">
        <v>174887</v>
      </c>
      <c r="X897">
        <v>176814</v>
      </c>
      <c r="Y897">
        <v>179175</v>
      </c>
      <c r="Z897">
        <v>181771</v>
      </c>
      <c r="AA897">
        <v>184303</v>
      </c>
      <c r="AB897">
        <v>186736</v>
      </c>
      <c r="AC897">
        <v>189035</v>
      </c>
      <c r="AD897">
        <v>191574</v>
      </c>
      <c r="AE897">
        <v>194348</v>
      </c>
      <c r="AF897">
        <v>197284</v>
      </c>
    </row>
    <row r="898" spans="1:32" x14ac:dyDescent="0.25">
      <c r="A898" t="s">
        <v>6559</v>
      </c>
      <c r="B898">
        <v>329637</v>
      </c>
      <c r="C898">
        <v>329990</v>
      </c>
      <c r="D898">
        <v>328399</v>
      </c>
      <c r="E898">
        <v>329152</v>
      </c>
      <c r="F898">
        <v>333200</v>
      </c>
      <c r="G898">
        <v>337161</v>
      </c>
      <c r="H898">
        <v>339832</v>
      </c>
      <c r="I898">
        <v>340902</v>
      </c>
      <c r="J898">
        <v>342290</v>
      </c>
      <c r="K898">
        <v>343575</v>
      </c>
      <c r="L898">
        <v>344743</v>
      </c>
      <c r="M898">
        <v>346914</v>
      </c>
      <c r="N898">
        <v>350147</v>
      </c>
      <c r="O898">
        <v>352844</v>
      </c>
      <c r="P898">
        <v>355779</v>
      </c>
      <c r="Q898">
        <v>359053</v>
      </c>
      <c r="R898">
        <v>361273</v>
      </c>
      <c r="S898">
        <v>363229</v>
      </c>
      <c r="T898">
        <v>366098</v>
      </c>
      <c r="U898">
        <v>368996</v>
      </c>
      <c r="V898">
        <v>372638</v>
      </c>
      <c r="W898">
        <v>376813</v>
      </c>
      <c r="X898">
        <v>380965</v>
      </c>
      <c r="Y898">
        <v>386053</v>
      </c>
      <c r="Z898">
        <v>391647</v>
      </c>
      <c r="AA898">
        <v>397101</v>
      </c>
      <c r="AB898">
        <v>402345</v>
      </c>
      <c r="AC898">
        <v>407296</v>
      </c>
      <c r="AD898">
        <v>412767</v>
      </c>
      <c r="AE898">
        <v>418744</v>
      </c>
      <c r="AF898">
        <v>425070</v>
      </c>
    </row>
    <row r="899" spans="1:32" x14ac:dyDescent="0.25">
      <c r="A899" t="s">
        <v>6560</v>
      </c>
      <c r="B899">
        <v>855057</v>
      </c>
      <c r="C899">
        <v>855975</v>
      </c>
      <c r="D899">
        <v>851846</v>
      </c>
      <c r="E899">
        <v>853801</v>
      </c>
      <c r="F899">
        <v>864302</v>
      </c>
      <c r="G899">
        <v>874576</v>
      </c>
      <c r="H899">
        <v>881505</v>
      </c>
      <c r="I899">
        <v>884280</v>
      </c>
      <c r="J899">
        <v>887879</v>
      </c>
      <c r="K899">
        <v>891212</v>
      </c>
      <c r="L899">
        <v>894242</v>
      </c>
      <c r="M899">
        <v>899874</v>
      </c>
      <c r="N899">
        <v>908260</v>
      </c>
      <c r="O899">
        <v>915256</v>
      </c>
      <c r="P899">
        <v>922868</v>
      </c>
      <c r="Q899">
        <v>931362</v>
      </c>
      <c r="R899">
        <v>937119</v>
      </c>
      <c r="S899">
        <v>942195</v>
      </c>
      <c r="T899">
        <v>949635</v>
      </c>
      <c r="U899">
        <v>957152</v>
      </c>
      <c r="V899">
        <v>966600</v>
      </c>
      <c r="W899">
        <v>977430</v>
      </c>
      <c r="X899">
        <v>988199</v>
      </c>
      <c r="Y899" s="197">
        <v>1001400</v>
      </c>
      <c r="Z899" s="197">
        <v>1015910</v>
      </c>
      <c r="AA899" s="197">
        <v>1030060</v>
      </c>
      <c r="AB899" s="197">
        <v>1043660</v>
      </c>
      <c r="AC899" s="197">
        <v>1056500</v>
      </c>
      <c r="AD899" s="197">
        <v>1070690</v>
      </c>
      <c r="AE899" s="197">
        <v>1086200</v>
      </c>
      <c r="AF899" s="197">
        <v>1102610</v>
      </c>
    </row>
    <row r="900" spans="1:32" x14ac:dyDescent="0.25">
      <c r="A900" t="s">
        <v>6561</v>
      </c>
      <c r="B900">
        <v>631088</v>
      </c>
      <c r="C900">
        <v>631766</v>
      </c>
      <c r="D900">
        <v>628718</v>
      </c>
      <c r="E900">
        <v>630161</v>
      </c>
      <c r="F900">
        <v>637911</v>
      </c>
      <c r="G900">
        <v>645494</v>
      </c>
      <c r="H900">
        <v>650608</v>
      </c>
      <c r="I900">
        <v>652656</v>
      </c>
      <c r="J900">
        <v>655313</v>
      </c>
      <c r="K900">
        <v>657772</v>
      </c>
      <c r="L900">
        <v>660009</v>
      </c>
      <c r="M900">
        <v>664166</v>
      </c>
      <c r="N900">
        <v>670355</v>
      </c>
      <c r="O900">
        <v>675519</v>
      </c>
      <c r="P900">
        <v>681137</v>
      </c>
      <c r="Q900">
        <v>687406</v>
      </c>
      <c r="R900">
        <v>691655</v>
      </c>
      <c r="S900">
        <v>695401</v>
      </c>
      <c r="T900">
        <v>700893</v>
      </c>
      <c r="U900">
        <v>706441</v>
      </c>
      <c r="V900">
        <v>713414</v>
      </c>
      <c r="W900">
        <v>721408</v>
      </c>
      <c r="X900">
        <v>729356</v>
      </c>
      <c r="Y900">
        <v>739097</v>
      </c>
      <c r="Z900">
        <v>749806</v>
      </c>
      <c r="AA900">
        <v>760249</v>
      </c>
      <c r="AB900">
        <v>770288</v>
      </c>
      <c r="AC900">
        <v>779767</v>
      </c>
      <c r="AD900">
        <v>790241</v>
      </c>
      <c r="AE900">
        <v>801684</v>
      </c>
      <c r="AF900">
        <v>813795</v>
      </c>
    </row>
    <row r="901" spans="1:32" x14ac:dyDescent="0.25">
      <c r="A901" t="s">
        <v>6562</v>
      </c>
      <c r="B901">
        <v>63108.800000000003</v>
      </c>
      <c r="C901">
        <v>63176.6</v>
      </c>
      <c r="D901">
        <v>62871.8</v>
      </c>
      <c r="E901">
        <v>63016.1</v>
      </c>
      <c r="F901">
        <v>63791.1</v>
      </c>
      <c r="G901">
        <v>64549.4</v>
      </c>
      <c r="H901">
        <v>65060.800000000003</v>
      </c>
      <c r="I901">
        <v>65265.599999999999</v>
      </c>
      <c r="J901">
        <v>65531.3</v>
      </c>
      <c r="K901">
        <v>65777.2</v>
      </c>
      <c r="L901">
        <v>66000.899999999994</v>
      </c>
      <c r="M901">
        <v>66416.600000000006</v>
      </c>
      <c r="N901">
        <v>67035.5</v>
      </c>
      <c r="O901">
        <v>67551.899999999994</v>
      </c>
      <c r="P901">
        <v>68113.7</v>
      </c>
      <c r="Q901">
        <v>68740.600000000006</v>
      </c>
      <c r="R901">
        <v>69165.5</v>
      </c>
      <c r="S901">
        <v>69540.100000000006</v>
      </c>
      <c r="T901">
        <v>70089.3</v>
      </c>
      <c r="U901">
        <v>70644.100000000006</v>
      </c>
      <c r="V901">
        <v>71341.399999999994</v>
      </c>
      <c r="W901">
        <v>72140.800000000003</v>
      </c>
      <c r="X901">
        <v>72935.600000000006</v>
      </c>
      <c r="Y901">
        <v>73909.7</v>
      </c>
      <c r="Z901">
        <v>74980.600000000006</v>
      </c>
      <c r="AA901">
        <v>76024.899999999994</v>
      </c>
      <c r="AB901">
        <v>77028.800000000003</v>
      </c>
      <c r="AC901">
        <v>77976.7</v>
      </c>
      <c r="AD901">
        <v>79024.100000000006</v>
      </c>
      <c r="AE901">
        <v>80168.399999999994</v>
      </c>
      <c r="AF901">
        <v>81379.5</v>
      </c>
    </row>
    <row r="902" spans="1:32" x14ac:dyDescent="0.25">
      <c r="A902" t="s">
        <v>6563</v>
      </c>
      <c r="B902">
        <v>0</v>
      </c>
      <c r="C902">
        <v>0</v>
      </c>
      <c r="D902">
        <v>0</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row>
    <row r="903" spans="1:32" x14ac:dyDescent="0.25">
      <c r="A903" t="s">
        <v>6564</v>
      </c>
      <c r="B903">
        <v>0</v>
      </c>
      <c r="C903">
        <v>0</v>
      </c>
      <c r="D903">
        <v>0</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row>
    <row r="904" spans="1:32" x14ac:dyDescent="0.25">
      <c r="A904" t="s">
        <v>6565</v>
      </c>
      <c r="B904" s="197">
        <v>1831760</v>
      </c>
      <c r="C904" s="197">
        <v>1901170</v>
      </c>
      <c r="D904" s="197">
        <v>1958620</v>
      </c>
      <c r="E904" s="197">
        <v>1993840</v>
      </c>
      <c r="F904" s="197">
        <v>2026480</v>
      </c>
      <c r="G904" s="197">
        <v>2061060</v>
      </c>
      <c r="H904" s="197">
        <v>2093640</v>
      </c>
      <c r="I904" s="197">
        <v>2124890</v>
      </c>
      <c r="J904" s="197">
        <v>2151870</v>
      </c>
      <c r="K904" s="197">
        <v>2180990</v>
      </c>
      <c r="L904" s="197">
        <v>2211050</v>
      </c>
      <c r="M904" s="197">
        <v>2240490</v>
      </c>
      <c r="N904" s="197">
        <v>2270810</v>
      </c>
      <c r="O904" s="197">
        <v>2303070</v>
      </c>
      <c r="P904" s="197">
        <v>2338270</v>
      </c>
      <c r="Q904" s="197">
        <v>2373710</v>
      </c>
      <c r="R904" s="197">
        <v>2408630</v>
      </c>
      <c r="S904" s="197">
        <v>2442570</v>
      </c>
      <c r="T904" s="197">
        <v>2477050</v>
      </c>
      <c r="U904" s="197">
        <v>2512040</v>
      </c>
      <c r="V904" s="197">
        <v>2546200</v>
      </c>
      <c r="W904" s="197">
        <v>2581500</v>
      </c>
      <c r="X904" s="197">
        <v>2618200</v>
      </c>
      <c r="Y904" s="197">
        <v>2655080</v>
      </c>
      <c r="Z904" s="197">
        <v>2692840</v>
      </c>
      <c r="AA904" s="197">
        <v>2731420</v>
      </c>
      <c r="AB904" s="197">
        <v>2770110</v>
      </c>
      <c r="AC904" s="197">
        <v>2809260</v>
      </c>
      <c r="AD904" s="197">
        <v>2849610</v>
      </c>
      <c r="AE904" s="197">
        <v>2890720</v>
      </c>
      <c r="AF904" s="197">
        <v>2932780</v>
      </c>
    </row>
    <row r="905" spans="1:32" x14ac:dyDescent="0.25">
      <c r="A905" t="s">
        <v>6566</v>
      </c>
      <c r="B905" s="197">
        <v>29044700</v>
      </c>
      <c r="C905" s="197">
        <v>30145300</v>
      </c>
      <c r="D905" s="197">
        <v>31056200</v>
      </c>
      <c r="E905" s="197">
        <v>31614800</v>
      </c>
      <c r="F905" s="197">
        <v>32132200</v>
      </c>
      <c r="G905" s="197">
        <v>32680600</v>
      </c>
      <c r="H905" s="197">
        <v>33197200</v>
      </c>
      <c r="I905" s="197">
        <v>33692700</v>
      </c>
      <c r="J905" s="197">
        <v>34120400</v>
      </c>
      <c r="K905" s="197">
        <v>34582300</v>
      </c>
      <c r="L905" s="197">
        <v>35058800</v>
      </c>
      <c r="M905" s="197">
        <v>35525700</v>
      </c>
      <c r="N905" s="197">
        <v>36006400</v>
      </c>
      <c r="O905" s="197">
        <v>36518000</v>
      </c>
      <c r="P905" s="197">
        <v>37076000</v>
      </c>
      <c r="Q905" s="197">
        <v>37638100</v>
      </c>
      <c r="R905" s="197">
        <v>38191700</v>
      </c>
      <c r="S905" s="197">
        <v>38729900</v>
      </c>
      <c r="T905" s="197">
        <v>39276600</v>
      </c>
      <c r="U905" s="197">
        <v>39831300</v>
      </c>
      <c r="V905" s="197">
        <v>40373100</v>
      </c>
      <c r="W905" s="197">
        <v>40932700</v>
      </c>
      <c r="X905" s="197">
        <v>41514700</v>
      </c>
      <c r="Y905" s="197">
        <v>42099400</v>
      </c>
      <c r="Z905" s="197">
        <v>42698300</v>
      </c>
      <c r="AA905" s="197">
        <v>43309900</v>
      </c>
      <c r="AB905" s="197">
        <v>43923300</v>
      </c>
      <c r="AC905" s="197">
        <v>44544200</v>
      </c>
      <c r="AD905" s="197">
        <v>45184000</v>
      </c>
      <c r="AE905" s="197">
        <v>45835900</v>
      </c>
      <c r="AF905" s="197">
        <v>46502800</v>
      </c>
    </row>
    <row r="906" spans="1:32" x14ac:dyDescent="0.25">
      <c r="A906" t="s">
        <v>6567</v>
      </c>
      <c r="B906" s="197">
        <v>191262000</v>
      </c>
      <c r="C906" s="197">
        <v>198509000</v>
      </c>
      <c r="D906" s="197">
        <v>204508000</v>
      </c>
      <c r="E906" s="197">
        <v>208186000</v>
      </c>
      <c r="F906" s="197">
        <v>211593000</v>
      </c>
      <c r="G906" s="197">
        <v>215205000</v>
      </c>
      <c r="H906" s="197">
        <v>218606000</v>
      </c>
      <c r="I906" s="197">
        <v>221869000</v>
      </c>
      <c r="J906" s="197">
        <v>224686000</v>
      </c>
      <c r="K906" s="197">
        <v>227727000</v>
      </c>
      <c r="L906" s="197">
        <v>230865000</v>
      </c>
      <c r="M906" s="197">
        <v>233940000</v>
      </c>
      <c r="N906" s="197">
        <v>237105000</v>
      </c>
      <c r="O906" s="197">
        <v>240474000</v>
      </c>
      <c r="P906" s="197">
        <v>244148000</v>
      </c>
      <c r="Q906" s="197">
        <v>247850000</v>
      </c>
      <c r="R906" s="197">
        <v>251496000</v>
      </c>
      <c r="S906" s="197">
        <v>255040000</v>
      </c>
      <c r="T906" s="197">
        <v>258640000</v>
      </c>
      <c r="U906" s="197">
        <v>262293000</v>
      </c>
      <c r="V906" s="197">
        <v>265860000</v>
      </c>
      <c r="W906" s="197">
        <v>269545000</v>
      </c>
      <c r="X906" s="197">
        <v>273378000</v>
      </c>
      <c r="Y906" s="197">
        <v>277228000</v>
      </c>
      <c r="Z906" s="197">
        <v>281172000</v>
      </c>
      <c r="AA906" s="197">
        <v>285199000</v>
      </c>
      <c r="AB906" s="197">
        <v>289239000</v>
      </c>
      <c r="AC906" s="197">
        <v>293328000</v>
      </c>
      <c r="AD906" s="197">
        <v>297541000</v>
      </c>
      <c r="AE906" s="197">
        <v>301833000</v>
      </c>
      <c r="AF906" s="197">
        <v>306225000</v>
      </c>
    </row>
    <row r="907" spans="1:32" x14ac:dyDescent="0.25">
      <c r="A907" t="s">
        <v>6568</v>
      </c>
      <c r="B907" s="197">
        <v>4273300</v>
      </c>
      <c r="C907" s="197">
        <v>4435230</v>
      </c>
      <c r="D907" s="197">
        <v>4569250</v>
      </c>
      <c r="E907" s="197">
        <v>4651430</v>
      </c>
      <c r="F907" s="197">
        <v>4727560</v>
      </c>
      <c r="G907" s="197">
        <v>4808240</v>
      </c>
      <c r="H907" s="197">
        <v>4884250</v>
      </c>
      <c r="I907" s="197">
        <v>4957150</v>
      </c>
      <c r="J907" s="197">
        <v>5020080</v>
      </c>
      <c r="K907" s="197">
        <v>5088030</v>
      </c>
      <c r="L907" s="197">
        <v>5158150</v>
      </c>
      <c r="M907" s="197">
        <v>5226830</v>
      </c>
      <c r="N907" s="197">
        <v>5297560</v>
      </c>
      <c r="O907" s="197">
        <v>5372830</v>
      </c>
      <c r="P907" s="197">
        <v>5454930</v>
      </c>
      <c r="Q907" s="197">
        <v>5537630</v>
      </c>
      <c r="R907" s="197">
        <v>5619080</v>
      </c>
      <c r="S907" s="197">
        <v>5698270</v>
      </c>
      <c r="T907" s="197">
        <v>5778700</v>
      </c>
      <c r="U907" s="197">
        <v>5860320</v>
      </c>
      <c r="V907" s="197">
        <v>5940020</v>
      </c>
      <c r="W907" s="197">
        <v>6022360</v>
      </c>
      <c r="X907" s="197">
        <v>6107990</v>
      </c>
      <c r="Y907" s="197">
        <v>6194020</v>
      </c>
      <c r="Z907" s="197">
        <v>6282120</v>
      </c>
      <c r="AA907" s="197">
        <v>6372110</v>
      </c>
      <c r="AB907" s="197">
        <v>6462370</v>
      </c>
      <c r="AC907" s="197">
        <v>6553720</v>
      </c>
      <c r="AD907" s="197">
        <v>6647850</v>
      </c>
      <c r="AE907" s="197">
        <v>6743760</v>
      </c>
      <c r="AF907" s="197">
        <v>6841880</v>
      </c>
    </row>
    <row r="908" spans="1:32" x14ac:dyDescent="0.25">
      <c r="A908" t="s">
        <v>6569</v>
      </c>
      <c r="B908" s="197">
        <v>3774110</v>
      </c>
      <c r="C908" s="197">
        <v>3917130</v>
      </c>
      <c r="D908" s="197">
        <v>4035490</v>
      </c>
      <c r="E908" s="197">
        <v>4108070</v>
      </c>
      <c r="F908" s="197">
        <v>4175310</v>
      </c>
      <c r="G908" s="197">
        <v>4246570</v>
      </c>
      <c r="H908" s="197">
        <v>4313700</v>
      </c>
      <c r="I908" s="197">
        <v>4378080</v>
      </c>
      <c r="J908" s="197">
        <v>4433660</v>
      </c>
      <c r="K908" s="197">
        <v>4493670</v>
      </c>
      <c r="L908" s="197">
        <v>4555600</v>
      </c>
      <c r="M908" s="197">
        <v>4616260</v>
      </c>
      <c r="N908" s="197">
        <v>4678730</v>
      </c>
      <c r="O908" s="197">
        <v>4745200</v>
      </c>
      <c r="P908" s="197">
        <v>4817710</v>
      </c>
      <c r="Q908" s="197">
        <v>4890750</v>
      </c>
      <c r="R908" s="197">
        <v>4962690</v>
      </c>
      <c r="S908" s="197">
        <v>5032630</v>
      </c>
      <c r="T908" s="197">
        <v>5103670</v>
      </c>
      <c r="U908" s="197">
        <v>5175750</v>
      </c>
      <c r="V908" s="197">
        <v>5246140</v>
      </c>
      <c r="W908" s="197">
        <v>5318860</v>
      </c>
      <c r="X908" s="197">
        <v>5394490</v>
      </c>
      <c r="Y908" s="197">
        <v>5470470</v>
      </c>
      <c r="Z908" s="197">
        <v>5548280</v>
      </c>
      <c r="AA908" s="197">
        <v>5627760</v>
      </c>
      <c r="AB908" s="197">
        <v>5707470</v>
      </c>
      <c r="AC908" s="197">
        <v>5788150</v>
      </c>
      <c r="AD908" s="197">
        <v>5871280</v>
      </c>
      <c r="AE908" s="197">
        <v>5955990</v>
      </c>
      <c r="AF908" s="197">
        <v>6042650</v>
      </c>
    </row>
    <row r="909" spans="1:32" x14ac:dyDescent="0.25">
      <c r="A909" t="s">
        <v>6570</v>
      </c>
      <c r="B909" s="197">
        <v>129568000</v>
      </c>
      <c r="C909" s="197">
        <v>134477000</v>
      </c>
      <c r="D909" s="197">
        <v>138541000</v>
      </c>
      <c r="E909" s="197">
        <v>141033000</v>
      </c>
      <c r="F909" s="197">
        <v>143341000</v>
      </c>
      <c r="G909" s="197">
        <v>145787000</v>
      </c>
      <c r="H909" s="197">
        <v>148092000</v>
      </c>
      <c r="I909" s="197">
        <v>150302000</v>
      </c>
      <c r="J909" s="197">
        <v>152210000</v>
      </c>
      <c r="K909" s="197">
        <v>154270000</v>
      </c>
      <c r="L909" s="197">
        <v>156397000</v>
      </c>
      <c r="M909" s="197">
        <v>158479000</v>
      </c>
      <c r="N909" s="197">
        <v>160623000</v>
      </c>
      <c r="O909" s="197">
        <v>162906000</v>
      </c>
      <c r="P909" s="197">
        <v>165395000</v>
      </c>
      <c r="Q909" s="197">
        <v>167902000</v>
      </c>
      <c r="R909" s="197">
        <v>170372000</v>
      </c>
      <c r="S909" s="197">
        <v>172773000</v>
      </c>
      <c r="T909" s="197">
        <v>175212000</v>
      </c>
      <c r="U909" s="197">
        <v>177686000</v>
      </c>
      <c r="V909" s="197">
        <v>180103000</v>
      </c>
      <c r="W909" s="197">
        <v>182600000</v>
      </c>
      <c r="X909" s="197">
        <v>185196000</v>
      </c>
      <c r="Y909" s="197">
        <v>187804000</v>
      </c>
      <c r="Z909" s="197">
        <v>190476000</v>
      </c>
      <c r="AA909" s="197">
        <v>193204000</v>
      </c>
      <c r="AB909" s="197">
        <v>195941000</v>
      </c>
      <c r="AC909" s="197">
        <v>198711000</v>
      </c>
      <c r="AD909" s="197">
        <v>201565000</v>
      </c>
      <c r="AE909" s="197">
        <v>204473000</v>
      </c>
      <c r="AF909" s="197">
        <v>207448000</v>
      </c>
    </row>
    <row r="910" spans="1:32" x14ac:dyDescent="0.25">
      <c r="A910" t="s">
        <v>6571</v>
      </c>
      <c r="B910">
        <v>520828</v>
      </c>
      <c r="C910">
        <v>540564</v>
      </c>
      <c r="D910">
        <v>556898</v>
      </c>
      <c r="E910">
        <v>566914</v>
      </c>
      <c r="F910">
        <v>576193</v>
      </c>
      <c r="G910" s="197">
        <v>586027</v>
      </c>
      <c r="H910" s="197">
        <v>595290</v>
      </c>
      <c r="I910" s="197">
        <v>604175</v>
      </c>
      <c r="J910" s="197">
        <v>611845</v>
      </c>
      <c r="K910" s="197">
        <v>620127</v>
      </c>
      <c r="L910" s="197">
        <v>628673</v>
      </c>
      <c r="M910" s="197">
        <v>637044</v>
      </c>
      <c r="N910" s="197">
        <v>645664</v>
      </c>
      <c r="O910" s="197">
        <v>654838</v>
      </c>
      <c r="P910" s="197">
        <v>664844</v>
      </c>
      <c r="Q910" s="197">
        <v>674924</v>
      </c>
      <c r="R910" s="197">
        <v>684852</v>
      </c>
      <c r="S910" s="197">
        <v>694503</v>
      </c>
      <c r="T910" s="197">
        <v>704306</v>
      </c>
      <c r="U910" s="197">
        <v>714253</v>
      </c>
      <c r="V910" s="197">
        <v>723968</v>
      </c>
      <c r="W910" s="197">
        <v>734003</v>
      </c>
      <c r="X910" s="197">
        <v>744439</v>
      </c>
      <c r="Y910" s="197">
        <v>754925</v>
      </c>
      <c r="Z910" s="197">
        <v>765663</v>
      </c>
      <c r="AA910" s="197">
        <v>776630</v>
      </c>
      <c r="AB910" s="197">
        <v>787631</v>
      </c>
      <c r="AC910" s="197">
        <v>798765</v>
      </c>
      <c r="AD910" s="197">
        <v>810237</v>
      </c>
      <c r="AE910" s="197">
        <v>821926</v>
      </c>
      <c r="AF910" s="197">
        <v>833886</v>
      </c>
    </row>
    <row r="911" spans="1:32" x14ac:dyDescent="0.25">
      <c r="A911" t="s">
        <v>6572</v>
      </c>
      <c r="B911" s="197">
        <v>1230360</v>
      </c>
      <c r="C911" s="197">
        <v>1276980</v>
      </c>
      <c r="D911" s="197">
        <v>1315570</v>
      </c>
      <c r="E911" s="197">
        <v>1339230</v>
      </c>
      <c r="F911" s="197">
        <v>1361150</v>
      </c>
      <c r="G911" s="197">
        <v>1384380</v>
      </c>
      <c r="H911" s="197">
        <v>1406270</v>
      </c>
      <c r="I911" s="197">
        <v>1427250</v>
      </c>
      <c r="J911" s="197">
        <v>1445370</v>
      </c>
      <c r="K911" s="197">
        <v>1464940</v>
      </c>
      <c r="L911" s="197">
        <v>1485130</v>
      </c>
      <c r="M911" s="197">
        <v>1504900</v>
      </c>
      <c r="N911" s="197">
        <v>1525260</v>
      </c>
      <c r="O911" s="197">
        <v>1546940</v>
      </c>
      <c r="P911" s="197">
        <v>1570570</v>
      </c>
      <c r="Q911" s="197">
        <v>1594380</v>
      </c>
      <c r="R911" s="197">
        <v>1617840</v>
      </c>
      <c r="S911" s="197">
        <v>1640640</v>
      </c>
      <c r="T911" s="197">
        <v>1663800</v>
      </c>
      <c r="U911" s="197">
        <v>1687290</v>
      </c>
      <c r="V911" s="197">
        <v>1710240</v>
      </c>
      <c r="W911" s="197">
        <v>1733950</v>
      </c>
      <c r="X911" s="197">
        <v>1758600</v>
      </c>
      <c r="Y911" s="197">
        <v>1783370</v>
      </c>
      <c r="Z911" s="197">
        <v>1808740</v>
      </c>
      <c r="AA911" s="197">
        <v>1834650</v>
      </c>
      <c r="AB911" s="197">
        <v>1860640</v>
      </c>
      <c r="AC911" s="197">
        <v>1886940</v>
      </c>
      <c r="AD911" s="197">
        <v>1914040</v>
      </c>
      <c r="AE911" s="197">
        <v>1941650</v>
      </c>
      <c r="AF911" s="197">
        <v>1969900</v>
      </c>
    </row>
    <row r="912" spans="1:32" x14ac:dyDescent="0.25">
      <c r="A912" t="s">
        <v>6573</v>
      </c>
      <c r="B912" s="197">
        <v>0</v>
      </c>
      <c r="C912" s="197">
        <v>0</v>
      </c>
      <c r="D912" s="197">
        <v>0</v>
      </c>
      <c r="E912" s="197">
        <v>0</v>
      </c>
      <c r="F912" s="197">
        <v>0</v>
      </c>
      <c r="G912" s="197">
        <v>0</v>
      </c>
      <c r="H912" s="197">
        <v>0</v>
      </c>
      <c r="I912" s="197">
        <v>0</v>
      </c>
      <c r="J912" s="197">
        <v>0</v>
      </c>
      <c r="K912" s="197">
        <v>0</v>
      </c>
      <c r="L912" s="197">
        <v>0</v>
      </c>
      <c r="M912" s="197">
        <v>0</v>
      </c>
      <c r="N912" s="197">
        <v>0</v>
      </c>
      <c r="O912" s="197">
        <v>0</v>
      </c>
      <c r="P912" s="197">
        <v>0</v>
      </c>
      <c r="Q912" s="197">
        <v>0</v>
      </c>
      <c r="R912" s="197">
        <v>0</v>
      </c>
      <c r="S912" s="197">
        <v>0</v>
      </c>
      <c r="T912" s="197">
        <v>0</v>
      </c>
      <c r="U912" s="197">
        <v>0</v>
      </c>
      <c r="V912" s="197">
        <v>0</v>
      </c>
      <c r="W912" s="197">
        <v>0</v>
      </c>
      <c r="X912" s="197">
        <v>0</v>
      </c>
      <c r="Y912" s="197">
        <v>0</v>
      </c>
      <c r="Z912" s="197">
        <v>0</v>
      </c>
      <c r="AA912" s="197">
        <v>0</v>
      </c>
      <c r="AB912" s="197">
        <v>0</v>
      </c>
      <c r="AC912" s="197">
        <v>0</v>
      </c>
      <c r="AD912" s="197">
        <v>0</v>
      </c>
      <c r="AE912" s="197">
        <v>0</v>
      </c>
      <c r="AF912" s="197">
        <v>0</v>
      </c>
    </row>
    <row r="913" spans="1:32" x14ac:dyDescent="0.25">
      <c r="A913" t="s">
        <v>6574</v>
      </c>
      <c r="B913" s="197">
        <v>0</v>
      </c>
      <c r="C913" s="197">
        <v>0</v>
      </c>
      <c r="D913" s="197">
        <v>0</v>
      </c>
      <c r="E913" s="197">
        <v>0</v>
      </c>
      <c r="F913" s="197">
        <v>0</v>
      </c>
      <c r="G913" s="197">
        <v>0</v>
      </c>
      <c r="H913" s="197">
        <v>0</v>
      </c>
      <c r="I913" s="197">
        <v>0</v>
      </c>
      <c r="J913" s="197">
        <v>0</v>
      </c>
      <c r="K913" s="197">
        <v>0</v>
      </c>
      <c r="L913" s="197">
        <v>0</v>
      </c>
      <c r="M913" s="197">
        <v>0</v>
      </c>
      <c r="N913" s="197">
        <v>0</v>
      </c>
      <c r="O913" s="197">
        <v>0</v>
      </c>
      <c r="P913" s="197">
        <v>0</v>
      </c>
      <c r="Q913" s="197">
        <v>0</v>
      </c>
      <c r="R913" s="197">
        <v>0</v>
      </c>
      <c r="S913" s="197">
        <v>0</v>
      </c>
      <c r="T913" s="197">
        <v>0</v>
      </c>
      <c r="U913" s="197">
        <v>0</v>
      </c>
      <c r="V913" s="197">
        <v>0</v>
      </c>
      <c r="W913" s="197">
        <v>0</v>
      </c>
      <c r="X913" s="197">
        <v>0</v>
      </c>
      <c r="Y913" s="197">
        <v>0</v>
      </c>
      <c r="Z913" s="197">
        <v>0</v>
      </c>
      <c r="AA913" s="197">
        <v>0</v>
      </c>
      <c r="AB913" s="197">
        <v>0</v>
      </c>
      <c r="AC913" s="197">
        <v>0</v>
      </c>
      <c r="AD913" s="197">
        <v>0</v>
      </c>
      <c r="AE913" s="197">
        <v>0</v>
      </c>
      <c r="AF913" s="197">
        <v>0</v>
      </c>
    </row>
    <row r="914" spans="1:32" x14ac:dyDescent="0.25">
      <c r="A914" t="s">
        <v>6575</v>
      </c>
      <c r="B914">
        <v>0</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row>
    <row r="915" spans="1:32" x14ac:dyDescent="0.25">
      <c r="A915" t="s">
        <v>6576</v>
      </c>
      <c r="B915">
        <v>0</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row>
    <row r="916" spans="1:32" x14ac:dyDescent="0.25">
      <c r="A916" t="s">
        <v>6577</v>
      </c>
      <c r="B916" s="197">
        <v>190.49600000000001</v>
      </c>
      <c r="C916" s="197">
        <v>178.006</v>
      </c>
      <c r="D916" s="197">
        <v>185.98400000000001</v>
      </c>
      <c r="E916" s="197">
        <v>197.32499999999999</v>
      </c>
      <c r="F916" s="197">
        <v>203.37899999999999</v>
      </c>
      <c r="G916" s="197">
        <v>210.708</v>
      </c>
      <c r="H916" s="197">
        <v>214.786</v>
      </c>
      <c r="I916" s="197">
        <v>216.506</v>
      </c>
      <c r="J916" s="197">
        <v>218.29300000000001</v>
      </c>
      <c r="K916" s="197">
        <v>220.101</v>
      </c>
      <c r="L916" s="197">
        <v>221.93600000000001</v>
      </c>
      <c r="M916" s="197">
        <v>223.215</v>
      </c>
      <c r="N916" s="197">
        <v>222.98400000000001</v>
      </c>
      <c r="O916" s="197">
        <v>223.999</v>
      </c>
      <c r="P916" s="197">
        <v>224.52500000000001</v>
      </c>
      <c r="Q916" s="197">
        <v>223.56700000000001</v>
      </c>
      <c r="R916" s="197">
        <v>222.57599999999999</v>
      </c>
      <c r="S916" s="197">
        <v>222.38</v>
      </c>
      <c r="T916" s="197">
        <v>222.66200000000001</v>
      </c>
      <c r="U916" s="197">
        <v>223.03899999999999</v>
      </c>
      <c r="V916" s="197">
        <v>222.9</v>
      </c>
      <c r="W916" s="197">
        <v>222.84399999999999</v>
      </c>
      <c r="X916" s="197">
        <v>224.148</v>
      </c>
      <c r="Y916" s="197">
        <v>226.178</v>
      </c>
      <c r="Z916" s="197">
        <v>227.60400000000001</v>
      </c>
      <c r="AA916" s="197">
        <v>227.38499999999999</v>
      </c>
      <c r="AB916" s="197">
        <v>228.345</v>
      </c>
      <c r="AC916" s="197">
        <v>228.952</v>
      </c>
      <c r="AD916" s="197">
        <v>229.32599999999999</v>
      </c>
      <c r="AE916" s="197">
        <v>229.44300000000001</v>
      </c>
      <c r="AF916" s="197">
        <v>228.649</v>
      </c>
    </row>
    <row r="917" spans="1:32" x14ac:dyDescent="0.25">
      <c r="A917" t="s">
        <v>6578</v>
      </c>
      <c r="B917">
        <v>3020.55</v>
      </c>
      <c r="C917">
        <v>2822.49</v>
      </c>
      <c r="D917">
        <v>2949</v>
      </c>
      <c r="E917">
        <v>3128.82</v>
      </c>
      <c r="F917">
        <v>3224.81</v>
      </c>
      <c r="G917">
        <v>3341.03</v>
      </c>
      <c r="H917">
        <v>3405.69</v>
      </c>
      <c r="I917">
        <v>3432.95</v>
      </c>
      <c r="J917">
        <v>3461.29</v>
      </c>
      <c r="K917">
        <v>3489.97</v>
      </c>
      <c r="L917">
        <v>3519.06</v>
      </c>
      <c r="M917">
        <v>3539.34</v>
      </c>
      <c r="N917">
        <v>3535.68</v>
      </c>
      <c r="O917">
        <v>3551.78</v>
      </c>
      <c r="P917">
        <v>3560.11</v>
      </c>
      <c r="Q917">
        <v>3544.93</v>
      </c>
      <c r="R917">
        <v>3529.21</v>
      </c>
      <c r="S917">
        <v>3526.1</v>
      </c>
      <c r="T917">
        <v>3530.57</v>
      </c>
      <c r="U917">
        <v>3536.55</v>
      </c>
      <c r="V917">
        <v>3534.35</v>
      </c>
      <c r="W917">
        <v>3533.46</v>
      </c>
      <c r="X917">
        <v>3554.13</v>
      </c>
      <c r="Y917">
        <v>3586.32</v>
      </c>
      <c r="Z917">
        <v>3608.92</v>
      </c>
      <c r="AA917">
        <v>3605.46</v>
      </c>
      <c r="AB917">
        <v>3620.68</v>
      </c>
      <c r="AC917">
        <v>3630.3</v>
      </c>
      <c r="AD917">
        <v>3636.24</v>
      </c>
      <c r="AE917">
        <v>3638.09</v>
      </c>
      <c r="AF917">
        <v>3625.51</v>
      </c>
    </row>
    <row r="918" spans="1:32" x14ac:dyDescent="0.25">
      <c r="A918" t="s">
        <v>6579</v>
      </c>
      <c r="B918">
        <v>19890.599999999999</v>
      </c>
      <c r="C918">
        <v>18586.400000000001</v>
      </c>
      <c r="D918">
        <v>19419.400000000001</v>
      </c>
      <c r="E918">
        <v>20603.599999999999</v>
      </c>
      <c r="F918">
        <v>21235.599999999999</v>
      </c>
      <c r="G918">
        <v>22001</v>
      </c>
      <c r="H918">
        <v>22426.799999999999</v>
      </c>
      <c r="I918">
        <v>22606.3</v>
      </c>
      <c r="J918">
        <v>22792.9</v>
      </c>
      <c r="K918">
        <v>22981.7</v>
      </c>
      <c r="L918">
        <v>23173.3</v>
      </c>
      <c r="M918">
        <v>23306.799999999999</v>
      </c>
      <c r="N918">
        <v>23282.7</v>
      </c>
      <c r="O918">
        <v>23388.799999999999</v>
      </c>
      <c r="P918">
        <v>23443.7</v>
      </c>
      <c r="Q918">
        <v>23343.599999999999</v>
      </c>
      <c r="R918">
        <v>23240.2</v>
      </c>
      <c r="S918">
        <v>23219.7</v>
      </c>
      <c r="T918">
        <v>23249.1</v>
      </c>
      <c r="U918">
        <v>23288.5</v>
      </c>
      <c r="V918">
        <v>23274</v>
      </c>
      <c r="W918">
        <v>23268.1</v>
      </c>
      <c r="X918">
        <v>23404.2</v>
      </c>
      <c r="Y918">
        <v>23616.2</v>
      </c>
      <c r="Z918">
        <v>23765.1</v>
      </c>
      <c r="AA918">
        <v>23742.2</v>
      </c>
      <c r="AB918">
        <v>23842.5</v>
      </c>
      <c r="AC918">
        <v>23905.9</v>
      </c>
      <c r="AD918">
        <v>23944.9</v>
      </c>
      <c r="AE918">
        <v>23957.1</v>
      </c>
      <c r="AF918">
        <v>23874.3</v>
      </c>
    </row>
    <row r="919" spans="1:32" x14ac:dyDescent="0.25">
      <c r="A919" t="s">
        <v>6580</v>
      </c>
      <c r="B919">
        <v>444.40800000000002</v>
      </c>
      <c r="C919">
        <v>415.26900000000001</v>
      </c>
      <c r="D919">
        <v>433.88099999999997</v>
      </c>
      <c r="E919">
        <v>460.33800000000002</v>
      </c>
      <c r="F919">
        <v>474.46100000000001</v>
      </c>
      <c r="G919">
        <v>491.56</v>
      </c>
      <c r="H919">
        <v>501.07400000000001</v>
      </c>
      <c r="I919">
        <v>505.08499999999998</v>
      </c>
      <c r="J919">
        <v>509.25400000000002</v>
      </c>
      <c r="K919">
        <v>513.47299999999996</v>
      </c>
      <c r="L919">
        <v>517.75300000000004</v>
      </c>
      <c r="M919">
        <v>520.73699999999997</v>
      </c>
      <c r="N919">
        <v>520.19799999999998</v>
      </c>
      <c r="O919">
        <v>522.56700000000001</v>
      </c>
      <c r="P919">
        <v>523.79399999999998</v>
      </c>
      <c r="Q919">
        <v>521.55899999999997</v>
      </c>
      <c r="R919">
        <v>519.24699999999996</v>
      </c>
      <c r="S919">
        <v>518.79</v>
      </c>
      <c r="T919">
        <v>519.44799999999998</v>
      </c>
      <c r="U919">
        <v>520.32600000000002</v>
      </c>
      <c r="V919">
        <v>520.00300000000004</v>
      </c>
      <c r="W919">
        <v>519.87199999999996</v>
      </c>
      <c r="X919">
        <v>522.91300000000001</v>
      </c>
      <c r="Y919">
        <v>527.649</v>
      </c>
      <c r="Z919">
        <v>530.97500000000002</v>
      </c>
      <c r="AA919">
        <v>530.46500000000003</v>
      </c>
      <c r="AB919">
        <v>532.70500000000004</v>
      </c>
      <c r="AC919">
        <v>534.12</v>
      </c>
      <c r="AD919">
        <v>534.99400000000003</v>
      </c>
      <c r="AE919">
        <v>535.26599999999996</v>
      </c>
      <c r="AF919">
        <v>533.41499999999996</v>
      </c>
    </row>
    <row r="920" spans="1:32" x14ac:dyDescent="0.25">
      <c r="A920" t="s">
        <v>6581</v>
      </c>
      <c r="B920">
        <v>392.495</v>
      </c>
      <c r="C920">
        <v>366.76</v>
      </c>
      <c r="D920">
        <v>383.19799999999998</v>
      </c>
      <c r="E920">
        <v>406.56400000000002</v>
      </c>
      <c r="F920">
        <v>419.03699999999998</v>
      </c>
      <c r="G920">
        <v>434.13900000000001</v>
      </c>
      <c r="H920">
        <v>442.541</v>
      </c>
      <c r="I920">
        <v>446.08300000000003</v>
      </c>
      <c r="J920">
        <v>449.76600000000002</v>
      </c>
      <c r="K920">
        <v>453.49200000000002</v>
      </c>
      <c r="L920">
        <v>457.27199999999999</v>
      </c>
      <c r="M920">
        <v>459.90699999999998</v>
      </c>
      <c r="N920">
        <v>459.43099999999998</v>
      </c>
      <c r="O920">
        <v>461.524</v>
      </c>
      <c r="P920">
        <v>462.60700000000003</v>
      </c>
      <c r="Q920">
        <v>460.63299999999998</v>
      </c>
      <c r="R920">
        <v>458.59100000000001</v>
      </c>
      <c r="S920">
        <v>458.18799999999999</v>
      </c>
      <c r="T920">
        <v>458.76900000000001</v>
      </c>
      <c r="U920">
        <v>459.54500000000002</v>
      </c>
      <c r="V920">
        <v>459.25900000000001</v>
      </c>
      <c r="W920">
        <v>459.14400000000001</v>
      </c>
      <c r="X920">
        <v>461.82900000000001</v>
      </c>
      <c r="Y920">
        <v>466.012</v>
      </c>
      <c r="Z920">
        <v>468.94900000000001</v>
      </c>
      <c r="AA920">
        <v>468.49900000000002</v>
      </c>
      <c r="AB920">
        <v>470.47699999999998</v>
      </c>
      <c r="AC920">
        <v>471.72699999999998</v>
      </c>
      <c r="AD920">
        <v>472.49900000000002</v>
      </c>
      <c r="AE920">
        <v>472.73899999999998</v>
      </c>
      <c r="AF920">
        <v>471.10399999999998</v>
      </c>
    </row>
    <row r="921" spans="1:32" x14ac:dyDescent="0.25">
      <c r="A921" t="s">
        <v>6582</v>
      </c>
      <c r="B921">
        <v>13474.6</v>
      </c>
      <c r="C921">
        <v>12591.1</v>
      </c>
      <c r="D921">
        <v>13155.4</v>
      </c>
      <c r="E921">
        <v>13957.6</v>
      </c>
      <c r="F921">
        <v>14385.8</v>
      </c>
      <c r="G921">
        <v>14904.2</v>
      </c>
      <c r="H921">
        <v>15192.7</v>
      </c>
      <c r="I921">
        <v>15314.3</v>
      </c>
      <c r="J921">
        <v>15440.7</v>
      </c>
      <c r="K921">
        <v>15568.7</v>
      </c>
      <c r="L921">
        <v>15698.4</v>
      </c>
      <c r="M921">
        <v>15788.9</v>
      </c>
      <c r="N921">
        <v>15772.6</v>
      </c>
      <c r="O921">
        <v>15844.4</v>
      </c>
      <c r="P921">
        <v>15881.6</v>
      </c>
      <c r="Q921">
        <v>15813.8</v>
      </c>
      <c r="R921">
        <v>15743.7</v>
      </c>
      <c r="S921">
        <v>15729.9</v>
      </c>
      <c r="T921">
        <v>15749.8</v>
      </c>
      <c r="U921">
        <v>15776.4</v>
      </c>
      <c r="V921">
        <v>15766.6</v>
      </c>
      <c r="W921">
        <v>15762.7</v>
      </c>
      <c r="X921">
        <v>15854.9</v>
      </c>
      <c r="Y921">
        <v>15998.5</v>
      </c>
      <c r="Z921">
        <v>16099.3</v>
      </c>
      <c r="AA921">
        <v>16083.8</v>
      </c>
      <c r="AB921">
        <v>16151.8</v>
      </c>
      <c r="AC921">
        <v>16194.7</v>
      </c>
      <c r="AD921">
        <v>16221.2</v>
      </c>
      <c r="AE921">
        <v>16229.4</v>
      </c>
      <c r="AF921">
        <v>16173.3</v>
      </c>
    </row>
    <row r="922" spans="1:32" x14ac:dyDescent="0.25">
      <c r="A922" t="s">
        <v>6583</v>
      </c>
      <c r="B922">
        <v>54.164299999999997</v>
      </c>
      <c r="C922">
        <v>50.6128</v>
      </c>
      <c r="D922">
        <v>52.881300000000003</v>
      </c>
      <c r="E922">
        <v>56.105899999999998</v>
      </c>
      <c r="F922">
        <v>57.827100000000002</v>
      </c>
      <c r="G922">
        <v>59.911200000000001</v>
      </c>
      <c r="H922">
        <v>61.070700000000002</v>
      </c>
      <c r="I922">
        <v>61.5595</v>
      </c>
      <c r="J922">
        <v>62.067700000000002</v>
      </c>
      <c r="K922">
        <v>62.581899999999997</v>
      </c>
      <c r="L922">
        <v>63.103499999999997</v>
      </c>
      <c r="M922">
        <v>63.467199999999998</v>
      </c>
      <c r="N922">
        <v>63.401499999999999</v>
      </c>
      <c r="O922">
        <v>63.690300000000001</v>
      </c>
      <c r="P922">
        <v>63.839799999999997</v>
      </c>
      <c r="Q922">
        <v>63.567399999999999</v>
      </c>
      <c r="R922">
        <v>63.285600000000002</v>
      </c>
      <c r="S922">
        <v>63.229900000000001</v>
      </c>
      <c r="T922">
        <v>63.310099999999998</v>
      </c>
      <c r="U922">
        <v>63.417200000000001</v>
      </c>
      <c r="V922">
        <v>63.377800000000001</v>
      </c>
      <c r="W922">
        <v>63.361800000000002</v>
      </c>
      <c r="X922">
        <v>63.732399999999998</v>
      </c>
      <c r="Y922">
        <v>64.309700000000007</v>
      </c>
      <c r="Z922">
        <v>64.715000000000003</v>
      </c>
      <c r="AA922">
        <v>64.652799999999999</v>
      </c>
      <c r="AB922">
        <v>64.925799999999995</v>
      </c>
      <c r="AC922">
        <v>65.098399999999998</v>
      </c>
      <c r="AD922">
        <v>65.204899999999995</v>
      </c>
      <c r="AE922">
        <v>65.237899999999996</v>
      </c>
      <c r="AF922">
        <v>65.0124</v>
      </c>
    </row>
    <row r="923" spans="1:32" x14ac:dyDescent="0.25">
      <c r="A923" t="s">
        <v>6584</v>
      </c>
      <c r="B923">
        <v>127.953</v>
      </c>
      <c r="C923">
        <v>119.56399999999999</v>
      </c>
      <c r="D923">
        <v>124.922</v>
      </c>
      <c r="E923">
        <v>132.54</v>
      </c>
      <c r="F923">
        <v>136.60599999999999</v>
      </c>
      <c r="G923">
        <v>141.529</v>
      </c>
      <c r="H923">
        <v>144.268</v>
      </c>
      <c r="I923">
        <v>145.423</v>
      </c>
      <c r="J923">
        <v>146.624</v>
      </c>
      <c r="K923">
        <v>147.83799999999999</v>
      </c>
      <c r="L923">
        <v>149.071</v>
      </c>
      <c r="M923">
        <v>149.93</v>
      </c>
      <c r="N923">
        <v>149.77500000000001</v>
      </c>
      <c r="O923">
        <v>150.45699999999999</v>
      </c>
      <c r="P923">
        <v>150.81</v>
      </c>
      <c r="Q923">
        <v>150.166</v>
      </c>
      <c r="R923">
        <v>149.501</v>
      </c>
      <c r="S923">
        <v>149.369</v>
      </c>
      <c r="T923">
        <v>149.559</v>
      </c>
      <c r="U923">
        <v>149.81200000000001</v>
      </c>
      <c r="V923">
        <v>149.71899999999999</v>
      </c>
      <c r="W923">
        <v>149.68100000000001</v>
      </c>
      <c r="X923">
        <v>150.55600000000001</v>
      </c>
      <c r="Y923">
        <v>151.91999999999999</v>
      </c>
      <c r="Z923">
        <v>152.87799999999999</v>
      </c>
      <c r="AA923">
        <v>152.73099999999999</v>
      </c>
      <c r="AB923">
        <v>153.375</v>
      </c>
      <c r="AC923">
        <v>153.78299999999999</v>
      </c>
      <c r="AD923">
        <v>154.035</v>
      </c>
      <c r="AE923">
        <v>154.113</v>
      </c>
      <c r="AF923">
        <v>153.58000000000001</v>
      </c>
    </row>
    <row r="924" spans="1:32" x14ac:dyDescent="0.25">
      <c r="A924" t="s">
        <v>6585</v>
      </c>
      <c r="B924">
        <v>0</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row>
    <row r="925" spans="1:32" x14ac:dyDescent="0.25">
      <c r="A925" t="s">
        <v>6586</v>
      </c>
      <c r="B925">
        <v>0</v>
      </c>
      <c r="C925">
        <v>0</v>
      </c>
      <c r="D925">
        <v>0</v>
      </c>
      <c r="E925">
        <v>0</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row>
    <row r="926" spans="1:32" x14ac:dyDescent="0.25">
      <c r="A926" t="s">
        <v>6587</v>
      </c>
      <c r="B926">
        <v>0</v>
      </c>
      <c r="C926">
        <v>0</v>
      </c>
      <c r="D926">
        <v>0</v>
      </c>
      <c r="E926">
        <v>0</v>
      </c>
      <c r="F926">
        <v>0</v>
      </c>
      <c r="G926">
        <v>0</v>
      </c>
      <c r="H926">
        <v>0</v>
      </c>
      <c r="I926">
        <v>0</v>
      </c>
      <c r="J926">
        <v>0</v>
      </c>
      <c r="K926">
        <v>0</v>
      </c>
      <c r="L926">
        <v>0</v>
      </c>
      <c r="M926">
        <v>0</v>
      </c>
      <c r="N926">
        <v>0</v>
      </c>
      <c r="O926">
        <v>0</v>
      </c>
      <c r="P926">
        <v>0</v>
      </c>
      <c r="Q926">
        <v>0</v>
      </c>
      <c r="R926">
        <v>0</v>
      </c>
      <c r="S926">
        <v>0</v>
      </c>
      <c r="T926">
        <v>0</v>
      </c>
      <c r="U926">
        <v>0</v>
      </c>
      <c r="V926">
        <v>0</v>
      </c>
      <c r="W926">
        <v>0</v>
      </c>
      <c r="X926">
        <v>0</v>
      </c>
      <c r="Y926">
        <v>0</v>
      </c>
      <c r="Z926">
        <v>0</v>
      </c>
      <c r="AA926">
        <v>0</v>
      </c>
      <c r="AB926">
        <v>0</v>
      </c>
      <c r="AC926">
        <v>0</v>
      </c>
      <c r="AD926">
        <v>0</v>
      </c>
      <c r="AE926">
        <v>0</v>
      </c>
      <c r="AF926">
        <v>0</v>
      </c>
    </row>
    <row r="927" spans="1:32" x14ac:dyDescent="0.25">
      <c r="A927" t="s">
        <v>6588</v>
      </c>
      <c r="B927">
        <v>0</v>
      </c>
      <c r="C927">
        <v>0</v>
      </c>
      <c r="D927">
        <v>0</v>
      </c>
      <c r="E927">
        <v>0</v>
      </c>
      <c r="F927">
        <v>0</v>
      </c>
      <c r="G927">
        <v>0</v>
      </c>
      <c r="H927">
        <v>0</v>
      </c>
      <c r="I927">
        <v>0</v>
      </c>
      <c r="J927">
        <v>0</v>
      </c>
      <c r="K927">
        <v>0</v>
      </c>
      <c r="L927">
        <v>0</v>
      </c>
      <c r="M927">
        <v>0</v>
      </c>
      <c r="N927">
        <v>0</v>
      </c>
      <c r="O927">
        <v>0</v>
      </c>
      <c r="P927">
        <v>0</v>
      </c>
      <c r="Q927">
        <v>0</v>
      </c>
      <c r="R927">
        <v>0</v>
      </c>
      <c r="S927">
        <v>0</v>
      </c>
      <c r="T927">
        <v>0</v>
      </c>
      <c r="U927">
        <v>0</v>
      </c>
      <c r="V927">
        <v>0</v>
      </c>
      <c r="W927">
        <v>0</v>
      </c>
      <c r="X927">
        <v>0</v>
      </c>
      <c r="Y927">
        <v>0</v>
      </c>
      <c r="Z927">
        <v>0</v>
      </c>
      <c r="AA927">
        <v>0</v>
      </c>
      <c r="AB927">
        <v>0</v>
      </c>
      <c r="AC927">
        <v>0</v>
      </c>
      <c r="AD927">
        <v>0</v>
      </c>
      <c r="AE927">
        <v>0</v>
      </c>
      <c r="AF927">
        <v>0</v>
      </c>
    </row>
    <row r="928" spans="1:32" x14ac:dyDescent="0.25">
      <c r="A928" t="s">
        <v>6589</v>
      </c>
      <c r="B928" s="197">
        <v>69771.8</v>
      </c>
      <c r="C928" s="197">
        <v>65197</v>
      </c>
      <c r="D928" s="197">
        <v>68119.100000000006</v>
      </c>
      <c r="E928" s="197">
        <v>72272.800000000003</v>
      </c>
      <c r="F928" s="197">
        <v>74490.100000000006</v>
      </c>
      <c r="G928" s="197">
        <v>77174.7</v>
      </c>
      <c r="H928" s="197">
        <v>78668.3</v>
      </c>
      <c r="I928" s="197">
        <v>79298</v>
      </c>
      <c r="J928" s="197">
        <v>79952.5</v>
      </c>
      <c r="K928" s="197">
        <v>80615</v>
      </c>
      <c r="L928" s="197">
        <v>81286.899999999994</v>
      </c>
      <c r="M928" s="197">
        <v>81755.3</v>
      </c>
      <c r="N928" s="197">
        <v>81670.8</v>
      </c>
      <c r="O928" s="197">
        <v>82042.7</v>
      </c>
      <c r="P928" s="197">
        <v>82235.3</v>
      </c>
      <c r="Q928" s="197">
        <v>81884.399999999994</v>
      </c>
      <c r="R928" s="197">
        <v>81521.399999999994</v>
      </c>
      <c r="S928" s="197">
        <v>81449.7</v>
      </c>
      <c r="T928" s="197">
        <v>81552.899999999994</v>
      </c>
      <c r="U928" s="197">
        <v>81690.899999999994</v>
      </c>
      <c r="V928" s="197">
        <v>81640.2</v>
      </c>
      <c r="W928" s="197">
        <v>81619.600000000006</v>
      </c>
      <c r="X928" s="197">
        <v>82097</v>
      </c>
      <c r="Y928" s="197">
        <v>82840.600000000006</v>
      </c>
      <c r="Z928" s="197">
        <v>83362.7</v>
      </c>
      <c r="AA928" s="197">
        <v>83282.600000000006</v>
      </c>
      <c r="AB928" s="197">
        <v>83634.3</v>
      </c>
      <c r="AC928" s="197">
        <v>83856.600000000006</v>
      </c>
      <c r="AD928" s="197">
        <v>83993.7</v>
      </c>
      <c r="AE928" s="197">
        <v>84036.3</v>
      </c>
      <c r="AF928" s="197">
        <v>83745.8</v>
      </c>
    </row>
    <row r="929" spans="1:32" x14ac:dyDescent="0.25">
      <c r="A929" t="s">
        <v>6590</v>
      </c>
      <c r="B929" s="197">
        <v>1106310</v>
      </c>
      <c r="C929" s="197">
        <v>1033780</v>
      </c>
      <c r="D929" s="197">
        <v>1080110</v>
      </c>
      <c r="E929" s="197">
        <v>1145970</v>
      </c>
      <c r="F929" s="197">
        <v>1181130</v>
      </c>
      <c r="G929" s="197">
        <v>1223700</v>
      </c>
      <c r="H929" s="197">
        <v>1247380</v>
      </c>
      <c r="I929" s="197">
        <v>1257360</v>
      </c>
      <c r="J929" s="197">
        <v>1267740</v>
      </c>
      <c r="K929" s="197">
        <v>1278250</v>
      </c>
      <c r="L929" s="197">
        <v>1288900</v>
      </c>
      <c r="M929" s="197">
        <v>1296330</v>
      </c>
      <c r="N929" s="197">
        <v>1294990</v>
      </c>
      <c r="O929" s="197">
        <v>1300880</v>
      </c>
      <c r="P929" s="197">
        <v>1303940</v>
      </c>
      <c r="Q929" s="197">
        <v>1298380</v>
      </c>
      <c r="R929" s="197">
        <v>1292620</v>
      </c>
      <c r="S929" s="197">
        <v>1291480</v>
      </c>
      <c r="T929" s="197">
        <v>1293120</v>
      </c>
      <c r="U929" s="197">
        <v>1295310</v>
      </c>
      <c r="V929" s="197">
        <v>1294500</v>
      </c>
      <c r="W929" s="197">
        <v>1294180</v>
      </c>
      <c r="X929" s="197">
        <v>1301750</v>
      </c>
      <c r="Y929" s="197">
        <v>1313540</v>
      </c>
      <c r="Z929" s="197">
        <v>1321820</v>
      </c>
      <c r="AA929" s="197">
        <v>1320550</v>
      </c>
      <c r="AB929" s="197">
        <v>1326120</v>
      </c>
      <c r="AC929" s="197">
        <v>1329650</v>
      </c>
      <c r="AD929" s="197">
        <v>1331820</v>
      </c>
      <c r="AE929" s="197">
        <v>1332500</v>
      </c>
      <c r="AF929" s="197">
        <v>1327890</v>
      </c>
    </row>
    <row r="930" spans="1:32" x14ac:dyDescent="0.25">
      <c r="A930" t="s">
        <v>6591</v>
      </c>
      <c r="B930" s="197">
        <v>7285180</v>
      </c>
      <c r="C930" s="197">
        <v>6807500</v>
      </c>
      <c r="D930" s="197">
        <v>7112610</v>
      </c>
      <c r="E930" s="197">
        <v>7546320</v>
      </c>
      <c r="F930" s="197">
        <v>7777830</v>
      </c>
      <c r="G930" s="197">
        <v>8058140</v>
      </c>
      <c r="H930" s="197">
        <v>8214100</v>
      </c>
      <c r="I930" s="197">
        <v>8279850</v>
      </c>
      <c r="J930" s="197">
        <v>8348190</v>
      </c>
      <c r="K930" s="197">
        <v>8417360</v>
      </c>
      <c r="L930" s="197">
        <v>8487520</v>
      </c>
      <c r="M930" s="197">
        <v>8536430</v>
      </c>
      <c r="N930" s="197">
        <v>8527600</v>
      </c>
      <c r="O930" s="197">
        <v>8566440</v>
      </c>
      <c r="P930" s="197">
        <v>8586540</v>
      </c>
      <c r="Q930" s="197">
        <v>8549910</v>
      </c>
      <c r="R930" s="197">
        <v>8512010</v>
      </c>
      <c r="S930" s="197">
        <v>8504520</v>
      </c>
      <c r="T930" s="197">
        <v>8515300</v>
      </c>
      <c r="U930" s="197">
        <v>8529700</v>
      </c>
      <c r="V930" s="197">
        <v>8524410</v>
      </c>
      <c r="W930" s="197">
        <v>8522260</v>
      </c>
      <c r="X930" s="197">
        <v>8572110</v>
      </c>
      <c r="Y930" s="197">
        <v>8649750</v>
      </c>
      <c r="Z930" s="197">
        <v>8704270</v>
      </c>
      <c r="AA930" s="197">
        <v>8695900</v>
      </c>
      <c r="AB930" s="197">
        <v>8732620</v>
      </c>
      <c r="AC930" s="197">
        <v>8755830</v>
      </c>
      <c r="AD930" s="197">
        <v>8770150</v>
      </c>
      <c r="AE930" s="197">
        <v>8774600</v>
      </c>
      <c r="AF930" s="197">
        <v>8744260</v>
      </c>
    </row>
    <row r="931" spans="1:32" x14ac:dyDescent="0.25">
      <c r="A931" t="s">
        <v>6592</v>
      </c>
      <c r="B931" s="197">
        <v>162770</v>
      </c>
      <c r="C931" s="197">
        <v>152098</v>
      </c>
      <c r="D931" s="197">
        <v>158915</v>
      </c>
      <c r="E931" s="197">
        <v>168605</v>
      </c>
      <c r="F931" s="197">
        <v>173777</v>
      </c>
      <c r="G931" s="197">
        <v>180040</v>
      </c>
      <c r="H931" s="197">
        <v>183525</v>
      </c>
      <c r="I931" s="197">
        <v>184994</v>
      </c>
      <c r="J931" s="197">
        <v>186521</v>
      </c>
      <c r="K931" s="197">
        <v>188066</v>
      </c>
      <c r="L931" s="197">
        <v>189634</v>
      </c>
      <c r="M931" s="197">
        <v>190727</v>
      </c>
      <c r="N931" s="197">
        <v>190529</v>
      </c>
      <c r="O931" s="197">
        <v>191397</v>
      </c>
      <c r="P931" s="197">
        <v>191846</v>
      </c>
      <c r="Q931" s="197">
        <v>191028</v>
      </c>
      <c r="R931" s="197">
        <v>190181</v>
      </c>
      <c r="S931" s="197">
        <v>190014</v>
      </c>
      <c r="T931" s="197">
        <v>190254</v>
      </c>
      <c r="U931" s="197">
        <v>190576</v>
      </c>
      <c r="V931" s="197">
        <v>190458</v>
      </c>
      <c r="W931" s="197">
        <v>190410</v>
      </c>
      <c r="X931" s="197">
        <v>191524</v>
      </c>
      <c r="Y931" s="197">
        <v>193258</v>
      </c>
      <c r="Z931" s="197">
        <v>194477</v>
      </c>
      <c r="AA931" s="197">
        <v>194290</v>
      </c>
      <c r="AB931" s="197">
        <v>195110</v>
      </c>
      <c r="AC931" s="197">
        <v>195629</v>
      </c>
      <c r="AD931" s="197">
        <v>195949</v>
      </c>
      <c r="AE931" s="197">
        <v>196048</v>
      </c>
      <c r="AF931" s="197">
        <v>195370</v>
      </c>
    </row>
    <row r="932" spans="1:32" x14ac:dyDescent="0.25">
      <c r="A932" t="s">
        <v>6593</v>
      </c>
      <c r="B932" s="197">
        <v>143756</v>
      </c>
      <c r="C932" s="197">
        <v>134330</v>
      </c>
      <c r="D932" s="197">
        <v>140351</v>
      </c>
      <c r="E932" s="197">
        <v>148909</v>
      </c>
      <c r="F932" s="197">
        <v>153478</v>
      </c>
      <c r="G932" s="197">
        <v>159009</v>
      </c>
      <c r="H932" s="197">
        <v>162086</v>
      </c>
      <c r="I932" s="197">
        <v>163384</v>
      </c>
      <c r="J932" s="197">
        <v>164733</v>
      </c>
      <c r="K932" s="197">
        <v>166097</v>
      </c>
      <c r="L932" s="197">
        <v>167482</v>
      </c>
      <c r="M932" s="197">
        <v>168447</v>
      </c>
      <c r="N932" s="197">
        <v>168273</v>
      </c>
      <c r="O932" s="197">
        <v>169039</v>
      </c>
      <c r="P932" s="197">
        <v>169436</v>
      </c>
      <c r="Q932" s="197">
        <v>168713</v>
      </c>
      <c r="R932" s="197">
        <v>167965</v>
      </c>
      <c r="S932" s="197">
        <v>167817</v>
      </c>
      <c r="T932" s="197">
        <v>168030</v>
      </c>
      <c r="U932" s="197">
        <v>168314</v>
      </c>
      <c r="V932" s="197">
        <v>168210</v>
      </c>
      <c r="W932" s="197">
        <v>168167</v>
      </c>
      <c r="X932" s="197">
        <v>169151</v>
      </c>
      <c r="Y932" s="197">
        <v>170683</v>
      </c>
      <c r="Z932" s="197">
        <v>171759</v>
      </c>
      <c r="AA932" s="197">
        <v>171594</v>
      </c>
      <c r="AB932" s="197">
        <v>172318</v>
      </c>
      <c r="AC932" s="197">
        <v>172776</v>
      </c>
      <c r="AD932" s="197">
        <v>173059</v>
      </c>
      <c r="AE932" s="197">
        <v>173147</v>
      </c>
      <c r="AF932" s="197">
        <v>172548</v>
      </c>
    </row>
    <row r="933" spans="1:32" x14ac:dyDescent="0.25">
      <c r="A933" t="s">
        <v>6594</v>
      </c>
      <c r="B933" s="197">
        <v>4935240</v>
      </c>
      <c r="C933" s="197">
        <v>4611640</v>
      </c>
      <c r="D933" s="197">
        <v>4818340</v>
      </c>
      <c r="E933" s="197">
        <v>5112150</v>
      </c>
      <c r="F933" s="197">
        <v>5268980</v>
      </c>
      <c r="G933" s="197">
        <v>5458880</v>
      </c>
      <c r="H933" s="197">
        <v>5564520</v>
      </c>
      <c r="I933" s="197">
        <v>5609060</v>
      </c>
      <c r="J933" s="197">
        <v>5655360</v>
      </c>
      <c r="K933" s="197">
        <v>5702220</v>
      </c>
      <c r="L933" s="197">
        <v>5749750</v>
      </c>
      <c r="M933" s="197">
        <v>5782880</v>
      </c>
      <c r="N933" s="197">
        <v>5776900</v>
      </c>
      <c r="O933" s="197">
        <v>5803210</v>
      </c>
      <c r="P933" s="197">
        <v>5816830</v>
      </c>
      <c r="Q933" s="197">
        <v>5792020</v>
      </c>
      <c r="R933" s="197">
        <v>5766340</v>
      </c>
      <c r="S933" s="197">
        <v>5761260</v>
      </c>
      <c r="T933" s="197">
        <v>5768570</v>
      </c>
      <c r="U933" s="197">
        <v>5778330</v>
      </c>
      <c r="V933" s="197">
        <v>5774740</v>
      </c>
      <c r="W933" s="197">
        <v>5773290</v>
      </c>
      <c r="X933" s="197">
        <v>5807050</v>
      </c>
      <c r="Y933" s="197">
        <v>5859650</v>
      </c>
      <c r="Z933" s="197">
        <v>5896580</v>
      </c>
      <c r="AA933" s="197">
        <v>5890920</v>
      </c>
      <c r="AB933" s="197">
        <v>5915790</v>
      </c>
      <c r="AC933" s="197">
        <v>5931510</v>
      </c>
      <c r="AD933" s="197">
        <v>5941210</v>
      </c>
      <c r="AE933" s="197">
        <v>5944230</v>
      </c>
      <c r="AF933" s="197">
        <v>5923680</v>
      </c>
    </row>
    <row r="934" spans="1:32" x14ac:dyDescent="0.25">
      <c r="A934" t="s">
        <v>6595</v>
      </c>
      <c r="B934" s="197">
        <v>19838.400000000001</v>
      </c>
      <c r="C934" s="197">
        <v>18537.599999999999</v>
      </c>
      <c r="D934" s="197">
        <v>19368.5</v>
      </c>
      <c r="E934" s="197">
        <v>20549.5</v>
      </c>
      <c r="F934" s="197">
        <v>21179.9</v>
      </c>
      <c r="G934" s="197">
        <v>21943.3</v>
      </c>
      <c r="H934" s="197">
        <v>22367.9</v>
      </c>
      <c r="I934" s="197">
        <v>22547</v>
      </c>
      <c r="J934" s="197">
        <v>22733.1</v>
      </c>
      <c r="K934" s="197">
        <v>22921.4</v>
      </c>
      <c r="L934" s="197">
        <v>23112.5</v>
      </c>
      <c r="M934" s="197">
        <v>23245.7</v>
      </c>
      <c r="N934" s="197">
        <v>23221.599999999999</v>
      </c>
      <c r="O934" s="197">
        <v>23327.4</v>
      </c>
      <c r="P934" s="197">
        <v>23382.1</v>
      </c>
      <c r="Q934" s="197">
        <v>23282.400000000001</v>
      </c>
      <c r="R934" s="197">
        <v>23179.200000000001</v>
      </c>
      <c r="S934" s="197">
        <v>23158.799999999999</v>
      </c>
      <c r="T934" s="197">
        <v>23188.1</v>
      </c>
      <c r="U934" s="197">
        <v>23227.4</v>
      </c>
      <c r="V934" s="197">
        <v>23212.9</v>
      </c>
      <c r="W934" s="197">
        <v>23207.1</v>
      </c>
      <c r="X934" s="197">
        <v>23342.799999999999</v>
      </c>
      <c r="Y934" s="197">
        <v>23554.3</v>
      </c>
      <c r="Z934" s="197">
        <v>23702.7</v>
      </c>
      <c r="AA934" s="197">
        <v>23679.9</v>
      </c>
      <c r="AB934" s="197">
        <v>23779.9</v>
      </c>
      <c r="AC934" s="197">
        <v>23843.1</v>
      </c>
      <c r="AD934" s="197">
        <v>23882.1</v>
      </c>
      <c r="AE934" s="197">
        <v>23894.2</v>
      </c>
      <c r="AF934" s="197">
        <v>23811.599999999999</v>
      </c>
    </row>
    <row r="935" spans="1:32" x14ac:dyDescent="0.25">
      <c r="A935" t="s">
        <v>6596</v>
      </c>
      <c r="B935" s="197">
        <v>46864.6</v>
      </c>
      <c r="C935" s="197">
        <v>43791.7</v>
      </c>
      <c r="D935" s="197">
        <v>45754.5</v>
      </c>
      <c r="E935" s="197">
        <v>48544.5</v>
      </c>
      <c r="F935" s="197">
        <v>50033.8</v>
      </c>
      <c r="G935" s="197">
        <v>51837</v>
      </c>
      <c r="H935" s="197">
        <v>52840.2</v>
      </c>
      <c r="I935" s="197">
        <v>53263.1</v>
      </c>
      <c r="J935" s="197">
        <v>53702.8</v>
      </c>
      <c r="K935" s="197">
        <v>54147.8</v>
      </c>
      <c r="L935" s="197">
        <v>54599.1</v>
      </c>
      <c r="M935" s="197">
        <v>54913.7</v>
      </c>
      <c r="N935" s="197">
        <v>54856.9</v>
      </c>
      <c r="O935" s="197">
        <v>55106.7</v>
      </c>
      <c r="P935" s="197">
        <v>55236.1</v>
      </c>
      <c r="Q935" s="197">
        <v>55000.4</v>
      </c>
      <c r="R935" s="197">
        <v>54756.6</v>
      </c>
      <c r="S935" s="197">
        <v>54708.4</v>
      </c>
      <c r="T935" s="197">
        <v>54777.8</v>
      </c>
      <c r="U935" s="197">
        <v>54870.400000000001</v>
      </c>
      <c r="V935" s="197">
        <v>54836.4</v>
      </c>
      <c r="W935" s="197">
        <v>54822.6</v>
      </c>
      <c r="X935" s="197">
        <v>55143.199999999997</v>
      </c>
      <c r="Y935" s="197">
        <v>55642.7</v>
      </c>
      <c r="Z935" s="197">
        <v>55993.4</v>
      </c>
      <c r="AA935" s="197">
        <v>55939.6</v>
      </c>
      <c r="AB935" s="197">
        <v>56175.8</v>
      </c>
      <c r="AC935" s="197">
        <v>56325.1</v>
      </c>
      <c r="AD935" s="197">
        <v>56417.2</v>
      </c>
      <c r="AE935" s="197">
        <v>56445.8</v>
      </c>
      <c r="AF935" s="197">
        <v>56250.7</v>
      </c>
    </row>
    <row r="936" spans="1:32" x14ac:dyDescent="0.25">
      <c r="A936" t="s">
        <v>6597</v>
      </c>
      <c r="B936" s="197">
        <v>0</v>
      </c>
      <c r="C936" s="197">
        <v>0</v>
      </c>
      <c r="D936" s="197">
        <v>0</v>
      </c>
      <c r="E936" s="197">
        <v>0</v>
      </c>
      <c r="F936" s="197">
        <v>0</v>
      </c>
      <c r="G936" s="197">
        <v>0</v>
      </c>
      <c r="H936" s="197">
        <v>0</v>
      </c>
      <c r="I936" s="197">
        <v>0</v>
      </c>
      <c r="J936" s="197">
        <v>0</v>
      </c>
      <c r="K936" s="197">
        <v>0</v>
      </c>
      <c r="L936" s="197">
        <v>0</v>
      </c>
      <c r="M936" s="197">
        <v>0</v>
      </c>
      <c r="N936" s="197">
        <v>0</v>
      </c>
      <c r="O936" s="197">
        <v>0</v>
      </c>
      <c r="P936" s="197">
        <v>0</v>
      </c>
      <c r="Q936" s="197">
        <v>0</v>
      </c>
      <c r="R936" s="197">
        <v>0</v>
      </c>
      <c r="S936" s="197">
        <v>0</v>
      </c>
      <c r="T936" s="197">
        <v>0</v>
      </c>
      <c r="U936" s="197">
        <v>0</v>
      </c>
      <c r="V936" s="197">
        <v>0</v>
      </c>
      <c r="W936" s="197">
        <v>0</v>
      </c>
      <c r="X936" s="197">
        <v>0</v>
      </c>
      <c r="Y936" s="197">
        <v>0</v>
      </c>
      <c r="Z936" s="197">
        <v>0</v>
      </c>
      <c r="AA936" s="197">
        <v>0</v>
      </c>
      <c r="AB936" s="197">
        <v>0</v>
      </c>
      <c r="AC936" s="197">
        <v>0</v>
      </c>
      <c r="AD936" s="197">
        <v>0</v>
      </c>
      <c r="AE936" s="197">
        <v>0</v>
      </c>
      <c r="AF936" s="197">
        <v>0</v>
      </c>
    </row>
    <row r="937" spans="1:32" x14ac:dyDescent="0.25">
      <c r="A937" t="s">
        <v>6598</v>
      </c>
      <c r="B937" s="197">
        <v>0</v>
      </c>
      <c r="C937" s="197">
        <v>0</v>
      </c>
      <c r="D937" s="197">
        <v>0</v>
      </c>
      <c r="E937" s="197">
        <v>0</v>
      </c>
      <c r="F937" s="197">
        <v>0</v>
      </c>
      <c r="G937" s="197">
        <v>0</v>
      </c>
      <c r="H937" s="197">
        <v>0</v>
      </c>
      <c r="I937" s="197">
        <v>0</v>
      </c>
      <c r="J937" s="197">
        <v>0</v>
      </c>
      <c r="K937" s="197">
        <v>0</v>
      </c>
      <c r="L937" s="197">
        <v>0</v>
      </c>
      <c r="M937" s="197">
        <v>0</v>
      </c>
      <c r="N937" s="197">
        <v>0</v>
      </c>
      <c r="O937" s="197">
        <v>0</v>
      </c>
      <c r="P937" s="197">
        <v>0</v>
      </c>
      <c r="Q937" s="197">
        <v>0</v>
      </c>
      <c r="R937" s="197">
        <v>0</v>
      </c>
      <c r="S937" s="197">
        <v>0</v>
      </c>
      <c r="T937" s="197">
        <v>0</v>
      </c>
      <c r="U937" s="197">
        <v>0</v>
      </c>
      <c r="V937" s="197">
        <v>0</v>
      </c>
      <c r="W937" s="197">
        <v>0</v>
      </c>
      <c r="X937" s="197">
        <v>0</v>
      </c>
      <c r="Y937" s="197">
        <v>0</v>
      </c>
      <c r="Z937" s="197">
        <v>0</v>
      </c>
      <c r="AA937" s="197">
        <v>0</v>
      </c>
      <c r="AB937" s="197">
        <v>0</v>
      </c>
      <c r="AC937" s="197">
        <v>0</v>
      </c>
      <c r="AD937" s="197">
        <v>0</v>
      </c>
      <c r="AE937" s="197">
        <v>0</v>
      </c>
      <c r="AF937" s="197">
        <v>0</v>
      </c>
    </row>
    <row r="938" spans="1:32" x14ac:dyDescent="0.25">
      <c r="A938" t="s">
        <v>6599</v>
      </c>
      <c r="B938" s="197">
        <v>0</v>
      </c>
      <c r="C938" s="197">
        <v>0</v>
      </c>
      <c r="D938" s="197">
        <v>0</v>
      </c>
      <c r="E938" s="197">
        <v>0</v>
      </c>
      <c r="F938" s="197">
        <v>0</v>
      </c>
      <c r="G938" s="197">
        <v>0</v>
      </c>
      <c r="H938" s="197">
        <v>0</v>
      </c>
      <c r="I938" s="197">
        <v>0</v>
      </c>
      <c r="J938" s="197">
        <v>0</v>
      </c>
      <c r="K938" s="197">
        <v>0</v>
      </c>
      <c r="L938" s="197">
        <v>0</v>
      </c>
      <c r="M938" s="197">
        <v>0</v>
      </c>
      <c r="N938" s="197">
        <v>0</v>
      </c>
      <c r="O938" s="197">
        <v>0</v>
      </c>
      <c r="P938" s="197">
        <v>0</v>
      </c>
      <c r="Q938" s="197">
        <v>0</v>
      </c>
      <c r="R938" s="197">
        <v>0</v>
      </c>
      <c r="S938" s="197">
        <v>0</v>
      </c>
      <c r="T938" s="197">
        <v>0</v>
      </c>
      <c r="U938" s="197">
        <v>0</v>
      </c>
      <c r="V938" s="197">
        <v>0</v>
      </c>
      <c r="W938" s="197">
        <v>0</v>
      </c>
      <c r="X938" s="197">
        <v>0</v>
      </c>
      <c r="Y938" s="197">
        <v>0</v>
      </c>
      <c r="Z938" s="197">
        <v>0</v>
      </c>
      <c r="AA938" s="197">
        <v>0</v>
      </c>
      <c r="AB938" s="197">
        <v>0</v>
      </c>
      <c r="AC938" s="197">
        <v>0</v>
      </c>
      <c r="AD938" s="197">
        <v>0</v>
      </c>
      <c r="AE938" s="197">
        <v>0</v>
      </c>
      <c r="AF938" s="197">
        <v>0</v>
      </c>
    </row>
    <row r="939" spans="1:32" x14ac:dyDescent="0.25">
      <c r="A939" t="s">
        <v>6600</v>
      </c>
      <c r="B939">
        <v>0</v>
      </c>
      <c r="C939">
        <v>0</v>
      </c>
      <c r="D939">
        <v>0</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row>
    <row r="940" spans="1:32" x14ac:dyDescent="0.25">
      <c r="A940" t="s">
        <v>6601</v>
      </c>
      <c r="B940">
        <v>0</v>
      </c>
      <c r="C940">
        <v>0</v>
      </c>
      <c r="D940">
        <v>0</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row>
    <row r="941" spans="1:32" x14ac:dyDescent="0.25">
      <c r="A941" t="s">
        <v>6602</v>
      </c>
      <c r="B941">
        <v>0</v>
      </c>
      <c r="C941">
        <v>0</v>
      </c>
      <c r="D941">
        <v>0</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row>
    <row r="942" spans="1:32" x14ac:dyDescent="0.25">
      <c r="A942" t="s">
        <v>6603</v>
      </c>
      <c r="B942">
        <v>0</v>
      </c>
      <c r="C942">
        <v>0</v>
      </c>
      <c r="D942">
        <v>0</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row>
    <row r="943" spans="1:32" x14ac:dyDescent="0.25">
      <c r="A943" t="s">
        <v>6604</v>
      </c>
      <c r="B943">
        <v>0</v>
      </c>
      <c r="C943">
        <v>0</v>
      </c>
      <c r="D943">
        <v>0</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row>
    <row r="944" spans="1:32" x14ac:dyDescent="0.25">
      <c r="A944" t="s">
        <v>6605</v>
      </c>
      <c r="B944">
        <v>0</v>
      </c>
      <c r="C944">
        <v>0</v>
      </c>
      <c r="D944">
        <v>0</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row>
    <row r="945" spans="1:32" x14ac:dyDescent="0.25">
      <c r="A945" t="s">
        <v>6606</v>
      </c>
      <c r="B945">
        <v>0</v>
      </c>
      <c r="C945">
        <v>0</v>
      </c>
      <c r="D945">
        <v>0</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row>
    <row r="946" spans="1:32" x14ac:dyDescent="0.25">
      <c r="A946" t="s">
        <v>6607</v>
      </c>
      <c r="B946">
        <v>0</v>
      </c>
      <c r="C946">
        <v>0</v>
      </c>
      <c r="D946">
        <v>0</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row>
    <row r="947" spans="1:32" x14ac:dyDescent="0.25">
      <c r="A947" t="s">
        <v>6608</v>
      </c>
      <c r="B947">
        <v>0</v>
      </c>
      <c r="C947">
        <v>0</v>
      </c>
      <c r="D947">
        <v>0</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row>
    <row r="948" spans="1:32" x14ac:dyDescent="0.25">
      <c r="A948" t="s">
        <v>6609</v>
      </c>
      <c r="B948">
        <v>0</v>
      </c>
      <c r="C948">
        <v>0</v>
      </c>
      <c r="D948">
        <v>0</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row>
    <row r="949" spans="1:32" x14ac:dyDescent="0.25">
      <c r="A949" t="s">
        <v>6610</v>
      </c>
      <c r="B949">
        <v>0</v>
      </c>
      <c r="C949">
        <v>0</v>
      </c>
      <c r="D949">
        <v>0</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row>
    <row r="950" spans="1:32" x14ac:dyDescent="0.25">
      <c r="A950" t="s">
        <v>6611</v>
      </c>
      <c r="B950">
        <v>0</v>
      </c>
      <c r="C950">
        <v>0</v>
      </c>
      <c r="D950">
        <v>0</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row>
    <row r="951" spans="1:32" x14ac:dyDescent="0.25">
      <c r="A951" t="s">
        <v>6612</v>
      </c>
      <c r="B951">
        <v>0</v>
      </c>
      <c r="C951">
        <v>0</v>
      </c>
      <c r="D951">
        <v>0</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v>0</v>
      </c>
      <c r="AA951">
        <v>0</v>
      </c>
      <c r="AB951">
        <v>0</v>
      </c>
      <c r="AC951">
        <v>0</v>
      </c>
      <c r="AD951">
        <v>0</v>
      </c>
      <c r="AE951">
        <v>0</v>
      </c>
      <c r="AF951">
        <v>0</v>
      </c>
    </row>
    <row r="952" spans="1:32" x14ac:dyDescent="0.25">
      <c r="A952" t="s">
        <v>6613</v>
      </c>
      <c r="B952" s="197">
        <v>2396330</v>
      </c>
      <c r="C952" s="197">
        <v>2514650</v>
      </c>
      <c r="D952" s="197">
        <v>2629170</v>
      </c>
      <c r="E952" s="197">
        <v>2715250</v>
      </c>
      <c r="F952" s="197">
        <v>2789980</v>
      </c>
      <c r="G952" s="197">
        <v>2867050</v>
      </c>
      <c r="H952" s="197">
        <v>2940030</v>
      </c>
      <c r="I952" s="197">
        <v>3013420</v>
      </c>
      <c r="J952" s="197">
        <v>3079420</v>
      </c>
      <c r="K952" s="197">
        <v>3147460</v>
      </c>
      <c r="L952" s="197">
        <v>3217420</v>
      </c>
      <c r="M952" s="197">
        <v>3290970</v>
      </c>
      <c r="N952" s="197">
        <v>3362480</v>
      </c>
      <c r="O952" s="197">
        <v>3436900</v>
      </c>
      <c r="P952" s="197">
        <v>3517710</v>
      </c>
      <c r="Q952" s="197">
        <v>3596750</v>
      </c>
      <c r="R952" s="197">
        <v>3676230</v>
      </c>
      <c r="S952" s="197">
        <v>3751950</v>
      </c>
      <c r="T952" s="197">
        <v>3826930</v>
      </c>
      <c r="U952" s="197">
        <v>3903190</v>
      </c>
      <c r="V952" s="197">
        <v>3979370</v>
      </c>
      <c r="W952" s="197">
        <v>4057250</v>
      </c>
      <c r="X952" s="197">
        <v>4139450</v>
      </c>
      <c r="Y952" s="197">
        <v>4221910</v>
      </c>
      <c r="Z952" s="197">
        <v>4304810</v>
      </c>
      <c r="AA952" s="197">
        <v>4389380</v>
      </c>
      <c r="AB952" s="197">
        <v>4475150</v>
      </c>
      <c r="AC952" s="197">
        <v>4563140</v>
      </c>
      <c r="AD952" s="197">
        <v>4654290</v>
      </c>
      <c r="AE952" s="197">
        <v>4747360</v>
      </c>
      <c r="AF952" s="197">
        <v>4842340</v>
      </c>
    </row>
    <row r="953" spans="1:32" x14ac:dyDescent="0.25">
      <c r="A953" t="s">
        <v>6614</v>
      </c>
      <c r="B953" s="197">
        <v>37996600</v>
      </c>
      <c r="C953" s="197">
        <v>39872800</v>
      </c>
      <c r="D953" s="197">
        <v>41688600</v>
      </c>
      <c r="E953" s="197">
        <v>43053500</v>
      </c>
      <c r="F953" s="197">
        <v>44238500</v>
      </c>
      <c r="G953" s="197">
        <v>45460600</v>
      </c>
      <c r="H953" s="197">
        <v>46617700</v>
      </c>
      <c r="I953" s="197">
        <v>47781400</v>
      </c>
      <c r="J953" s="197">
        <v>48827900</v>
      </c>
      <c r="K953" s="197">
        <v>49906800</v>
      </c>
      <c r="L953" s="197">
        <v>51016000</v>
      </c>
      <c r="M953" s="197">
        <v>52182300</v>
      </c>
      <c r="N953" s="197">
        <v>53316100</v>
      </c>
      <c r="O953" s="197">
        <v>54496200</v>
      </c>
      <c r="P953" s="197">
        <v>55777500</v>
      </c>
      <c r="Q953" s="197">
        <v>57030700</v>
      </c>
      <c r="R953" s="197">
        <v>58291000</v>
      </c>
      <c r="S953" s="197">
        <v>59491600</v>
      </c>
      <c r="T953" s="197">
        <v>60680600</v>
      </c>
      <c r="U953" s="197">
        <v>61889600</v>
      </c>
      <c r="V953" s="197">
        <v>63097700</v>
      </c>
      <c r="W953" s="197">
        <v>64332500</v>
      </c>
      <c r="X953" s="197">
        <v>65635900</v>
      </c>
      <c r="Y953" s="197">
        <v>66943400</v>
      </c>
      <c r="Z953" s="197">
        <v>68257900</v>
      </c>
      <c r="AA953" s="197">
        <v>69598800</v>
      </c>
      <c r="AB953" s="197">
        <v>70958800</v>
      </c>
      <c r="AC953" s="197">
        <v>72354000</v>
      </c>
      <c r="AD953" s="197">
        <v>73799400</v>
      </c>
      <c r="AE953" s="197">
        <v>75275100</v>
      </c>
      <c r="AF953" s="197">
        <v>76781100</v>
      </c>
    </row>
    <row r="954" spans="1:32" x14ac:dyDescent="0.25">
      <c r="A954" t="s">
        <v>6615</v>
      </c>
      <c r="B954" s="197">
        <v>250211000</v>
      </c>
      <c r="C954" s="197">
        <v>262566000</v>
      </c>
      <c r="D954" s="197">
        <v>274523000</v>
      </c>
      <c r="E954" s="197">
        <v>283511000</v>
      </c>
      <c r="F954" s="197">
        <v>291314000</v>
      </c>
      <c r="G954" s="197">
        <v>299362000</v>
      </c>
      <c r="H954" s="197">
        <v>306981000</v>
      </c>
      <c r="I954" s="197">
        <v>314645000</v>
      </c>
      <c r="J954" s="197">
        <v>321536000</v>
      </c>
      <c r="K954" s="197">
        <v>328640000</v>
      </c>
      <c r="L954" s="197">
        <v>335944000</v>
      </c>
      <c r="M954" s="197">
        <v>343625000</v>
      </c>
      <c r="N954" s="197">
        <v>351091000</v>
      </c>
      <c r="O954" s="197">
        <v>358862000</v>
      </c>
      <c r="P954" s="197">
        <v>367300000</v>
      </c>
      <c r="Q954" s="197">
        <v>375552000</v>
      </c>
      <c r="R954" s="197">
        <v>383851000</v>
      </c>
      <c r="S954" s="197">
        <v>391757000</v>
      </c>
      <c r="T954" s="197">
        <v>399587000</v>
      </c>
      <c r="U954" s="197">
        <v>407549000</v>
      </c>
      <c r="V954" s="197">
        <v>415504000</v>
      </c>
      <c r="W954" s="197">
        <v>423635000</v>
      </c>
      <c r="X954" s="197">
        <v>432218000</v>
      </c>
      <c r="Y954" s="197">
        <v>440828000</v>
      </c>
      <c r="Z954" s="197">
        <v>449484000</v>
      </c>
      <c r="AA954" s="197">
        <v>458314000</v>
      </c>
      <c r="AB954" s="197">
        <v>467270000</v>
      </c>
      <c r="AC954" s="197">
        <v>476457000</v>
      </c>
      <c r="AD954" s="197">
        <v>485975000</v>
      </c>
      <c r="AE954" s="197">
        <v>495693000</v>
      </c>
      <c r="AF954" s="197">
        <v>505610000</v>
      </c>
    </row>
    <row r="955" spans="1:32" x14ac:dyDescent="0.25">
      <c r="A955" t="s">
        <v>6616</v>
      </c>
      <c r="B955" s="197">
        <v>5590380</v>
      </c>
      <c r="C955" s="197">
        <v>5866420</v>
      </c>
      <c r="D955" s="197">
        <v>6133570</v>
      </c>
      <c r="E955" s="197">
        <v>6334390</v>
      </c>
      <c r="F955" s="197">
        <v>6508740</v>
      </c>
      <c r="G955" s="197">
        <v>6688540</v>
      </c>
      <c r="H955" s="197">
        <v>6858780</v>
      </c>
      <c r="I955" s="197">
        <v>7030000</v>
      </c>
      <c r="J955" s="197">
        <v>7183970</v>
      </c>
      <c r="K955" s="197">
        <v>7342700</v>
      </c>
      <c r="L955" s="197">
        <v>7505890</v>
      </c>
      <c r="M955" s="197">
        <v>7677490</v>
      </c>
      <c r="N955" s="197">
        <v>7844310</v>
      </c>
      <c r="O955" s="197">
        <v>8017930</v>
      </c>
      <c r="P955" s="197">
        <v>8206450</v>
      </c>
      <c r="Q955" s="197">
        <v>8390830</v>
      </c>
      <c r="R955" s="197">
        <v>8576260</v>
      </c>
      <c r="S955" s="197">
        <v>8752900</v>
      </c>
      <c r="T955" s="197">
        <v>8927830</v>
      </c>
      <c r="U955" s="197">
        <v>9105720</v>
      </c>
      <c r="V955" s="197">
        <v>9283460</v>
      </c>
      <c r="W955" s="197">
        <v>9465130</v>
      </c>
      <c r="X955" s="197">
        <v>9656900</v>
      </c>
      <c r="Y955" s="197">
        <v>9849270</v>
      </c>
      <c r="Z955" s="197">
        <v>10042700</v>
      </c>
      <c r="AA955" s="197">
        <v>10240000</v>
      </c>
      <c r="AB955" s="197">
        <v>10440100</v>
      </c>
      <c r="AC955" s="197">
        <v>10645300</v>
      </c>
      <c r="AD955" s="197">
        <v>10858000</v>
      </c>
      <c r="AE955" s="197">
        <v>11075100</v>
      </c>
      <c r="AF955" s="197">
        <v>11296700</v>
      </c>
    </row>
    <row r="956" spans="1:32" x14ac:dyDescent="0.25">
      <c r="A956" t="s">
        <v>6617</v>
      </c>
      <c r="B956" s="197">
        <v>4937340</v>
      </c>
      <c r="C956" s="197">
        <v>5181140</v>
      </c>
      <c r="D956" s="197">
        <v>5417080</v>
      </c>
      <c r="E956" s="197">
        <v>5594440</v>
      </c>
      <c r="F956" s="197">
        <v>5748430</v>
      </c>
      <c r="G956" s="197">
        <v>5907220</v>
      </c>
      <c r="H956" s="197">
        <v>6057580</v>
      </c>
      <c r="I956" s="197">
        <v>6208800</v>
      </c>
      <c r="J956" s="197">
        <v>6344780</v>
      </c>
      <c r="K956" s="197">
        <v>6484970</v>
      </c>
      <c r="L956" s="197">
        <v>6629100</v>
      </c>
      <c r="M956" s="197">
        <v>6780650</v>
      </c>
      <c r="N956" s="197">
        <v>6927980</v>
      </c>
      <c r="O956" s="197">
        <v>7081320</v>
      </c>
      <c r="P956" s="197">
        <v>7247820</v>
      </c>
      <c r="Q956" s="197">
        <v>7410660</v>
      </c>
      <c r="R956" s="197">
        <v>7574430</v>
      </c>
      <c r="S956" s="197">
        <v>7730430</v>
      </c>
      <c r="T956" s="197">
        <v>7884930</v>
      </c>
      <c r="U956" s="197">
        <v>8042040</v>
      </c>
      <c r="V956" s="197">
        <v>8199020</v>
      </c>
      <c r="W956" s="197">
        <v>8359460</v>
      </c>
      <c r="X956" s="197">
        <v>8528840</v>
      </c>
      <c r="Y956" s="197">
        <v>8698730</v>
      </c>
      <c r="Z956" s="197">
        <v>8869540</v>
      </c>
      <c r="AA956" s="197">
        <v>9043780</v>
      </c>
      <c r="AB956" s="197">
        <v>9220500</v>
      </c>
      <c r="AC956" s="197">
        <v>9401800</v>
      </c>
      <c r="AD956" s="197">
        <v>9589610</v>
      </c>
      <c r="AE956" s="197">
        <v>9781370</v>
      </c>
      <c r="AF956" s="197">
        <v>9977060</v>
      </c>
    </row>
    <row r="957" spans="1:32" x14ac:dyDescent="0.25">
      <c r="A957" t="s">
        <v>6618</v>
      </c>
      <c r="B957" s="197">
        <v>169502000</v>
      </c>
      <c r="C957" s="197">
        <v>177872000</v>
      </c>
      <c r="D957" s="197">
        <v>185972000</v>
      </c>
      <c r="E957" s="197">
        <v>192060000</v>
      </c>
      <c r="F957" s="197">
        <v>197347000</v>
      </c>
      <c r="G957" s="197">
        <v>202798000</v>
      </c>
      <c r="H957" s="197">
        <v>207960000</v>
      </c>
      <c r="I957" s="197">
        <v>213152000</v>
      </c>
      <c r="J957" s="197">
        <v>217820000</v>
      </c>
      <c r="K957" s="197">
        <v>222633000</v>
      </c>
      <c r="L957" s="197">
        <v>227581000</v>
      </c>
      <c r="M957" s="197">
        <v>232784000</v>
      </c>
      <c r="N957" s="197">
        <v>237842000</v>
      </c>
      <c r="O957" s="197">
        <v>243106000</v>
      </c>
      <c r="P957" s="197">
        <v>248822000</v>
      </c>
      <c r="Q957" s="197">
        <v>254412000</v>
      </c>
      <c r="R957" s="197">
        <v>260035000</v>
      </c>
      <c r="S957" s="197">
        <v>265390000</v>
      </c>
      <c r="T957" s="197">
        <v>270694000</v>
      </c>
      <c r="U957" s="197">
        <v>276088000</v>
      </c>
      <c r="V957" s="197">
        <v>281477000</v>
      </c>
      <c r="W957" s="197">
        <v>286985000</v>
      </c>
      <c r="X957" s="197">
        <v>292800000</v>
      </c>
      <c r="Y957" s="197">
        <v>298632000</v>
      </c>
      <c r="Z957" s="197">
        <v>304497000</v>
      </c>
      <c r="AA957" s="197">
        <v>310478000</v>
      </c>
      <c r="AB957" s="197">
        <v>316545000</v>
      </c>
      <c r="AC957" s="197">
        <v>322769000</v>
      </c>
      <c r="AD957" s="197">
        <v>329217000</v>
      </c>
      <c r="AE957" s="197">
        <v>335800000</v>
      </c>
      <c r="AF957" s="197">
        <v>342518000</v>
      </c>
    </row>
    <row r="958" spans="1:32" x14ac:dyDescent="0.25">
      <c r="A958" t="s">
        <v>6619</v>
      </c>
      <c r="B958" s="197">
        <v>681353</v>
      </c>
      <c r="C958" s="197">
        <v>714997</v>
      </c>
      <c r="D958" s="197">
        <v>747557</v>
      </c>
      <c r="E958" s="197">
        <v>772033</v>
      </c>
      <c r="F958" s="197">
        <v>793283</v>
      </c>
      <c r="G958" s="197">
        <v>815196</v>
      </c>
      <c r="H958" s="197">
        <v>835946</v>
      </c>
      <c r="I958" s="197">
        <v>856814</v>
      </c>
      <c r="J958" s="197">
        <v>875579</v>
      </c>
      <c r="K958" s="197">
        <v>894926</v>
      </c>
      <c r="L958" s="197">
        <v>914815</v>
      </c>
      <c r="M958" s="197">
        <v>935729</v>
      </c>
      <c r="N958" s="197">
        <v>956061</v>
      </c>
      <c r="O958" s="197">
        <v>977223</v>
      </c>
      <c r="P958" s="197">
        <v>1000200</v>
      </c>
      <c r="Q958" s="197">
        <v>1022670</v>
      </c>
      <c r="R958" s="197">
        <v>1045270</v>
      </c>
      <c r="S958" s="197">
        <v>1066800</v>
      </c>
      <c r="T958" s="197">
        <v>1088120</v>
      </c>
      <c r="U958" s="197">
        <v>1109800</v>
      </c>
      <c r="V958" s="197">
        <v>1131460</v>
      </c>
      <c r="W958" s="197">
        <v>1153610</v>
      </c>
      <c r="X958" s="197">
        <v>1176980</v>
      </c>
      <c r="Y958" s="197">
        <v>1200420</v>
      </c>
      <c r="Z958" s="197">
        <v>1224000</v>
      </c>
      <c r="AA958" s="197">
        <v>1248040</v>
      </c>
      <c r="AB958" s="197">
        <v>1272430</v>
      </c>
      <c r="AC958" s="197">
        <v>1297450</v>
      </c>
      <c r="AD958" s="197">
        <v>1323370</v>
      </c>
      <c r="AE958" s="197">
        <v>1349830</v>
      </c>
      <c r="AF958" s="197">
        <v>1376830</v>
      </c>
    </row>
    <row r="959" spans="1:32" x14ac:dyDescent="0.25">
      <c r="A959" t="s">
        <v>6620</v>
      </c>
      <c r="B959" s="197">
        <v>1609570</v>
      </c>
      <c r="C959" s="197">
        <v>1689050</v>
      </c>
      <c r="D959" s="197">
        <v>1765970</v>
      </c>
      <c r="E959" s="197">
        <v>1823790</v>
      </c>
      <c r="F959" s="197">
        <v>1873990</v>
      </c>
      <c r="G959" s="197">
        <v>1925750</v>
      </c>
      <c r="H959" s="197">
        <v>1974770</v>
      </c>
      <c r="I959" s="197">
        <v>2024070</v>
      </c>
      <c r="J959" s="197">
        <v>2068400</v>
      </c>
      <c r="K959" s="197">
        <v>2114100</v>
      </c>
      <c r="L959" s="197">
        <v>2161090</v>
      </c>
      <c r="M959" s="197">
        <v>2210490</v>
      </c>
      <c r="N959" s="197">
        <v>2258520</v>
      </c>
      <c r="O959" s="197">
        <v>2308510</v>
      </c>
      <c r="P959" s="197">
        <v>2362790</v>
      </c>
      <c r="Q959" s="197">
        <v>2415880</v>
      </c>
      <c r="R959" s="197">
        <v>2469260</v>
      </c>
      <c r="S959" s="197">
        <v>2520120</v>
      </c>
      <c r="T959" s="197">
        <v>2570490</v>
      </c>
      <c r="U959" s="197">
        <v>2621710</v>
      </c>
      <c r="V959" s="197">
        <v>2672880</v>
      </c>
      <c r="W959" s="197">
        <v>2725190</v>
      </c>
      <c r="X959" s="197">
        <v>2780400</v>
      </c>
      <c r="Y959" s="197">
        <v>2835790</v>
      </c>
      <c r="Z959" s="197">
        <v>2891470</v>
      </c>
      <c r="AA959" s="197">
        <v>2948270</v>
      </c>
      <c r="AB959" s="197">
        <v>3005880</v>
      </c>
      <c r="AC959" s="197">
        <v>3064990</v>
      </c>
      <c r="AD959" s="197">
        <v>3126210</v>
      </c>
      <c r="AE959" s="197">
        <v>3188730</v>
      </c>
      <c r="AF959" s="197">
        <v>3252520</v>
      </c>
    </row>
    <row r="960" spans="1:32" x14ac:dyDescent="0.25">
      <c r="A960" t="s">
        <v>6621</v>
      </c>
      <c r="B960" s="197">
        <v>0</v>
      </c>
      <c r="C960" s="197">
        <v>0</v>
      </c>
      <c r="D960" s="197">
        <v>0</v>
      </c>
      <c r="E960" s="197">
        <v>0</v>
      </c>
      <c r="F960" s="197">
        <v>0</v>
      </c>
      <c r="G960" s="197">
        <v>0</v>
      </c>
      <c r="H960" s="197">
        <v>0</v>
      </c>
      <c r="I960" s="197">
        <v>0</v>
      </c>
      <c r="J960" s="197">
        <v>0</v>
      </c>
      <c r="K960" s="197">
        <v>0</v>
      </c>
      <c r="L960" s="197">
        <v>0</v>
      </c>
      <c r="M960" s="197">
        <v>0</v>
      </c>
      <c r="N960" s="197">
        <v>0</v>
      </c>
      <c r="O960" s="197">
        <v>0</v>
      </c>
      <c r="P960" s="197">
        <v>0</v>
      </c>
      <c r="Q960" s="197">
        <v>0</v>
      </c>
      <c r="R960" s="197">
        <v>0</v>
      </c>
      <c r="S960" s="197">
        <v>0</v>
      </c>
      <c r="T960" s="197">
        <v>0</v>
      </c>
      <c r="U960" s="197">
        <v>0</v>
      </c>
      <c r="V960" s="197">
        <v>0</v>
      </c>
      <c r="W960" s="197">
        <v>0</v>
      </c>
      <c r="X960" s="197">
        <v>0</v>
      </c>
      <c r="Y960" s="197">
        <v>0</v>
      </c>
      <c r="Z960" s="197">
        <v>0</v>
      </c>
      <c r="AA960" s="197">
        <v>0</v>
      </c>
      <c r="AB960" s="197">
        <v>0</v>
      </c>
      <c r="AC960" s="197">
        <v>0</v>
      </c>
      <c r="AD960" s="197">
        <v>0</v>
      </c>
      <c r="AE960" s="197">
        <v>0</v>
      </c>
      <c r="AF960" s="197">
        <v>0</v>
      </c>
    </row>
    <row r="961" spans="1:32" x14ac:dyDescent="0.25">
      <c r="A961" t="s">
        <v>6622</v>
      </c>
      <c r="B961" s="197">
        <v>0</v>
      </c>
      <c r="C961" s="197">
        <v>0</v>
      </c>
      <c r="D961" s="197">
        <v>0</v>
      </c>
      <c r="E961" s="197">
        <v>0</v>
      </c>
      <c r="F961" s="197">
        <v>0</v>
      </c>
      <c r="G961" s="197">
        <v>0</v>
      </c>
      <c r="H961" s="197">
        <v>0</v>
      </c>
      <c r="I961" s="197">
        <v>0</v>
      </c>
      <c r="J961" s="197">
        <v>0</v>
      </c>
      <c r="K961" s="197">
        <v>0</v>
      </c>
      <c r="L961" s="197">
        <v>0</v>
      </c>
      <c r="M961" s="197">
        <v>0</v>
      </c>
      <c r="N961" s="197">
        <v>0</v>
      </c>
      <c r="O961" s="197">
        <v>0</v>
      </c>
      <c r="P961" s="197">
        <v>0</v>
      </c>
      <c r="Q961" s="197">
        <v>0</v>
      </c>
      <c r="R961" s="197">
        <v>0</v>
      </c>
      <c r="S961" s="197">
        <v>0</v>
      </c>
      <c r="T961" s="197">
        <v>0</v>
      </c>
      <c r="U961" s="197">
        <v>0</v>
      </c>
      <c r="V961" s="197">
        <v>0</v>
      </c>
      <c r="W961" s="197">
        <v>0</v>
      </c>
      <c r="X961" s="197">
        <v>0</v>
      </c>
      <c r="Y961" s="197">
        <v>0</v>
      </c>
      <c r="Z961" s="197">
        <v>0</v>
      </c>
      <c r="AA961" s="197">
        <v>0</v>
      </c>
      <c r="AB961" s="197">
        <v>0</v>
      </c>
      <c r="AC961" s="197">
        <v>0</v>
      </c>
      <c r="AD961" s="197">
        <v>0</v>
      </c>
      <c r="AE961" s="197">
        <v>0</v>
      </c>
      <c r="AF961" s="197">
        <v>0</v>
      </c>
    </row>
    <row r="962" spans="1:32" x14ac:dyDescent="0.25">
      <c r="A962" t="s">
        <v>6623</v>
      </c>
      <c r="B962" s="197">
        <v>0</v>
      </c>
      <c r="C962" s="197">
        <v>0</v>
      </c>
      <c r="D962" s="197">
        <v>0</v>
      </c>
      <c r="E962" s="197">
        <v>0</v>
      </c>
      <c r="F962" s="197">
        <v>0</v>
      </c>
      <c r="G962" s="197">
        <v>0</v>
      </c>
      <c r="H962" s="197">
        <v>0</v>
      </c>
      <c r="I962" s="197">
        <v>0</v>
      </c>
      <c r="J962" s="197">
        <v>0</v>
      </c>
      <c r="K962" s="197">
        <v>0</v>
      </c>
      <c r="L962" s="197">
        <v>0</v>
      </c>
      <c r="M962" s="197">
        <v>0</v>
      </c>
      <c r="N962" s="197">
        <v>0</v>
      </c>
      <c r="O962" s="197">
        <v>0</v>
      </c>
      <c r="P962" s="197">
        <v>0</v>
      </c>
      <c r="Q962" s="197">
        <v>0</v>
      </c>
      <c r="R962" s="197">
        <v>0</v>
      </c>
      <c r="S962" s="197">
        <v>0</v>
      </c>
      <c r="T962" s="197">
        <v>0</v>
      </c>
      <c r="U962" s="197">
        <v>0</v>
      </c>
      <c r="V962" s="197">
        <v>0</v>
      </c>
      <c r="W962" s="197">
        <v>0</v>
      </c>
      <c r="X962" s="197">
        <v>0</v>
      </c>
      <c r="Y962" s="197">
        <v>0</v>
      </c>
      <c r="Z962" s="197">
        <v>0</v>
      </c>
      <c r="AA962" s="197">
        <v>0</v>
      </c>
      <c r="AB962" s="197">
        <v>0</v>
      </c>
      <c r="AC962" s="197">
        <v>0</v>
      </c>
      <c r="AD962" s="197">
        <v>0</v>
      </c>
      <c r="AE962" s="197">
        <v>0</v>
      </c>
      <c r="AF962" s="197">
        <v>0</v>
      </c>
    </row>
    <row r="963" spans="1:32" x14ac:dyDescent="0.25">
      <c r="A963" t="s">
        <v>6624</v>
      </c>
      <c r="B963">
        <v>0</v>
      </c>
      <c r="C963">
        <v>0</v>
      </c>
      <c r="D963">
        <v>0</v>
      </c>
      <c r="E963">
        <v>0</v>
      </c>
      <c r="F963">
        <v>0</v>
      </c>
      <c r="G963">
        <v>0</v>
      </c>
      <c r="H963">
        <v>0</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row>
    <row r="964" spans="1:32" x14ac:dyDescent="0.25">
      <c r="A964" t="s">
        <v>6625</v>
      </c>
      <c r="B964" s="197">
        <v>26623.5</v>
      </c>
      <c r="C964" s="197">
        <v>26554.6</v>
      </c>
      <c r="D964" s="197">
        <v>28632.3</v>
      </c>
      <c r="E964" s="197">
        <v>30157.8</v>
      </c>
      <c r="F964" s="197">
        <v>31046.9</v>
      </c>
      <c r="G964" s="197">
        <v>32027.4</v>
      </c>
      <c r="H964" s="197">
        <v>32989.800000000003</v>
      </c>
      <c r="I964" s="197">
        <v>33952.699999999997</v>
      </c>
      <c r="J964" s="197">
        <v>34591.699999999997</v>
      </c>
      <c r="K964" s="197">
        <v>35253.9</v>
      </c>
      <c r="L964" s="197">
        <v>35949.599999999999</v>
      </c>
      <c r="M964" s="197">
        <v>36700.400000000001</v>
      </c>
      <c r="N964" s="197">
        <v>37096.800000000003</v>
      </c>
      <c r="O964" s="197">
        <v>37477.1</v>
      </c>
      <c r="P964" s="197">
        <v>37906.400000000001</v>
      </c>
      <c r="Q964" s="197">
        <v>38382.699999999997</v>
      </c>
      <c r="R964" s="197">
        <v>38827.199999999997</v>
      </c>
      <c r="S964" s="197">
        <v>39253.1</v>
      </c>
      <c r="T964" s="197">
        <v>39736.400000000001</v>
      </c>
      <c r="U964" s="197">
        <v>40238.1</v>
      </c>
      <c r="V964" s="197">
        <v>40759.4</v>
      </c>
      <c r="W964" s="197">
        <v>41351.699999999997</v>
      </c>
      <c r="X964" s="197">
        <v>41990</v>
      </c>
      <c r="Y964" s="197">
        <v>42655.4</v>
      </c>
      <c r="Z964" s="197">
        <v>43317.3</v>
      </c>
      <c r="AA964" s="197">
        <v>43976.3</v>
      </c>
      <c r="AB964" s="197">
        <v>44635.3</v>
      </c>
      <c r="AC964" s="197">
        <v>45257.5</v>
      </c>
      <c r="AD964" s="197">
        <v>45916.800000000003</v>
      </c>
      <c r="AE964" s="197">
        <v>46600.1</v>
      </c>
      <c r="AF964" s="197">
        <v>47286.400000000001</v>
      </c>
    </row>
    <row r="965" spans="1:32" x14ac:dyDescent="0.25">
      <c r="A965" t="s">
        <v>6626</v>
      </c>
      <c r="B965">
        <v>422147</v>
      </c>
      <c r="C965">
        <v>421055</v>
      </c>
      <c r="D965">
        <v>454000</v>
      </c>
      <c r="E965">
        <v>478189</v>
      </c>
      <c r="F965">
        <v>492286</v>
      </c>
      <c r="G965">
        <v>507832</v>
      </c>
      <c r="H965">
        <v>523092</v>
      </c>
      <c r="I965">
        <v>538361</v>
      </c>
      <c r="J965">
        <v>548493</v>
      </c>
      <c r="K965">
        <v>558993</v>
      </c>
      <c r="L965">
        <v>570024</v>
      </c>
      <c r="M965">
        <v>581929</v>
      </c>
      <c r="N965">
        <v>588213</v>
      </c>
      <c r="O965">
        <v>594244</v>
      </c>
      <c r="P965">
        <v>601051</v>
      </c>
      <c r="Q965">
        <v>608603</v>
      </c>
      <c r="R965">
        <v>615651</v>
      </c>
      <c r="S965">
        <v>622404</v>
      </c>
      <c r="T965">
        <v>630067</v>
      </c>
      <c r="U965">
        <v>638023</v>
      </c>
      <c r="V965">
        <v>646289</v>
      </c>
      <c r="W965">
        <v>655681</v>
      </c>
      <c r="X965">
        <v>665801</v>
      </c>
      <c r="Y965">
        <v>676353</v>
      </c>
      <c r="Z965">
        <v>686848</v>
      </c>
      <c r="AA965">
        <v>697297</v>
      </c>
      <c r="AB965">
        <v>707746</v>
      </c>
      <c r="AC965">
        <v>717611</v>
      </c>
      <c r="AD965">
        <v>728066</v>
      </c>
      <c r="AE965">
        <v>738900</v>
      </c>
      <c r="AF965">
        <v>749783</v>
      </c>
    </row>
    <row r="966" spans="1:32" x14ac:dyDescent="0.25">
      <c r="A966" t="s">
        <v>6627</v>
      </c>
      <c r="B966" s="197">
        <v>2779870</v>
      </c>
      <c r="C966" s="197">
        <v>2772680</v>
      </c>
      <c r="D966" s="197">
        <v>2989630</v>
      </c>
      <c r="E966" s="197">
        <v>3148910</v>
      </c>
      <c r="F966" s="197">
        <v>3241750</v>
      </c>
      <c r="G966" s="197">
        <v>3344120</v>
      </c>
      <c r="H966" s="197">
        <v>3444610</v>
      </c>
      <c r="I966" s="197">
        <v>3545150</v>
      </c>
      <c r="J966" s="197">
        <v>3611880</v>
      </c>
      <c r="K966" s="197">
        <v>3681010</v>
      </c>
      <c r="L966" s="197">
        <v>3753660</v>
      </c>
      <c r="M966" s="197">
        <v>3832050</v>
      </c>
      <c r="N966" s="197">
        <v>3873430</v>
      </c>
      <c r="O966" s="197">
        <v>3913140</v>
      </c>
      <c r="P966" s="197">
        <v>3957970</v>
      </c>
      <c r="Q966" s="197">
        <v>4007700</v>
      </c>
      <c r="R966" s="197">
        <v>4054120</v>
      </c>
      <c r="S966" s="197">
        <v>4098580</v>
      </c>
      <c r="T966" s="197">
        <v>4149050</v>
      </c>
      <c r="U966" s="197">
        <v>4201430</v>
      </c>
      <c r="V966" s="197">
        <v>4255870</v>
      </c>
      <c r="W966" s="197">
        <v>4317710</v>
      </c>
      <c r="X966" s="197">
        <v>4384360</v>
      </c>
      <c r="Y966" s="197">
        <v>4453840</v>
      </c>
      <c r="Z966" s="197">
        <v>4522950</v>
      </c>
      <c r="AA966" s="197">
        <v>4591760</v>
      </c>
      <c r="AB966" s="197">
        <v>4660570</v>
      </c>
      <c r="AC966" s="197">
        <v>4725530</v>
      </c>
      <c r="AD966" s="197">
        <v>4794370</v>
      </c>
      <c r="AE966" s="197">
        <v>4865720</v>
      </c>
      <c r="AF966" s="197">
        <v>4937380</v>
      </c>
    </row>
    <row r="967" spans="1:32" x14ac:dyDescent="0.25">
      <c r="A967" t="s">
        <v>6628</v>
      </c>
      <c r="B967" s="197">
        <v>62109.8</v>
      </c>
      <c r="C967" s="197">
        <v>61949.1</v>
      </c>
      <c r="D967" s="197">
        <v>66796.2</v>
      </c>
      <c r="E967" s="197">
        <v>70355.100000000006</v>
      </c>
      <c r="F967" s="197">
        <v>72429.2</v>
      </c>
      <c r="G967" s="197">
        <v>74716.5</v>
      </c>
      <c r="H967" s="197">
        <v>76961.7</v>
      </c>
      <c r="I967" s="197">
        <v>79208.100000000006</v>
      </c>
      <c r="J967" s="197">
        <v>80698.899999999994</v>
      </c>
      <c r="K967" s="197">
        <v>82243.7</v>
      </c>
      <c r="L967" s="197">
        <v>83866.7</v>
      </c>
      <c r="M967" s="197">
        <v>85618.2</v>
      </c>
      <c r="N967" s="197">
        <v>86542.9</v>
      </c>
      <c r="O967" s="197">
        <v>87430.1</v>
      </c>
      <c r="P967" s="197">
        <v>88431.6</v>
      </c>
      <c r="Q967" s="197">
        <v>89542.8</v>
      </c>
      <c r="R967" s="197">
        <v>90579.8</v>
      </c>
      <c r="S967" s="197">
        <v>91573.3</v>
      </c>
      <c r="T967" s="197">
        <v>92700.800000000003</v>
      </c>
      <c r="U967" s="197">
        <v>93871.3</v>
      </c>
      <c r="V967" s="197">
        <v>95087.5</v>
      </c>
      <c r="W967" s="197">
        <v>96469.2</v>
      </c>
      <c r="X967" s="197">
        <v>97958.2</v>
      </c>
      <c r="Y967" s="197">
        <v>99510.7</v>
      </c>
      <c r="Z967" s="197">
        <v>101055</v>
      </c>
      <c r="AA967" s="197">
        <v>102592</v>
      </c>
      <c r="AB967" s="197">
        <v>104129</v>
      </c>
      <c r="AC967" s="197">
        <v>105581</v>
      </c>
      <c r="AD967" s="197">
        <v>107119</v>
      </c>
      <c r="AE967" s="197">
        <v>108713</v>
      </c>
      <c r="AF967" s="197">
        <v>110314</v>
      </c>
    </row>
    <row r="968" spans="1:32" x14ac:dyDescent="0.25">
      <c r="A968" t="s">
        <v>6629</v>
      </c>
      <c r="B968">
        <v>54854.400000000001</v>
      </c>
      <c r="C968">
        <v>54712.5</v>
      </c>
      <c r="D968">
        <v>58993.4</v>
      </c>
      <c r="E968">
        <v>62136.6</v>
      </c>
      <c r="F968">
        <v>63968.5</v>
      </c>
      <c r="G968">
        <v>65988.5</v>
      </c>
      <c r="H968">
        <v>67971.5</v>
      </c>
      <c r="I968">
        <v>69955.5</v>
      </c>
      <c r="J968">
        <v>71272.100000000006</v>
      </c>
      <c r="K968">
        <v>72636.399999999994</v>
      </c>
      <c r="L968">
        <v>74069.899999999994</v>
      </c>
      <c r="M968">
        <v>75616.800000000003</v>
      </c>
      <c r="N968">
        <v>76433.399999999994</v>
      </c>
      <c r="O968">
        <v>77217</v>
      </c>
      <c r="P968">
        <v>78101.5</v>
      </c>
      <c r="Q968">
        <v>79082.899999999994</v>
      </c>
      <c r="R968">
        <v>79998.7</v>
      </c>
      <c r="S968">
        <v>80876.2</v>
      </c>
      <c r="T968">
        <v>81872</v>
      </c>
      <c r="U968">
        <v>82905.7</v>
      </c>
      <c r="V968" s="197">
        <v>83979.9</v>
      </c>
      <c r="W968" s="197">
        <v>85200.2</v>
      </c>
      <c r="X968" s="197">
        <v>86515.3</v>
      </c>
      <c r="Y968" s="197">
        <v>87886.399999999994</v>
      </c>
      <c r="Z968" s="197">
        <v>89250.1</v>
      </c>
      <c r="AA968" s="197">
        <v>90607.9</v>
      </c>
      <c r="AB968" s="197">
        <v>91965.6</v>
      </c>
      <c r="AC968" s="197">
        <v>93247.5</v>
      </c>
      <c r="AD968" s="197">
        <v>94606</v>
      </c>
      <c r="AE968" s="197">
        <v>96013.9</v>
      </c>
      <c r="AF968" s="197">
        <v>97428</v>
      </c>
    </row>
    <row r="969" spans="1:32" x14ac:dyDescent="0.25">
      <c r="A969" t="s">
        <v>6630</v>
      </c>
      <c r="B969" s="197">
        <v>1883190</v>
      </c>
      <c r="C969" s="197">
        <v>1878310</v>
      </c>
      <c r="D969" s="197">
        <v>2025280</v>
      </c>
      <c r="E969" s="197">
        <v>2133190</v>
      </c>
      <c r="F969" s="197">
        <v>2196070</v>
      </c>
      <c r="G969" s="197">
        <v>2265420</v>
      </c>
      <c r="H969" s="197">
        <v>2333500</v>
      </c>
      <c r="I969" s="197">
        <v>2401610</v>
      </c>
      <c r="J969" s="197">
        <v>2446810</v>
      </c>
      <c r="K969" s="197">
        <v>2493650</v>
      </c>
      <c r="L969" s="197">
        <v>2542860</v>
      </c>
      <c r="M969" s="197">
        <v>2595970</v>
      </c>
      <c r="N969" s="197">
        <v>2624000</v>
      </c>
      <c r="O969" s="197">
        <v>2650900</v>
      </c>
      <c r="P969" s="197">
        <v>2681270</v>
      </c>
      <c r="Q969" s="197">
        <v>2714960</v>
      </c>
      <c r="R969" s="197">
        <v>2746400</v>
      </c>
      <c r="S969" s="197">
        <v>2776530</v>
      </c>
      <c r="T969" s="197">
        <v>2810710</v>
      </c>
      <c r="U969" s="197">
        <v>2846200</v>
      </c>
      <c r="V969" s="197">
        <v>2883080</v>
      </c>
      <c r="W969" s="197">
        <v>2924970</v>
      </c>
      <c r="X969" s="197">
        <v>2970120</v>
      </c>
      <c r="Y969" s="197">
        <v>3017190</v>
      </c>
      <c r="Z969" s="197">
        <v>3064010</v>
      </c>
      <c r="AA969" s="197">
        <v>3110620</v>
      </c>
      <c r="AB969" s="197">
        <v>3157230</v>
      </c>
      <c r="AC969" s="197">
        <v>3201240</v>
      </c>
      <c r="AD969" s="197">
        <v>3247880</v>
      </c>
      <c r="AE969" s="197">
        <v>3296210</v>
      </c>
      <c r="AF969" s="197">
        <v>3344760</v>
      </c>
    </row>
    <row r="970" spans="1:32" x14ac:dyDescent="0.25">
      <c r="A970" t="s">
        <v>6631</v>
      </c>
      <c r="B970">
        <v>7569.91</v>
      </c>
      <c r="C970">
        <v>7550.33</v>
      </c>
      <c r="D970">
        <v>8141.09</v>
      </c>
      <c r="E970">
        <v>8574.85</v>
      </c>
      <c r="F970">
        <v>8827.65</v>
      </c>
      <c r="G970">
        <v>9106.41</v>
      </c>
      <c r="H970">
        <v>9380.06</v>
      </c>
      <c r="I970">
        <v>9653.86</v>
      </c>
      <c r="J970">
        <v>9835.5499999999993</v>
      </c>
      <c r="K970">
        <v>10023.799999999999</v>
      </c>
      <c r="L970">
        <v>10221.6</v>
      </c>
      <c r="M970">
        <v>10435.1</v>
      </c>
      <c r="N970">
        <v>10547.8</v>
      </c>
      <c r="O970">
        <v>10655.9</v>
      </c>
      <c r="P970">
        <v>10778</v>
      </c>
      <c r="Q970">
        <v>10913.4</v>
      </c>
      <c r="R970">
        <v>11039.8</v>
      </c>
      <c r="S970">
        <v>11160.9</v>
      </c>
      <c r="T970">
        <v>11298.3</v>
      </c>
      <c r="U970">
        <v>11441</v>
      </c>
      <c r="V970">
        <v>11589.2</v>
      </c>
      <c r="W970">
        <v>11757.6</v>
      </c>
      <c r="X970">
        <v>11939.1</v>
      </c>
      <c r="Y970">
        <v>12128.3</v>
      </c>
      <c r="Z970">
        <v>12316.5</v>
      </c>
      <c r="AA970">
        <v>12503.9</v>
      </c>
      <c r="AB970">
        <v>12691.3</v>
      </c>
      <c r="AC970">
        <v>12868.2</v>
      </c>
      <c r="AD970">
        <v>13055.6</v>
      </c>
      <c r="AE970">
        <v>13249.9</v>
      </c>
      <c r="AF970">
        <v>13445.1</v>
      </c>
    </row>
    <row r="971" spans="1:32" x14ac:dyDescent="0.25">
      <c r="A971" t="s">
        <v>6632</v>
      </c>
      <c r="B971">
        <v>17882.5</v>
      </c>
      <c r="C971">
        <v>17836.3</v>
      </c>
      <c r="D971">
        <v>19231.900000000001</v>
      </c>
      <c r="E971">
        <v>20256.5</v>
      </c>
      <c r="F971">
        <v>20853.7</v>
      </c>
      <c r="G971">
        <v>21512.2</v>
      </c>
      <c r="H971">
        <v>22158.7</v>
      </c>
      <c r="I971">
        <v>22805.5</v>
      </c>
      <c r="J971">
        <v>23234.7</v>
      </c>
      <c r="K971">
        <v>23679.5</v>
      </c>
      <c r="L971">
        <v>24146.799999999999</v>
      </c>
      <c r="M971">
        <v>24651.1</v>
      </c>
      <c r="N971">
        <v>24917.3</v>
      </c>
      <c r="O971">
        <v>25172.7</v>
      </c>
      <c r="P971">
        <v>25461.1</v>
      </c>
      <c r="Q971">
        <v>25781</v>
      </c>
      <c r="R971">
        <v>26079.599999999999</v>
      </c>
      <c r="S971">
        <v>26365.599999999999</v>
      </c>
      <c r="T971">
        <v>26690.3</v>
      </c>
      <c r="U971">
        <v>27027.3</v>
      </c>
      <c r="V971">
        <v>27377.4</v>
      </c>
      <c r="W971">
        <v>27775.3</v>
      </c>
      <c r="X971">
        <v>28204</v>
      </c>
      <c r="Y971">
        <v>28651</v>
      </c>
      <c r="Z971">
        <v>29095.5</v>
      </c>
      <c r="AA971">
        <v>29538.2</v>
      </c>
      <c r="AB971">
        <v>29980.799999999999</v>
      </c>
      <c r="AC971">
        <v>30398.7</v>
      </c>
      <c r="AD971">
        <v>30841.599999999999</v>
      </c>
      <c r="AE971">
        <v>31300.5</v>
      </c>
      <c r="AF971">
        <v>31761.5</v>
      </c>
    </row>
    <row r="972" spans="1:32" x14ac:dyDescent="0.25">
      <c r="A972" t="s">
        <v>6633</v>
      </c>
      <c r="B972">
        <v>0</v>
      </c>
      <c r="C972">
        <v>0</v>
      </c>
      <c r="D972">
        <v>0</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row>
    <row r="973" spans="1:32" x14ac:dyDescent="0.25">
      <c r="A973" t="s">
        <v>6634</v>
      </c>
      <c r="B973">
        <v>0</v>
      </c>
      <c r="C973">
        <v>0</v>
      </c>
      <c r="D973">
        <v>0</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row>
    <row r="974" spans="1:32" x14ac:dyDescent="0.25">
      <c r="A974" t="s">
        <v>6635</v>
      </c>
      <c r="B974">
        <v>0</v>
      </c>
      <c r="C974">
        <v>0</v>
      </c>
      <c r="D974">
        <v>0</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row>
    <row r="975" spans="1:32" x14ac:dyDescent="0.25">
      <c r="A975" t="s">
        <v>6636</v>
      </c>
      <c r="B975">
        <v>0</v>
      </c>
      <c r="C975">
        <v>0</v>
      </c>
      <c r="D975">
        <v>0</v>
      </c>
      <c r="E975">
        <v>0</v>
      </c>
      <c r="F975">
        <v>0</v>
      </c>
      <c r="G975">
        <v>0</v>
      </c>
      <c r="H975">
        <v>0</v>
      </c>
      <c r="I975">
        <v>0</v>
      </c>
      <c r="J975">
        <v>0</v>
      </c>
      <c r="K975">
        <v>0</v>
      </c>
      <c r="L975">
        <v>0</v>
      </c>
      <c r="M975">
        <v>0</v>
      </c>
      <c r="N975">
        <v>0</v>
      </c>
      <c r="O975">
        <v>0</v>
      </c>
      <c r="P975">
        <v>0</v>
      </c>
      <c r="Q975">
        <v>0</v>
      </c>
      <c r="R975">
        <v>0</v>
      </c>
      <c r="S975">
        <v>0</v>
      </c>
      <c r="T975">
        <v>0</v>
      </c>
      <c r="U975">
        <v>0</v>
      </c>
      <c r="V975">
        <v>0</v>
      </c>
      <c r="W975">
        <v>0</v>
      </c>
      <c r="X975">
        <v>0</v>
      </c>
      <c r="Y975">
        <v>0</v>
      </c>
      <c r="Z975">
        <v>0</v>
      </c>
      <c r="AA975">
        <v>0</v>
      </c>
      <c r="AB975">
        <v>0</v>
      </c>
      <c r="AC975">
        <v>0</v>
      </c>
      <c r="AD975">
        <v>0</v>
      </c>
      <c r="AE975">
        <v>0</v>
      </c>
      <c r="AF975">
        <v>0</v>
      </c>
    </row>
    <row r="976" spans="1:32" x14ac:dyDescent="0.25">
      <c r="A976" t="s">
        <v>6637</v>
      </c>
      <c r="B976" s="197">
        <v>11498500</v>
      </c>
      <c r="C976" s="197">
        <v>11636600</v>
      </c>
      <c r="D976" s="197">
        <v>12359200</v>
      </c>
      <c r="E976" s="197">
        <v>12390400</v>
      </c>
      <c r="F976" s="197">
        <v>12438000</v>
      </c>
      <c r="G976" s="197">
        <v>12596100</v>
      </c>
      <c r="H976" s="197">
        <v>12607800</v>
      </c>
      <c r="I976" s="197">
        <v>12610700</v>
      </c>
      <c r="J976" s="197">
        <v>12559800</v>
      </c>
      <c r="K976" s="197">
        <v>12555700</v>
      </c>
      <c r="L976" s="197">
        <v>12638400</v>
      </c>
      <c r="M976" s="197">
        <v>12738500</v>
      </c>
      <c r="N976" s="197">
        <v>12803200</v>
      </c>
      <c r="O976" s="197">
        <v>12726700</v>
      </c>
      <c r="P976" s="197">
        <v>12560000</v>
      </c>
      <c r="Q976" s="197">
        <v>12598300</v>
      </c>
      <c r="R976" s="197">
        <v>12612200</v>
      </c>
      <c r="S976" s="197">
        <v>12621300</v>
      </c>
      <c r="T976" s="197">
        <v>12781800</v>
      </c>
      <c r="U976" s="197">
        <v>12903800</v>
      </c>
      <c r="V976" s="197">
        <v>13043000</v>
      </c>
      <c r="W976" s="197">
        <v>13323700</v>
      </c>
      <c r="X976" s="197">
        <v>13549000</v>
      </c>
      <c r="Y976" s="197">
        <v>13814300</v>
      </c>
      <c r="Z976" s="197">
        <v>14138300</v>
      </c>
      <c r="AA976" s="197">
        <v>14490000</v>
      </c>
      <c r="AB976" s="197">
        <v>14786700</v>
      </c>
      <c r="AC976" s="197">
        <v>15038100</v>
      </c>
      <c r="AD976" s="197">
        <v>15313100</v>
      </c>
      <c r="AE976" s="197">
        <v>15601700</v>
      </c>
      <c r="AF976" s="197">
        <v>15927400</v>
      </c>
    </row>
    <row r="977" spans="1:32" x14ac:dyDescent="0.25">
      <c r="A977" t="s">
        <v>6638</v>
      </c>
      <c r="B977" s="197">
        <v>182323000</v>
      </c>
      <c r="C977" s="197">
        <v>184512000</v>
      </c>
      <c r="D977" s="197">
        <v>195970000</v>
      </c>
      <c r="E977" s="197">
        <v>196464000</v>
      </c>
      <c r="F977" s="197">
        <v>197219000</v>
      </c>
      <c r="G977" s="197">
        <v>199726000</v>
      </c>
      <c r="H977" s="197">
        <v>199911000</v>
      </c>
      <c r="I977" s="197">
        <v>199958000</v>
      </c>
      <c r="J977" s="197">
        <v>199150000</v>
      </c>
      <c r="K977" s="197">
        <v>199085000</v>
      </c>
      <c r="L977" s="197">
        <v>200397000</v>
      </c>
      <c r="M977" s="197">
        <v>201985000</v>
      </c>
      <c r="N977" s="197">
        <v>203010000</v>
      </c>
      <c r="O977" s="197">
        <v>201798000</v>
      </c>
      <c r="P977" s="197">
        <v>199154000</v>
      </c>
      <c r="Q977" s="197">
        <v>199761000</v>
      </c>
      <c r="R977" s="197">
        <v>199982000</v>
      </c>
      <c r="S977" s="197">
        <v>200125000</v>
      </c>
      <c r="T977" s="197">
        <v>202670000</v>
      </c>
      <c r="U977" s="197">
        <v>204605000</v>
      </c>
      <c r="V977" s="197">
        <v>206812000</v>
      </c>
      <c r="W977" s="197">
        <v>211264000</v>
      </c>
      <c r="X977" s="197">
        <v>214836000</v>
      </c>
      <c r="Y977" s="197">
        <v>219042000</v>
      </c>
      <c r="Z977" s="197">
        <v>224179000</v>
      </c>
      <c r="AA977" s="197">
        <v>229757000</v>
      </c>
      <c r="AB977" s="197">
        <v>234461000</v>
      </c>
      <c r="AC977" s="197">
        <v>238447000</v>
      </c>
      <c r="AD977" s="197">
        <v>242808000</v>
      </c>
      <c r="AE977" s="197">
        <v>247384000</v>
      </c>
      <c r="AF977" s="197">
        <v>252548000</v>
      </c>
    </row>
    <row r="978" spans="1:32" x14ac:dyDescent="0.25">
      <c r="A978" t="s">
        <v>6639</v>
      </c>
      <c r="B978" s="197">
        <v>1200610000</v>
      </c>
      <c r="C978" s="197">
        <v>1215030000</v>
      </c>
      <c r="D978" s="197">
        <v>1290480000</v>
      </c>
      <c r="E978" s="197">
        <v>1293730000</v>
      </c>
      <c r="F978" s="197">
        <v>1298700000</v>
      </c>
      <c r="G978" s="197">
        <v>1315210000</v>
      </c>
      <c r="H978" s="197">
        <v>1316430000</v>
      </c>
      <c r="I978" s="197">
        <v>1316740000</v>
      </c>
      <c r="J978" s="197">
        <v>1311420000</v>
      </c>
      <c r="K978" s="197">
        <v>1310990000</v>
      </c>
      <c r="L978" s="197">
        <v>1319630000</v>
      </c>
      <c r="M978" s="197">
        <v>1330090000</v>
      </c>
      <c r="N978" s="197">
        <v>1336840000</v>
      </c>
      <c r="O978" s="197">
        <v>1328860000</v>
      </c>
      <c r="P978" s="197">
        <v>1311440000</v>
      </c>
      <c r="Q978" s="197">
        <v>1315450000</v>
      </c>
      <c r="R978" s="197">
        <v>1316900000</v>
      </c>
      <c r="S978" s="197">
        <v>1317840000</v>
      </c>
      <c r="T978" s="197">
        <v>1334600000</v>
      </c>
      <c r="U978" s="197">
        <v>1347340000</v>
      </c>
      <c r="V978" s="197">
        <v>1361870000</v>
      </c>
      <c r="W978" s="197">
        <v>1391190000</v>
      </c>
      <c r="X978" s="197">
        <v>1414710000</v>
      </c>
      <c r="Y978" s="197">
        <v>1442410000</v>
      </c>
      <c r="Z978" s="197">
        <v>1476240000</v>
      </c>
      <c r="AA978" s="197">
        <v>1512970000</v>
      </c>
      <c r="AB978" s="197">
        <v>1543950000</v>
      </c>
      <c r="AC978" s="197">
        <v>1570190000</v>
      </c>
      <c r="AD978" s="197">
        <v>1598910000</v>
      </c>
      <c r="AE978" s="197">
        <v>1629040000</v>
      </c>
      <c r="AF978" s="197">
        <v>1663050000</v>
      </c>
    </row>
    <row r="979" spans="1:32" x14ac:dyDescent="0.25">
      <c r="A979" t="s">
        <v>6640</v>
      </c>
      <c r="B979" s="197">
        <v>26824800</v>
      </c>
      <c r="C979" s="197">
        <v>27146900</v>
      </c>
      <c r="D979" s="197">
        <v>28832700</v>
      </c>
      <c r="E979" s="197">
        <v>28905500</v>
      </c>
      <c r="F979" s="197">
        <v>29016500</v>
      </c>
      <c r="G979" s="197">
        <v>29385400</v>
      </c>
      <c r="H979" s="197">
        <v>29412600</v>
      </c>
      <c r="I979" s="197">
        <v>29419500</v>
      </c>
      <c r="J979" s="197">
        <v>29300600</v>
      </c>
      <c r="K979" s="197">
        <v>29291000</v>
      </c>
      <c r="L979" s="197">
        <v>29484100</v>
      </c>
      <c r="M979" s="197">
        <v>29717700</v>
      </c>
      <c r="N979" s="197">
        <v>29868500</v>
      </c>
      <c r="O979" s="197">
        <v>29690200</v>
      </c>
      <c r="P979" s="197">
        <v>29301100</v>
      </c>
      <c r="Q979" s="197">
        <v>29390600</v>
      </c>
      <c r="R979" s="197">
        <v>29423000</v>
      </c>
      <c r="S979" s="197">
        <v>29444100</v>
      </c>
      <c r="T979" s="197">
        <v>29818500</v>
      </c>
      <c r="U979" s="197">
        <v>30103200</v>
      </c>
      <c r="V979" s="197">
        <v>30427800</v>
      </c>
      <c r="W979" s="197">
        <v>31082900</v>
      </c>
      <c r="X979" s="197">
        <v>31608500</v>
      </c>
      <c r="Y979" s="197">
        <v>32227300</v>
      </c>
      <c r="Z979" s="197">
        <v>32983100</v>
      </c>
      <c r="AA979" s="197">
        <v>33803700</v>
      </c>
      <c r="AB979" s="197">
        <v>34495900</v>
      </c>
      <c r="AC979" s="197">
        <v>35082300</v>
      </c>
      <c r="AD979" s="197">
        <v>35723900</v>
      </c>
      <c r="AE979" s="197">
        <v>36397200</v>
      </c>
      <c r="AF979" s="197">
        <v>37157000</v>
      </c>
    </row>
    <row r="980" spans="1:32" x14ac:dyDescent="0.25">
      <c r="A980" t="s">
        <v>6641</v>
      </c>
      <c r="B980" s="197">
        <v>23691300</v>
      </c>
      <c r="C980" s="197">
        <v>23975800</v>
      </c>
      <c r="D980" s="197">
        <v>25464700</v>
      </c>
      <c r="E980" s="197">
        <v>25528900</v>
      </c>
      <c r="F980" s="197">
        <v>25626900</v>
      </c>
      <c r="G980" s="197">
        <v>25952700</v>
      </c>
      <c r="H980" s="197">
        <v>25976800</v>
      </c>
      <c r="I980" s="197">
        <v>25982900</v>
      </c>
      <c r="J980" s="197">
        <v>25877900</v>
      </c>
      <c r="K980" s="197">
        <v>25869400</v>
      </c>
      <c r="L980" s="197">
        <v>26039900</v>
      </c>
      <c r="M980" s="197">
        <v>26246200</v>
      </c>
      <c r="N980" s="197">
        <v>26379500</v>
      </c>
      <c r="O980" s="197">
        <v>26221900</v>
      </c>
      <c r="P980" s="197">
        <v>25878300</v>
      </c>
      <c r="Q980" s="197">
        <v>25957300</v>
      </c>
      <c r="R980" s="197">
        <v>25985900</v>
      </c>
      <c r="S980" s="197">
        <v>26004600</v>
      </c>
      <c r="T980" s="197">
        <v>26335300</v>
      </c>
      <c r="U980" s="197">
        <v>26586700</v>
      </c>
      <c r="V980" s="197">
        <v>26873400</v>
      </c>
      <c r="W980" s="197">
        <v>27452000</v>
      </c>
      <c r="X980" s="197">
        <v>27916100</v>
      </c>
      <c r="Y980" s="197">
        <v>28462700</v>
      </c>
      <c r="Z980" s="197">
        <v>29130200</v>
      </c>
      <c r="AA980" s="197">
        <v>29854900</v>
      </c>
      <c r="AB980" s="197">
        <v>30466300</v>
      </c>
      <c r="AC980" s="197">
        <v>30984200</v>
      </c>
      <c r="AD980" s="197">
        <v>31550800</v>
      </c>
      <c r="AE980" s="197">
        <v>32145500</v>
      </c>
      <c r="AF980" s="197">
        <v>32816500</v>
      </c>
    </row>
    <row r="981" spans="1:32" x14ac:dyDescent="0.25">
      <c r="A981" t="s">
        <v>6642</v>
      </c>
      <c r="B981" s="197">
        <v>813336000</v>
      </c>
      <c r="C981" s="197">
        <v>823102000</v>
      </c>
      <c r="D981" s="197">
        <v>874216000</v>
      </c>
      <c r="E981" s="197">
        <v>876422000</v>
      </c>
      <c r="F981" s="197">
        <v>879788000</v>
      </c>
      <c r="G981" s="197">
        <v>890973000</v>
      </c>
      <c r="H981" s="197">
        <v>891797000</v>
      </c>
      <c r="I981" s="197">
        <v>892008000</v>
      </c>
      <c r="J981" s="197">
        <v>888402000</v>
      </c>
      <c r="K981" s="197">
        <v>888112000</v>
      </c>
      <c r="L981" s="197">
        <v>893966000</v>
      </c>
      <c r="M981" s="197">
        <v>901048000</v>
      </c>
      <c r="N981" s="197">
        <v>905622000</v>
      </c>
      <c r="O981" s="197">
        <v>900214000</v>
      </c>
      <c r="P981" s="197">
        <v>888419000</v>
      </c>
      <c r="Q981" s="197">
        <v>891130000</v>
      </c>
      <c r="R981" s="197">
        <v>892112000</v>
      </c>
      <c r="S981" s="197">
        <v>892752000</v>
      </c>
      <c r="T981" s="197">
        <v>904105000</v>
      </c>
      <c r="U981" s="197">
        <v>912738000</v>
      </c>
      <c r="V981" s="197">
        <v>922581000</v>
      </c>
      <c r="W981" s="197">
        <v>942442000</v>
      </c>
      <c r="X981" s="197">
        <v>958377000</v>
      </c>
      <c r="Y981" s="197">
        <v>977141000</v>
      </c>
      <c r="Z981" s="197">
        <v>1000060000</v>
      </c>
      <c r="AA981" s="197">
        <v>1024940000</v>
      </c>
      <c r="AB981" s="197">
        <v>1045930000</v>
      </c>
      <c r="AC981" s="197">
        <v>1063700000</v>
      </c>
      <c r="AD981" s="197">
        <v>1083160000</v>
      </c>
      <c r="AE981" s="197">
        <v>1103570000</v>
      </c>
      <c r="AF981" s="197">
        <v>1126610000</v>
      </c>
    </row>
    <row r="982" spans="1:32" x14ac:dyDescent="0.25">
      <c r="A982" t="s">
        <v>6643</v>
      </c>
      <c r="B982" s="197">
        <v>3269400</v>
      </c>
      <c r="C982" s="197">
        <v>3308650</v>
      </c>
      <c r="D982" s="197">
        <v>3514120</v>
      </c>
      <c r="E982" s="197">
        <v>3522990</v>
      </c>
      <c r="F982" s="197">
        <v>3536520</v>
      </c>
      <c r="G982" s="197">
        <v>3581480</v>
      </c>
      <c r="H982" s="197">
        <v>3584790</v>
      </c>
      <c r="I982" s="197">
        <v>3585640</v>
      </c>
      <c r="J982" s="197">
        <v>3571150</v>
      </c>
      <c r="K982" s="197">
        <v>3569980</v>
      </c>
      <c r="L982" s="197">
        <v>3593510</v>
      </c>
      <c r="M982" s="197">
        <v>3621980</v>
      </c>
      <c r="N982" s="197">
        <v>3640370</v>
      </c>
      <c r="O982" s="197">
        <v>3618630</v>
      </c>
      <c r="P982" s="197">
        <v>3571210</v>
      </c>
      <c r="Q982" s="197">
        <v>3582110</v>
      </c>
      <c r="R982" s="197">
        <v>3586060</v>
      </c>
      <c r="S982" s="197">
        <v>3588630</v>
      </c>
      <c r="T982" s="197">
        <v>3634270</v>
      </c>
      <c r="U982" s="197">
        <v>3668970</v>
      </c>
      <c r="V982" s="197">
        <v>3708530</v>
      </c>
      <c r="W982" s="197">
        <v>3788370</v>
      </c>
      <c r="X982" s="197">
        <v>3852430</v>
      </c>
      <c r="Y982" s="197">
        <v>3927850</v>
      </c>
      <c r="Z982" s="197">
        <v>4019960</v>
      </c>
      <c r="AA982" s="197">
        <v>4119980</v>
      </c>
      <c r="AB982" s="197">
        <v>4204350</v>
      </c>
      <c r="AC982" s="197">
        <v>4275810</v>
      </c>
      <c r="AD982" s="197">
        <v>4354010</v>
      </c>
      <c r="AE982" s="197">
        <v>4436070</v>
      </c>
      <c r="AF982" s="197">
        <v>4528680</v>
      </c>
    </row>
    <row r="983" spans="1:32" x14ac:dyDescent="0.25">
      <c r="A983" t="s">
        <v>6644</v>
      </c>
      <c r="B983" s="197">
        <v>7723360</v>
      </c>
      <c r="C983" s="197">
        <v>7816100</v>
      </c>
      <c r="D983" s="197">
        <v>8301480</v>
      </c>
      <c r="E983" s="197">
        <v>8322420</v>
      </c>
      <c r="F983" s="197">
        <v>8354380</v>
      </c>
      <c r="G983" s="197">
        <v>8460590</v>
      </c>
      <c r="H983" s="197">
        <v>8468420</v>
      </c>
      <c r="I983" s="197">
        <v>8470420</v>
      </c>
      <c r="J983" s="197">
        <v>8436180</v>
      </c>
      <c r="K983" s="197">
        <v>8433430</v>
      </c>
      <c r="L983" s="197">
        <v>8489010</v>
      </c>
      <c r="M983" s="197">
        <v>8556270</v>
      </c>
      <c r="N983" s="197">
        <v>8599700</v>
      </c>
      <c r="O983" s="197">
        <v>8548350</v>
      </c>
      <c r="P983" s="197">
        <v>8436340</v>
      </c>
      <c r="Q983" s="197">
        <v>8462080</v>
      </c>
      <c r="R983" s="197">
        <v>8471410</v>
      </c>
      <c r="S983" s="197">
        <v>8477490</v>
      </c>
      <c r="T983" s="197">
        <v>8585290</v>
      </c>
      <c r="U983" s="197">
        <v>8667270</v>
      </c>
      <c r="V983" s="197">
        <v>8760740</v>
      </c>
      <c r="W983" s="197">
        <v>8949340</v>
      </c>
      <c r="X983" s="197">
        <v>9100660</v>
      </c>
      <c r="Y983" s="197">
        <v>9278840</v>
      </c>
      <c r="Z983" s="197">
        <v>9496430</v>
      </c>
      <c r="AA983" s="197">
        <v>9732710</v>
      </c>
      <c r="AB983" s="197">
        <v>9932010</v>
      </c>
      <c r="AC983" s="197">
        <v>10100800</v>
      </c>
      <c r="AD983" s="197">
        <v>10285600</v>
      </c>
      <c r="AE983" s="197">
        <v>10479400</v>
      </c>
      <c r="AF983" s="197">
        <v>10698200</v>
      </c>
    </row>
    <row r="984" spans="1:32" x14ac:dyDescent="0.25">
      <c r="A984" t="s">
        <v>6645</v>
      </c>
      <c r="B984" s="197">
        <v>0</v>
      </c>
      <c r="C984" s="197">
        <v>0</v>
      </c>
      <c r="D984" s="197">
        <v>0</v>
      </c>
      <c r="E984" s="197">
        <v>0</v>
      </c>
      <c r="F984" s="197">
        <v>0</v>
      </c>
      <c r="G984" s="197">
        <v>0</v>
      </c>
      <c r="H984" s="197">
        <v>0</v>
      </c>
      <c r="I984" s="197">
        <v>0</v>
      </c>
      <c r="J984" s="197">
        <v>0</v>
      </c>
      <c r="K984" s="197">
        <v>0</v>
      </c>
      <c r="L984" s="197">
        <v>0</v>
      </c>
      <c r="M984" s="197">
        <v>0</v>
      </c>
      <c r="N984" s="197">
        <v>0</v>
      </c>
      <c r="O984" s="197">
        <v>0</v>
      </c>
      <c r="P984" s="197">
        <v>0</v>
      </c>
      <c r="Q984" s="197">
        <v>0</v>
      </c>
      <c r="R984" s="197">
        <v>0</v>
      </c>
      <c r="S984" s="197">
        <v>0</v>
      </c>
      <c r="T984" s="197">
        <v>0</v>
      </c>
      <c r="U984" s="197">
        <v>0</v>
      </c>
      <c r="V984" s="197">
        <v>0</v>
      </c>
      <c r="W984" s="197">
        <v>0</v>
      </c>
      <c r="X984" s="197">
        <v>0</v>
      </c>
      <c r="Y984" s="197">
        <v>0</v>
      </c>
      <c r="Z984" s="197">
        <v>0</v>
      </c>
      <c r="AA984" s="197">
        <v>0</v>
      </c>
      <c r="AB984" s="197">
        <v>0</v>
      </c>
      <c r="AC984" s="197">
        <v>0</v>
      </c>
      <c r="AD984" s="197">
        <v>0</v>
      </c>
      <c r="AE984" s="197">
        <v>0</v>
      </c>
      <c r="AF984" s="197">
        <v>0</v>
      </c>
    </row>
    <row r="985" spans="1:32" x14ac:dyDescent="0.25">
      <c r="A985" t="s">
        <v>6646</v>
      </c>
      <c r="B985" s="197">
        <v>0</v>
      </c>
      <c r="C985" s="197">
        <v>0</v>
      </c>
      <c r="D985" s="197">
        <v>0</v>
      </c>
      <c r="E985" s="197">
        <v>0</v>
      </c>
      <c r="F985" s="197">
        <v>0</v>
      </c>
      <c r="G985" s="197">
        <v>0</v>
      </c>
      <c r="H985" s="197">
        <v>0</v>
      </c>
      <c r="I985" s="197">
        <v>0</v>
      </c>
      <c r="J985" s="197">
        <v>0</v>
      </c>
      <c r="K985" s="197">
        <v>0</v>
      </c>
      <c r="L985" s="197">
        <v>0</v>
      </c>
      <c r="M985" s="197">
        <v>0</v>
      </c>
      <c r="N985" s="197">
        <v>0</v>
      </c>
      <c r="O985" s="197">
        <v>0</v>
      </c>
      <c r="P985" s="197">
        <v>0</v>
      </c>
      <c r="Q985" s="197">
        <v>0</v>
      </c>
      <c r="R985" s="197">
        <v>0</v>
      </c>
      <c r="S985" s="197">
        <v>0</v>
      </c>
      <c r="T985" s="197">
        <v>0</v>
      </c>
      <c r="U985" s="197">
        <v>0</v>
      </c>
      <c r="V985" s="197">
        <v>0</v>
      </c>
      <c r="W985" s="197">
        <v>0</v>
      </c>
      <c r="X985" s="197">
        <v>0</v>
      </c>
      <c r="Y985" s="197">
        <v>0</v>
      </c>
      <c r="Z985" s="197">
        <v>0</v>
      </c>
      <c r="AA985" s="197">
        <v>0</v>
      </c>
      <c r="AB985" s="197">
        <v>0</v>
      </c>
      <c r="AC985" s="197">
        <v>0</v>
      </c>
      <c r="AD985" s="197">
        <v>0</v>
      </c>
      <c r="AE985" s="197">
        <v>0</v>
      </c>
      <c r="AF985" s="197">
        <v>0</v>
      </c>
    </row>
    <row r="986" spans="1:32" x14ac:dyDescent="0.25">
      <c r="A986" t="s">
        <v>6647</v>
      </c>
      <c r="B986">
        <v>0</v>
      </c>
      <c r="C986">
        <v>0</v>
      </c>
      <c r="D986">
        <v>0</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row>
    <row r="987" spans="1:32" x14ac:dyDescent="0.25">
      <c r="A987" t="s">
        <v>6648</v>
      </c>
      <c r="B987">
        <v>0</v>
      </c>
      <c r="C987">
        <v>0</v>
      </c>
      <c r="D987">
        <v>0</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row>
    <row r="988" spans="1:32" x14ac:dyDescent="0.25">
      <c r="A988" t="s">
        <v>6649</v>
      </c>
      <c r="B988" s="197">
        <v>44910000</v>
      </c>
      <c r="C988" s="197">
        <v>44479700</v>
      </c>
      <c r="D988" s="197">
        <v>45271800</v>
      </c>
      <c r="E988" s="197">
        <v>45225900</v>
      </c>
      <c r="F988" s="197">
        <v>45364000</v>
      </c>
      <c r="G988" s="197">
        <v>45480900</v>
      </c>
      <c r="H988" s="197">
        <v>45598500</v>
      </c>
      <c r="I988" s="197">
        <v>45646600</v>
      </c>
      <c r="J988" s="197">
        <v>45608400</v>
      </c>
      <c r="K988" s="197">
        <v>45596000</v>
      </c>
      <c r="L988" s="197">
        <v>45725600</v>
      </c>
      <c r="M988" s="197">
        <v>45891900</v>
      </c>
      <c r="N988" s="197">
        <v>45872900</v>
      </c>
      <c r="O988" s="197">
        <v>45839600</v>
      </c>
      <c r="P988" s="197">
        <v>45842600</v>
      </c>
      <c r="Q988" s="197">
        <v>45813400</v>
      </c>
      <c r="R988" s="197">
        <v>45743600</v>
      </c>
      <c r="S988" s="197">
        <v>45749800</v>
      </c>
      <c r="T988" s="197">
        <v>45818000</v>
      </c>
      <c r="U988" s="197">
        <v>45850800</v>
      </c>
      <c r="V988" s="197">
        <v>45808900</v>
      </c>
      <c r="W988" s="197">
        <v>45841300</v>
      </c>
      <c r="X988" s="197">
        <v>46027500</v>
      </c>
      <c r="Y988" s="197">
        <v>46256100</v>
      </c>
      <c r="Z988" s="197">
        <v>46386100</v>
      </c>
      <c r="AA988" s="197">
        <v>46536000</v>
      </c>
      <c r="AB988" s="197">
        <v>46741500</v>
      </c>
      <c r="AC988" s="197">
        <v>47102600</v>
      </c>
      <c r="AD988" s="197">
        <v>47381300</v>
      </c>
      <c r="AE988" s="197">
        <v>47756800</v>
      </c>
      <c r="AF988" s="197">
        <v>48106700</v>
      </c>
    </row>
    <row r="989" spans="1:32" x14ac:dyDescent="0.25">
      <c r="A989" t="s">
        <v>6650</v>
      </c>
      <c r="B989" s="197">
        <v>712101000</v>
      </c>
      <c r="C989" s="197">
        <v>705278000</v>
      </c>
      <c r="D989" s="197">
        <v>717838000</v>
      </c>
      <c r="E989" s="197">
        <v>717110000</v>
      </c>
      <c r="F989" s="197">
        <v>719301000</v>
      </c>
      <c r="G989" s="197">
        <v>721154000</v>
      </c>
      <c r="H989" s="197">
        <v>723018000</v>
      </c>
      <c r="I989" s="197">
        <v>723782000</v>
      </c>
      <c r="J989" s="197">
        <v>723176000</v>
      </c>
      <c r="K989" s="197">
        <v>722978000</v>
      </c>
      <c r="L989" s="197">
        <v>725034000</v>
      </c>
      <c r="M989" s="197">
        <v>727671000</v>
      </c>
      <c r="N989" s="197">
        <v>727370000</v>
      </c>
      <c r="O989" s="197">
        <v>726842000</v>
      </c>
      <c r="P989" s="197">
        <v>726889000</v>
      </c>
      <c r="Q989" s="197">
        <v>726426000</v>
      </c>
      <c r="R989" s="197">
        <v>725319000</v>
      </c>
      <c r="S989" s="197">
        <v>725418000</v>
      </c>
      <c r="T989" s="197">
        <v>726498000</v>
      </c>
      <c r="U989" s="197">
        <v>727018000</v>
      </c>
      <c r="V989" s="197">
        <v>726354000</v>
      </c>
      <c r="W989" s="197">
        <v>726868000</v>
      </c>
      <c r="X989" s="197">
        <v>729821000</v>
      </c>
      <c r="Y989" s="197">
        <v>733446000</v>
      </c>
      <c r="Z989" s="197">
        <v>735507000</v>
      </c>
      <c r="AA989" s="197">
        <v>737884000</v>
      </c>
      <c r="AB989" s="197">
        <v>741142000</v>
      </c>
      <c r="AC989" s="197">
        <v>746868000</v>
      </c>
      <c r="AD989" s="197">
        <v>751287000</v>
      </c>
      <c r="AE989" s="197">
        <v>757242000</v>
      </c>
      <c r="AF989" s="197">
        <v>762789000</v>
      </c>
    </row>
    <row r="990" spans="1:32" x14ac:dyDescent="0.25">
      <c r="A990" t="s">
        <v>6651</v>
      </c>
      <c r="B990" s="197">
        <v>4689250000</v>
      </c>
      <c r="C990" s="197">
        <v>4644310000</v>
      </c>
      <c r="D990" s="197">
        <v>4727030000</v>
      </c>
      <c r="E990" s="197">
        <v>4722230000</v>
      </c>
      <c r="F990" s="197">
        <v>4736660000</v>
      </c>
      <c r="G990" s="197">
        <v>4748860000</v>
      </c>
      <c r="H990" s="197">
        <v>4761140000</v>
      </c>
      <c r="I990" s="197">
        <v>4766170000</v>
      </c>
      <c r="J990" s="197">
        <v>4762170000</v>
      </c>
      <c r="K990" s="197">
        <v>4760870000</v>
      </c>
      <c r="L990" s="197">
        <v>4774410000</v>
      </c>
      <c r="M990" s="197">
        <v>4791770000</v>
      </c>
      <c r="N990" s="197">
        <v>4789790000</v>
      </c>
      <c r="O990" s="197">
        <v>4786320000</v>
      </c>
      <c r="P990" s="197">
        <v>4786630000</v>
      </c>
      <c r="Q990" s="197">
        <v>4783570000</v>
      </c>
      <c r="R990" s="197">
        <v>4776290000</v>
      </c>
      <c r="S990" s="197">
        <v>4776940000</v>
      </c>
      <c r="T990" s="197">
        <v>4784050000</v>
      </c>
      <c r="U990" s="197">
        <v>4787480000</v>
      </c>
      <c r="V990" s="197">
        <v>4783100000</v>
      </c>
      <c r="W990" s="197">
        <v>4786490000</v>
      </c>
      <c r="X990" s="197">
        <v>4805930000</v>
      </c>
      <c r="Y990" s="197">
        <v>4829800000</v>
      </c>
      <c r="Z990" s="197">
        <v>4843380000</v>
      </c>
      <c r="AA990" s="197">
        <v>4859030000</v>
      </c>
      <c r="AB990" s="197">
        <v>4880480000</v>
      </c>
      <c r="AC990" s="197">
        <v>4918190000</v>
      </c>
      <c r="AD990" s="197">
        <v>4947290000</v>
      </c>
      <c r="AE990" s="197">
        <v>4986500000</v>
      </c>
      <c r="AF990" s="197">
        <v>5023030000</v>
      </c>
    </row>
    <row r="991" spans="1:32" x14ac:dyDescent="0.25">
      <c r="A991" t="s">
        <v>6652</v>
      </c>
      <c r="B991" s="197">
        <v>104770000</v>
      </c>
      <c r="C991" s="197">
        <v>103766000</v>
      </c>
      <c r="D991" s="197">
        <v>105614000</v>
      </c>
      <c r="E991" s="197">
        <v>105507000</v>
      </c>
      <c r="F991" s="197">
        <v>105830000</v>
      </c>
      <c r="G991" s="197">
        <v>106102000</v>
      </c>
      <c r="H991" s="197">
        <v>106376000</v>
      </c>
      <c r="I991" s="197">
        <v>106489000</v>
      </c>
      <c r="J991" s="197">
        <v>106400000</v>
      </c>
      <c r="K991" s="197">
        <v>106371000</v>
      </c>
      <c r="L991" s="197">
        <v>106673000</v>
      </c>
      <c r="M991" s="197">
        <v>107061000</v>
      </c>
      <c r="N991" s="197">
        <v>107017000</v>
      </c>
      <c r="O991" s="197">
        <v>106939000</v>
      </c>
      <c r="P991" s="197">
        <v>106946000</v>
      </c>
      <c r="Q991" s="197">
        <v>106878000</v>
      </c>
      <c r="R991" s="197">
        <v>106715000</v>
      </c>
      <c r="S991" s="197">
        <v>106730000</v>
      </c>
      <c r="T991" s="197">
        <v>106889000</v>
      </c>
      <c r="U991" s="197">
        <v>106965000</v>
      </c>
      <c r="V991" s="197">
        <v>106867000</v>
      </c>
      <c r="W991" s="197">
        <v>106943000</v>
      </c>
      <c r="X991" s="197">
        <v>107377000</v>
      </c>
      <c r="Y991" s="197">
        <v>107911000</v>
      </c>
      <c r="Z991" s="197">
        <v>108214000</v>
      </c>
      <c r="AA991" s="197">
        <v>108564000</v>
      </c>
      <c r="AB991" s="197">
        <v>109043000</v>
      </c>
      <c r="AC991" s="197">
        <v>109885000</v>
      </c>
      <c r="AD991" s="197">
        <v>110536000</v>
      </c>
      <c r="AE991" s="197">
        <v>111412000</v>
      </c>
      <c r="AF991" s="197">
        <v>112228000</v>
      </c>
    </row>
    <row r="992" spans="1:32" x14ac:dyDescent="0.25">
      <c r="A992" t="s">
        <v>6653</v>
      </c>
      <c r="B992" s="197">
        <v>92531600</v>
      </c>
      <c r="C992" s="197">
        <v>91644900</v>
      </c>
      <c r="D992" s="197">
        <v>93277100</v>
      </c>
      <c r="E992" s="197">
        <v>93182400</v>
      </c>
      <c r="F992" s="197">
        <v>93467100</v>
      </c>
      <c r="G992" s="197">
        <v>93707900</v>
      </c>
      <c r="H992" s="197">
        <v>93950200</v>
      </c>
      <c r="I992" s="197">
        <v>94049400</v>
      </c>
      <c r="J992" s="197">
        <v>93970600</v>
      </c>
      <c r="K992" s="197">
        <v>93944900</v>
      </c>
      <c r="L992" s="197">
        <v>94212100</v>
      </c>
      <c r="M992" s="197">
        <v>94554700</v>
      </c>
      <c r="N992" s="197">
        <v>94515600</v>
      </c>
      <c r="O992" s="197">
        <v>94447000</v>
      </c>
      <c r="P992" s="197">
        <v>94453100</v>
      </c>
      <c r="Q992" s="197">
        <v>94392900</v>
      </c>
      <c r="R992" s="197">
        <v>94249200</v>
      </c>
      <c r="S992" s="197">
        <v>94262000</v>
      </c>
      <c r="T992" s="197">
        <v>94402400</v>
      </c>
      <c r="U992" s="197">
        <v>94469900</v>
      </c>
      <c r="V992" s="197">
        <v>94383600</v>
      </c>
      <c r="W992" s="197">
        <v>94450400</v>
      </c>
      <c r="X992" s="197">
        <v>94834100</v>
      </c>
      <c r="Y992" s="197">
        <v>95305100</v>
      </c>
      <c r="Z992" s="197">
        <v>95573000</v>
      </c>
      <c r="AA992" s="197">
        <v>95881800</v>
      </c>
      <c r="AB992" s="197">
        <v>96305200</v>
      </c>
      <c r="AC992" s="197">
        <v>97049200</v>
      </c>
      <c r="AD992" s="197">
        <v>97623500</v>
      </c>
      <c r="AE992" s="197">
        <v>98397200</v>
      </c>
      <c r="AF992" s="197">
        <v>99118000</v>
      </c>
    </row>
    <row r="993" spans="1:32" x14ac:dyDescent="0.25">
      <c r="A993" t="s">
        <v>6654</v>
      </c>
      <c r="B993" s="197">
        <v>3176660000</v>
      </c>
      <c r="C993" s="197">
        <v>3146220000</v>
      </c>
      <c r="D993" s="197">
        <v>3202260000</v>
      </c>
      <c r="E993" s="197">
        <v>3199010000</v>
      </c>
      <c r="F993" s="197">
        <v>3208780000</v>
      </c>
      <c r="G993" s="197">
        <v>3217050000</v>
      </c>
      <c r="H993" s="197">
        <v>3225360000</v>
      </c>
      <c r="I993" s="197">
        <v>3228770000</v>
      </c>
      <c r="J993" s="197">
        <v>3226070000</v>
      </c>
      <c r="K993" s="197">
        <v>3225190000</v>
      </c>
      <c r="L993" s="197">
        <v>3234360000</v>
      </c>
      <c r="M993" s="197">
        <v>3246120000</v>
      </c>
      <c r="N993" s="197">
        <v>3244780000</v>
      </c>
      <c r="O993" s="197">
        <v>3242420000</v>
      </c>
      <c r="P993" s="197">
        <v>3242630000</v>
      </c>
      <c r="Q993" s="197">
        <v>3240560000</v>
      </c>
      <c r="R993" s="197">
        <v>3235630000</v>
      </c>
      <c r="S993" s="197">
        <v>3236070000</v>
      </c>
      <c r="T993" s="197">
        <v>3240890000</v>
      </c>
      <c r="U993" s="197">
        <v>3243210000</v>
      </c>
      <c r="V993" s="197">
        <v>3240240000</v>
      </c>
      <c r="W993" s="197">
        <v>3242540000</v>
      </c>
      <c r="X993" s="197">
        <v>3255710000</v>
      </c>
      <c r="Y993" s="197">
        <v>3271880000</v>
      </c>
      <c r="Z993" s="197">
        <v>3281080000</v>
      </c>
      <c r="AA993" s="197">
        <v>3291680000</v>
      </c>
      <c r="AB993" s="197">
        <v>3306210000</v>
      </c>
      <c r="AC993" s="197">
        <v>3331760000</v>
      </c>
      <c r="AD993" s="197">
        <v>3351470000</v>
      </c>
      <c r="AE993" s="197">
        <v>3378030000</v>
      </c>
      <c r="AF993" s="197">
        <v>3402780000</v>
      </c>
    </row>
    <row r="994" spans="1:32" x14ac:dyDescent="0.25">
      <c r="A994" t="s">
        <v>6655</v>
      </c>
      <c r="B994" s="197">
        <v>12769400</v>
      </c>
      <c r="C994" s="197">
        <v>12647000</v>
      </c>
      <c r="D994" s="197">
        <v>12872200</v>
      </c>
      <c r="E994" s="197">
        <v>12859200</v>
      </c>
      <c r="F994" s="197">
        <v>12898500</v>
      </c>
      <c r="G994" s="197">
        <v>12931700</v>
      </c>
      <c r="H994" s="197">
        <v>12965100</v>
      </c>
      <c r="I994" s="197">
        <v>12978800</v>
      </c>
      <c r="J994" s="197">
        <v>12967900</v>
      </c>
      <c r="K994" s="197">
        <v>12964400</v>
      </c>
      <c r="L994" s="197">
        <v>13001300</v>
      </c>
      <c r="M994" s="197">
        <v>13048500</v>
      </c>
      <c r="N994" s="197">
        <v>13043200</v>
      </c>
      <c r="O994" s="197">
        <v>13033700</v>
      </c>
      <c r="P994" s="197">
        <v>13034500</v>
      </c>
      <c r="Q994" s="197">
        <v>13026200</v>
      </c>
      <c r="R994" s="197">
        <v>13006400</v>
      </c>
      <c r="S994" s="197">
        <v>13008200</v>
      </c>
      <c r="T994" s="197">
        <v>13027500</v>
      </c>
      <c r="U994" s="197">
        <v>13036900</v>
      </c>
      <c r="V994" s="197">
        <v>13024900</v>
      </c>
      <c r="W994" s="197">
        <v>13034200</v>
      </c>
      <c r="X994" s="197">
        <v>13087100</v>
      </c>
      <c r="Y994" s="197">
        <v>13152100</v>
      </c>
      <c r="Z994" s="197">
        <v>13189100</v>
      </c>
      <c r="AA994" s="197">
        <v>13231700</v>
      </c>
      <c r="AB994" s="197">
        <v>13290100</v>
      </c>
      <c r="AC994" s="197">
        <v>13392800</v>
      </c>
      <c r="AD994" s="197">
        <v>13472000</v>
      </c>
      <c r="AE994" s="197">
        <v>13578800</v>
      </c>
      <c r="AF994" s="197">
        <v>13678300</v>
      </c>
    </row>
    <row r="995" spans="1:32" x14ac:dyDescent="0.25">
      <c r="A995" t="s">
        <v>6656</v>
      </c>
      <c r="B995" s="197">
        <v>30165300</v>
      </c>
      <c r="C995" s="197">
        <v>29876300</v>
      </c>
      <c r="D995" s="197">
        <v>30408300</v>
      </c>
      <c r="E995" s="197">
        <v>30377500</v>
      </c>
      <c r="F995" s="197">
        <v>30470300</v>
      </c>
      <c r="G995" s="197">
        <v>30548800</v>
      </c>
      <c r="H995" s="197">
        <v>30627700</v>
      </c>
      <c r="I995" s="197">
        <v>30660100</v>
      </c>
      <c r="J995" s="197">
        <v>30634400</v>
      </c>
      <c r="K995" s="197">
        <v>30626100</v>
      </c>
      <c r="L995" s="197">
        <v>30713100</v>
      </c>
      <c r="M995" s="197">
        <v>30824800</v>
      </c>
      <c r="N995" s="197">
        <v>30812100</v>
      </c>
      <c r="O995" s="197">
        <v>30789700</v>
      </c>
      <c r="P995" s="197">
        <v>30791700</v>
      </c>
      <c r="Q995" s="197">
        <v>30772100</v>
      </c>
      <c r="R995" s="197">
        <v>30725200</v>
      </c>
      <c r="S995" s="197">
        <v>30729400</v>
      </c>
      <c r="T995" s="197">
        <v>30775200</v>
      </c>
      <c r="U995" s="197">
        <v>30797200</v>
      </c>
      <c r="V995" s="197">
        <v>30769100</v>
      </c>
      <c r="W995" s="197">
        <v>30790800</v>
      </c>
      <c r="X995" s="197">
        <v>30915900</v>
      </c>
      <c r="Y995" s="197">
        <v>31069500</v>
      </c>
      <c r="Z995" s="197">
        <v>31156800</v>
      </c>
      <c r="AA995" s="197">
        <v>31257500</v>
      </c>
      <c r="AB995" s="197">
        <v>31395500</v>
      </c>
      <c r="AC995" s="197">
        <v>31638000</v>
      </c>
      <c r="AD995" s="197">
        <v>31825300</v>
      </c>
      <c r="AE995" s="197">
        <v>32077500</v>
      </c>
      <c r="AF995" s="197">
        <v>32312500</v>
      </c>
    </row>
    <row r="996" spans="1:32" x14ac:dyDescent="0.25">
      <c r="A996" t="s">
        <v>6657</v>
      </c>
      <c r="B996" s="197">
        <v>0</v>
      </c>
      <c r="C996" s="197">
        <v>0</v>
      </c>
      <c r="D996" s="197">
        <v>0</v>
      </c>
      <c r="E996" s="197">
        <v>0</v>
      </c>
      <c r="F996" s="197">
        <v>0</v>
      </c>
      <c r="G996" s="197">
        <v>0</v>
      </c>
      <c r="H996" s="197">
        <v>0</v>
      </c>
      <c r="I996" s="197">
        <v>0</v>
      </c>
      <c r="J996" s="197">
        <v>0</v>
      </c>
      <c r="K996" s="197">
        <v>0</v>
      </c>
      <c r="L996" s="197">
        <v>0</v>
      </c>
      <c r="M996" s="197">
        <v>0</v>
      </c>
      <c r="N996" s="197">
        <v>0</v>
      </c>
      <c r="O996" s="197">
        <v>0</v>
      </c>
      <c r="P996" s="197">
        <v>0</v>
      </c>
      <c r="Q996" s="197">
        <v>0</v>
      </c>
      <c r="R996" s="197">
        <v>0</v>
      </c>
      <c r="S996" s="197">
        <v>0</v>
      </c>
      <c r="T996" s="197">
        <v>0</v>
      </c>
      <c r="U996" s="197">
        <v>0</v>
      </c>
      <c r="V996" s="197">
        <v>0</v>
      </c>
      <c r="W996" s="197">
        <v>0</v>
      </c>
      <c r="X996" s="197">
        <v>0</v>
      </c>
      <c r="Y996" s="197">
        <v>0</v>
      </c>
      <c r="Z996" s="197">
        <v>0</v>
      </c>
      <c r="AA996" s="197">
        <v>0</v>
      </c>
      <c r="AB996" s="197">
        <v>0</v>
      </c>
      <c r="AC996" s="197">
        <v>0</v>
      </c>
      <c r="AD996" s="197">
        <v>0</v>
      </c>
      <c r="AE996" s="197">
        <v>0</v>
      </c>
      <c r="AF996" s="197">
        <v>0</v>
      </c>
    </row>
    <row r="997" spans="1:32" x14ac:dyDescent="0.25">
      <c r="A997" t="s">
        <v>6658</v>
      </c>
      <c r="B997" s="197">
        <v>0</v>
      </c>
      <c r="C997" s="197">
        <v>0</v>
      </c>
      <c r="D997" s="197">
        <v>0</v>
      </c>
      <c r="E997" s="197">
        <v>0</v>
      </c>
      <c r="F997" s="197">
        <v>0</v>
      </c>
      <c r="G997" s="197">
        <v>0</v>
      </c>
      <c r="H997" s="197">
        <v>0</v>
      </c>
      <c r="I997" s="197">
        <v>0</v>
      </c>
      <c r="J997" s="197">
        <v>0</v>
      </c>
      <c r="K997" s="197">
        <v>0</v>
      </c>
      <c r="L997" s="197">
        <v>0</v>
      </c>
      <c r="M997" s="197">
        <v>0</v>
      </c>
      <c r="N997" s="197">
        <v>0</v>
      </c>
      <c r="O997" s="197">
        <v>0</v>
      </c>
      <c r="P997" s="197">
        <v>0</v>
      </c>
      <c r="Q997" s="197">
        <v>0</v>
      </c>
      <c r="R997" s="197">
        <v>0</v>
      </c>
      <c r="S997" s="197">
        <v>0</v>
      </c>
      <c r="T997" s="197">
        <v>0</v>
      </c>
      <c r="U997" s="197">
        <v>0</v>
      </c>
      <c r="V997" s="197">
        <v>0</v>
      </c>
      <c r="W997" s="197">
        <v>0</v>
      </c>
      <c r="X997" s="197">
        <v>0</v>
      </c>
      <c r="Y997" s="197">
        <v>0</v>
      </c>
      <c r="Z997" s="197">
        <v>0</v>
      </c>
      <c r="AA997" s="197">
        <v>0</v>
      </c>
      <c r="AB997" s="197">
        <v>0</v>
      </c>
      <c r="AC997" s="197">
        <v>0</v>
      </c>
      <c r="AD997" s="197">
        <v>0</v>
      </c>
      <c r="AE997" s="197">
        <v>0</v>
      </c>
      <c r="AF997" s="197">
        <v>0</v>
      </c>
    </row>
    <row r="998" spans="1:32" x14ac:dyDescent="0.25">
      <c r="A998" t="s">
        <v>6659</v>
      </c>
      <c r="B998" s="197">
        <v>0</v>
      </c>
      <c r="C998" s="197">
        <v>0</v>
      </c>
      <c r="D998" s="197">
        <v>0</v>
      </c>
      <c r="E998" s="197">
        <v>0</v>
      </c>
      <c r="F998" s="197">
        <v>0</v>
      </c>
      <c r="G998" s="197">
        <v>0</v>
      </c>
      <c r="H998" s="197">
        <v>0</v>
      </c>
      <c r="I998" s="197">
        <v>0</v>
      </c>
      <c r="J998" s="197">
        <v>0</v>
      </c>
      <c r="K998" s="197">
        <v>0</v>
      </c>
      <c r="L998" s="197">
        <v>0</v>
      </c>
      <c r="M998" s="197">
        <v>0</v>
      </c>
      <c r="N998" s="197">
        <v>0</v>
      </c>
      <c r="O998" s="197">
        <v>0</v>
      </c>
      <c r="P998" s="197">
        <v>0</v>
      </c>
      <c r="Q998" s="197">
        <v>0</v>
      </c>
      <c r="R998" s="197">
        <v>0</v>
      </c>
      <c r="S998" s="197">
        <v>0</v>
      </c>
      <c r="T998" s="197">
        <v>0</v>
      </c>
      <c r="U998" s="197">
        <v>0</v>
      </c>
      <c r="V998" s="197">
        <v>0</v>
      </c>
      <c r="W998" s="197">
        <v>0</v>
      </c>
      <c r="X998" s="197">
        <v>0</v>
      </c>
      <c r="Y998" s="197">
        <v>0</v>
      </c>
      <c r="Z998" s="197">
        <v>0</v>
      </c>
      <c r="AA998" s="197">
        <v>0</v>
      </c>
      <c r="AB998" s="197">
        <v>0</v>
      </c>
      <c r="AC998" s="197">
        <v>0</v>
      </c>
      <c r="AD998" s="197">
        <v>0</v>
      </c>
      <c r="AE998" s="197">
        <v>0</v>
      </c>
      <c r="AF998" s="197">
        <v>0</v>
      </c>
    </row>
    <row r="999" spans="1:32" x14ac:dyDescent="0.25">
      <c r="A999" t="s">
        <v>6660</v>
      </c>
      <c r="B999">
        <v>0</v>
      </c>
      <c r="C999">
        <v>0</v>
      </c>
      <c r="D999">
        <v>0</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row>
    <row r="1000" spans="1:32" x14ac:dyDescent="0.25">
      <c r="A1000" t="s">
        <v>6661</v>
      </c>
      <c r="B1000" s="197">
        <v>147622</v>
      </c>
      <c r="C1000" s="197">
        <v>155891</v>
      </c>
      <c r="D1000" s="197">
        <v>154377</v>
      </c>
      <c r="E1000" s="197">
        <v>154611</v>
      </c>
      <c r="F1000" s="197">
        <v>154965</v>
      </c>
      <c r="G1000" s="197">
        <v>155877</v>
      </c>
      <c r="H1000" s="197">
        <v>156209</v>
      </c>
      <c r="I1000" s="197">
        <v>156618</v>
      </c>
      <c r="J1000" s="197">
        <v>156855</v>
      </c>
      <c r="K1000" s="197">
        <v>157201</v>
      </c>
      <c r="L1000" s="197">
        <v>157955</v>
      </c>
      <c r="M1000" s="197">
        <v>159444</v>
      </c>
      <c r="N1000" s="197">
        <v>159925</v>
      </c>
      <c r="O1000" s="197">
        <v>160689</v>
      </c>
      <c r="P1000" s="197">
        <v>161604</v>
      </c>
      <c r="Q1000" s="197">
        <v>162587</v>
      </c>
      <c r="R1000" s="197">
        <v>163333</v>
      </c>
      <c r="S1000" s="197">
        <v>164176</v>
      </c>
      <c r="T1000" s="197">
        <v>165067</v>
      </c>
      <c r="U1000" s="197">
        <v>166083</v>
      </c>
      <c r="V1000" s="197">
        <v>167253</v>
      </c>
      <c r="W1000" s="197">
        <v>168345</v>
      </c>
      <c r="X1000" s="197">
        <v>169662</v>
      </c>
      <c r="Y1000" s="197">
        <v>171182</v>
      </c>
      <c r="Z1000" s="197">
        <v>172779</v>
      </c>
      <c r="AA1000" s="197">
        <v>175120</v>
      </c>
      <c r="AB1000" s="197">
        <v>175916</v>
      </c>
      <c r="AC1000" s="197">
        <v>178865</v>
      </c>
      <c r="AD1000" s="197">
        <v>180537</v>
      </c>
      <c r="AE1000" s="197">
        <v>182308</v>
      </c>
      <c r="AF1000" s="197">
        <v>184085</v>
      </c>
    </row>
    <row r="1001" spans="1:32" x14ac:dyDescent="0.25">
      <c r="A1001" t="s">
        <v>6662</v>
      </c>
      <c r="B1001" s="197">
        <v>2340730</v>
      </c>
      <c r="C1001" s="197">
        <v>2471840</v>
      </c>
      <c r="D1001" s="197">
        <v>2447830</v>
      </c>
      <c r="E1001" s="197">
        <v>2451530</v>
      </c>
      <c r="F1001" s="197">
        <v>2457150</v>
      </c>
      <c r="G1001" s="197">
        <v>2471610</v>
      </c>
      <c r="H1001" s="197">
        <v>2476890</v>
      </c>
      <c r="I1001" s="197">
        <v>2483360</v>
      </c>
      <c r="J1001" s="197">
        <v>2487120</v>
      </c>
      <c r="K1001" s="197">
        <v>2492610</v>
      </c>
      <c r="L1001" s="197">
        <v>2504570</v>
      </c>
      <c r="M1001" s="197">
        <v>2528170</v>
      </c>
      <c r="N1001" s="197">
        <v>2535800</v>
      </c>
      <c r="O1001" s="197">
        <v>2547920</v>
      </c>
      <c r="P1001" s="197">
        <v>2562430</v>
      </c>
      <c r="Q1001" s="197">
        <v>2578010</v>
      </c>
      <c r="R1001" s="197">
        <v>2589840</v>
      </c>
      <c r="S1001" s="197">
        <v>2603210</v>
      </c>
      <c r="T1001" s="197">
        <v>2617340</v>
      </c>
      <c r="U1001" s="197">
        <v>2633440</v>
      </c>
      <c r="V1001" s="197">
        <v>2652000</v>
      </c>
      <c r="W1001" s="197">
        <v>2669310</v>
      </c>
      <c r="X1001" s="197">
        <v>2690200</v>
      </c>
      <c r="Y1001" s="197">
        <v>2714290</v>
      </c>
      <c r="Z1001" s="197">
        <v>2739620</v>
      </c>
      <c r="AA1001" s="197">
        <v>2776740</v>
      </c>
      <c r="AB1001" s="197">
        <v>2789360</v>
      </c>
      <c r="AC1001" s="197">
        <v>2836110</v>
      </c>
      <c r="AD1001" s="197">
        <v>2862630</v>
      </c>
      <c r="AE1001" s="197">
        <v>2890710</v>
      </c>
      <c r="AF1001" s="197">
        <v>2918890</v>
      </c>
    </row>
    <row r="1002" spans="1:32" x14ac:dyDescent="0.25">
      <c r="A1002" t="s">
        <v>6663</v>
      </c>
      <c r="B1002" s="197">
        <v>15413900</v>
      </c>
      <c r="C1002" s="197">
        <v>16277300</v>
      </c>
      <c r="D1002" s="197">
        <v>16119100</v>
      </c>
      <c r="E1002" s="197">
        <v>16143600</v>
      </c>
      <c r="F1002" s="197">
        <v>16180600</v>
      </c>
      <c r="G1002" s="197">
        <v>16275800</v>
      </c>
      <c r="H1002" s="197">
        <v>16310500</v>
      </c>
      <c r="I1002" s="197">
        <v>16353100</v>
      </c>
      <c r="J1002" s="197">
        <v>16377900</v>
      </c>
      <c r="K1002" s="197">
        <v>16414000</v>
      </c>
      <c r="L1002" s="197">
        <v>16492800</v>
      </c>
      <c r="M1002" s="197">
        <v>16648200</v>
      </c>
      <c r="N1002" s="197">
        <v>16698500</v>
      </c>
      <c r="O1002" s="197">
        <v>16778300</v>
      </c>
      <c r="P1002" s="197">
        <v>16873800</v>
      </c>
      <c r="Q1002" s="197">
        <v>16976400</v>
      </c>
      <c r="R1002" s="197">
        <v>17054300</v>
      </c>
      <c r="S1002" s="197">
        <v>17142300</v>
      </c>
      <c r="T1002" s="197">
        <v>17235400</v>
      </c>
      <c r="U1002" s="197">
        <v>17341400</v>
      </c>
      <c r="V1002" s="197">
        <v>17463700</v>
      </c>
      <c r="W1002" s="197">
        <v>17577600</v>
      </c>
      <c r="X1002" s="197">
        <v>17715200</v>
      </c>
      <c r="Y1002" s="197">
        <v>17873800</v>
      </c>
      <c r="Z1002" s="197">
        <v>18040600</v>
      </c>
      <c r="AA1002" s="197">
        <v>18285100</v>
      </c>
      <c r="AB1002" s="197">
        <v>18368100</v>
      </c>
      <c r="AC1002" s="197">
        <v>18676000</v>
      </c>
      <c r="AD1002" s="197">
        <v>18850700</v>
      </c>
      <c r="AE1002" s="197">
        <v>19035600</v>
      </c>
      <c r="AF1002" s="197">
        <v>19221100</v>
      </c>
    </row>
    <row r="1003" spans="1:32" x14ac:dyDescent="0.25">
      <c r="A1003" t="s">
        <v>6664</v>
      </c>
      <c r="B1003" s="197">
        <v>344387</v>
      </c>
      <c r="C1003" s="197">
        <v>363678</v>
      </c>
      <c r="D1003" s="197">
        <v>360145</v>
      </c>
      <c r="E1003" s="197">
        <v>360690</v>
      </c>
      <c r="F1003" s="197">
        <v>361517</v>
      </c>
      <c r="G1003" s="197">
        <v>363644</v>
      </c>
      <c r="H1003" s="197">
        <v>364420</v>
      </c>
      <c r="I1003" s="197">
        <v>365373</v>
      </c>
      <c r="J1003" s="197">
        <v>365927</v>
      </c>
      <c r="K1003" s="197">
        <v>366734</v>
      </c>
      <c r="L1003" s="197">
        <v>368493</v>
      </c>
      <c r="M1003" s="197">
        <v>371966</v>
      </c>
      <c r="N1003" s="197">
        <v>373088</v>
      </c>
      <c r="O1003" s="197">
        <v>374871</v>
      </c>
      <c r="P1003" s="197">
        <v>377006</v>
      </c>
      <c r="Q1003" s="197">
        <v>379298</v>
      </c>
      <c r="R1003" s="197">
        <v>381039</v>
      </c>
      <c r="S1003" s="197">
        <v>383005</v>
      </c>
      <c r="T1003" s="197">
        <v>385085</v>
      </c>
      <c r="U1003" s="197">
        <v>387454</v>
      </c>
      <c r="V1003" s="197">
        <v>390185</v>
      </c>
      <c r="W1003" s="197">
        <v>392731</v>
      </c>
      <c r="X1003" s="197">
        <v>395804</v>
      </c>
      <c r="Y1003" s="197">
        <v>399349</v>
      </c>
      <c r="Z1003" s="197">
        <v>403076</v>
      </c>
      <c r="AA1003" s="197">
        <v>408537</v>
      </c>
      <c r="AB1003" s="197">
        <v>410393</v>
      </c>
      <c r="AC1003" s="197">
        <v>417272</v>
      </c>
      <c r="AD1003" s="197">
        <v>421174</v>
      </c>
      <c r="AE1003" s="197">
        <v>425306</v>
      </c>
      <c r="AF1003" s="197">
        <v>429451</v>
      </c>
    </row>
    <row r="1004" spans="1:32" x14ac:dyDescent="0.25">
      <c r="A1004" t="s">
        <v>6665</v>
      </c>
      <c r="B1004" s="197">
        <v>304158</v>
      </c>
      <c r="C1004" s="197">
        <v>321195</v>
      </c>
      <c r="D1004" s="197">
        <v>318075</v>
      </c>
      <c r="E1004" s="197">
        <v>318556</v>
      </c>
      <c r="F1004" s="197">
        <v>319286</v>
      </c>
      <c r="G1004" s="197">
        <v>321166</v>
      </c>
      <c r="H1004" s="197">
        <v>321851</v>
      </c>
      <c r="I1004" s="197">
        <v>322692</v>
      </c>
      <c r="J1004" s="197">
        <v>323181</v>
      </c>
      <c r="K1004" s="197">
        <v>323894</v>
      </c>
      <c r="L1004" s="197">
        <v>325448</v>
      </c>
      <c r="M1004" s="197">
        <v>328515</v>
      </c>
      <c r="N1004" s="197">
        <v>329506</v>
      </c>
      <c r="O1004" s="197">
        <v>331081</v>
      </c>
      <c r="P1004" s="197">
        <v>332966</v>
      </c>
      <c r="Q1004" s="197">
        <v>334991</v>
      </c>
      <c r="R1004" s="197">
        <v>336529</v>
      </c>
      <c r="S1004" s="197">
        <v>338265</v>
      </c>
      <c r="T1004" s="197">
        <v>340101</v>
      </c>
      <c r="U1004" s="197">
        <v>342194</v>
      </c>
      <c r="V1004" s="197">
        <v>344606</v>
      </c>
      <c r="W1004" s="197">
        <v>346854</v>
      </c>
      <c r="X1004" s="197">
        <v>349569</v>
      </c>
      <c r="Y1004" s="197">
        <v>352699</v>
      </c>
      <c r="Z1004" s="197">
        <v>355990</v>
      </c>
      <c r="AA1004" s="197">
        <v>360814</v>
      </c>
      <c r="AB1004" s="197">
        <v>362454</v>
      </c>
      <c r="AC1004" s="197">
        <v>368529</v>
      </c>
      <c r="AD1004" s="197">
        <v>371975</v>
      </c>
      <c r="AE1004" s="197">
        <v>375624</v>
      </c>
      <c r="AF1004" s="197">
        <v>379285</v>
      </c>
    </row>
    <row r="1005" spans="1:32" x14ac:dyDescent="0.25">
      <c r="A1005" t="s">
        <v>6666</v>
      </c>
      <c r="B1005" s="197">
        <v>10441900</v>
      </c>
      <c r="C1005" s="197">
        <v>11026800</v>
      </c>
      <c r="D1005" s="197">
        <v>10919700</v>
      </c>
      <c r="E1005" s="197">
        <v>10936200</v>
      </c>
      <c r="F1005" s="197">
        <v>10961300</v>
      </c>
      <c r="G1005" s="197">
        <v>11025800</v>
      </c>
      <c r="H1005" s="197">
        <v>11049300</v>
      </c>
      <c r="I1005" s="197">
        <v>11078200</v>
      </c>
      <c r="J1005" s="197">
        <v>11095000</v>
      </c>
      <c r="K1005" s="197">
        <v>11119500</v>
      </c>
      <c r="L1005" s="197">
        <v>11172800</v>
      </c>
      <c r="M1005" s="197">
        <v>11278100</v>
      </c>
      <c r="N1005" s="197">
        <v>11312100</v>
      </c>
      <c r="O1005" s="197">
        <v>11366200</v>
      </c>
      <c r="P1005" s="197">
        <v>11430900</v>
      </c>
      <c r="Q1005" s="197">
        <v>11500400</v>
      </c>
      <c r="R1005" s="197">
        <v>11553200</v>
      </c>
      <c r="S1005" s="197">
        <v>11612800</v>
      </c>
      <c r="T1005" s="197">
        <v>11675900</v>
      </c>
      <c r="U1005" s="197">
        <v>11747700</v>
      </c>
      <c r="V1005" s="197">
        <v>11830500</v>
      </c>
      <c r="W1005" s="197">
        <v>11907700</v>
      </c>
      <c r="X1005" s="197">
        <v>12000900</v>
      </c>
      <c r="Y1005" s="197">
        <v>12108400</v>
      </c>
      <c r="Z1005" s="197">
        <v>12221400</v>
      </c>
      <c r="AA1005" s="197">
        <v>12387000</v>
      </c>
      <c r="AB1005" s="197">
        <v>12443200</v>
      </c>
      <c r="AC1005" s="197">
        <v>12651800</v>
      </c>
      <c r="AD1005" s="197">
        <v>12770100</v>
      </c>
      <c r="AE1005" s="197">
        <v>12895400</v>
      </c>
      <c r="AF1005" s="197">
        <v>13021100</v>
      </c>
    </row>
    <row r="1006" spans="1:32" x14ac:dyDescent="0.25">
      <c r="A1006" t="s">
        <v>6667</v>
      </c>
      <c r="B1006" s="197">
        <v>41973.8</v>
      </c>
      <c r="C1006" s="197">
        <v>44324.9</v>
      </c>
      <c r="D1006" s="197">
        <v>43894.3</v>
      </c>
      <c r="E1006" s="197">
        <v>43960.800000000003</v>
      </c>
      <c r="F1006" s="197">
        <v>44061.5</v>
      </c>
      <c r="G1006" s="197">
        <v>44320.800000000003</v>
      </c>
      <c r="H1006" s="197">
        <v>44415.4</v>
      </c>
      <c r="I1006" s="197">
        <v>44531.5</v>
      </c>
      <c r="J1006" s="197">
        <v>44599</v>
      </c>
      <c r="K1006" s="197">
        <v>44697.3</v>
      </c>
      <c r="L1006" s="197">
        <v>44911.8</v>
      </c>
      <c r="M1006" s="197">
        <v>45335.1</v>
      </c>
      <c r="N1006" s="197">
        <v>45471.9</v>
      </c>
      <c r="O1006" s="197">
        <v>45689.2</v>
      </c>
      <c r="P1006" s="197">
        <v>45949.3</v>
      </c>
      <c r="Q1006" s="197">
        <v>46228.7</v>
      </c>
      <c r="R1006" s="197">
        <v>46440.9</v>
      </c>
      <c r="S1006" s="197">
        <v>46680.5</v>
      </c>
      <c r="T1006" s="197">
        <v>46934</v>
      </c>
      <c r="U1006" s="197">
        <v>47222.8</v>
      </c>
      <c r="V1006" s="197">
        <v>47555.6</v>
      </c>
      <c r="W1006" s="197">
        <v>47865.9</v>
      </c>
      <c r="X1006" s="197">
        <v>48240.5</v>
      </c>
      <c r="Y1006" s="197">
        <v>48672.5</v>
      </c>
      <c r="Z1006" s="197">
        <v>49126.7</v>
      </c>
      <c r="AA1006" s="197">
        <v>49792.3</v>
      </c>
      <c r="AB1006" s="197">
        <v>50018.6</v>
      </c>
      <c r="AC1006" s="197">
        <v>50857</v>
      </c>
      <c r="AD1006" s="197">
        <v>51332.6</v>
      </c>
      <c r="AE1006" s="197">
        <v>51836.1</v>
      </c>
      <c r="AF1006" s="197">
        <v>52341.3</v>
      </c>
    </row>
    <row r="1007" spans="1:32" x14ac:dyDescent="0.25">
      <c r="A1007" t="s">
        <v>6668</v>
      </c>
      <c r="B1007" s="197">
        <v>99155.5</v>
      </c>
      <c r="C1007" s="197">
        <v>104710</v>
      </c>
      <c r="D1007" s="197">
        <v>103692</v>
      </c>
      <c r="E1007" s="197">
        <v>103849</v>
      </c>
      <c r="F1007" s="197">
        <v>104087</v>
      </c>
      <c r="G1007" s="197">
        <v>104700</v>
      </c>
      <c r="H1007" s="197">
        <v>104923</v>
      </c>
      <c r="I1007" s="197">
        <v>105198</v>
      </c>
      <c r="J1007" s="197">
        <v>105357</v>
      </c>
      <c r="K1007" s="197">
        <v>105589</v>
      </c>
      <c r="L1007" s="197">
        <v>106096</v>
      </c>
      <c r="M1007" s="197">
        <v>107096</v>
      </c>
      <c r="N1007" s="197">
        <v>107419</v>
      </c>
      <c r="O1007" s="197">
        <v>107932</v>
      </c>
      <c r="P1007" s="197">
        <v>108547</v>
      </c>
      <c r="Q1007" s="197">
        <v>109207</v>
      </c>
      <c r="R1007" s="197">
        <v>109708</v>
      </c>
      <c r="S1007" s="197">
        <v>110274</v>
      </c>
      <c r="T1007" s="197">
        <v>110873</v>
      </c>
      <c r="U1007" s="197">
        <v>111555</v>
      </c>
      <c r="V1007" s="197">
        <v>112341</v>
      </c>
      <c r="W1007" s="197">
        <v>113074</v>
      </c>
      <c r="X1007" s="197">
        <v>113959</v>
      </c>
      <c r="Y1007" s="197">
        <v>114980</v>
      </c>
      <c r="Z1007" s="197">
        <v>116053</v>
      </c>
      <c r="AA1007" s="197">
        <v>117625</v>
      </c>
      <c r="AB1007" s="197">
        <v>118160</v>
      </c>
      <c r="AC1007" s="197">
        <v>120140</v>
      </c>
      <c r="AD1007" s="197">
        <v>121264</v>
      </c>
      <c r="AE1007" s="197">
        <v>122453</v>
      </c>
      <c r="AF1007" s="197">
        <v>123647</v>
      </c>
    </row>
    <row r="1008" spans="1:32" x14ac:dyDescent="0.25">
      <c r="A1008" t="s">
        <v>6669</v>
      </c>
      <c r="B1008" s="197">
        <v>0</v>
      </c>
      <c r="C1008" s="197">
        <v>0</v>
      </c>
      <c r="D1008" s="197">
        <v>0</v>
      </c>
      <c r="E1008" s="197">
        <v>0</v>
      </c>
      <c r="F1008" s="197">
        <v>0</v>
      </c>
      <c r="G1008" s="197">
        <v>0</v>
      </c>
      <c r="H1008" s="197">
        <v>0</v>
      </c>
      <c r="I1008" s="197">
        <v>0</v>
      </c>
      <c r="J1008" s="197">
        <v>0</v>
      </c>
      <c r="K1008" s="197">
        <v>0</v>
      </c>
      <c r="L1008" s="197">
        <v>0</v>
      </c>
      <c r="M1008" s="197">
        <v>0</v>
      </c>
      <c r="N1008" s="197">
        <v>0</v>
      </c>
      <c r="O1008" s="197">
        <v>0</v>
      </c>
      <c r="P1008" s="197">
        <v>0</v>
      </c>
      <c r="Q1008" s="197">
        <v>0</v>
      </c>
      <c r="R1008" s="197">
        <v>0</v>
      </c>
      <c r="S1008" s="197">
        <v>0</v>
      </c>
      <c r="T1008" s="197">
        <v>0</v>
      </c>
      <c r="U1008" s="197">
        <v>0</v>
      </c>
      <c r="V1008" s="197">
        <v>0</v>
      </c>
      <c r="W1008" s="197">
        <v>0</v>
      </c>
      <c r="X1008" s="197">
        <v>0</v>
      </c>
      <c r="Y1008" s="197">
        <v>0</v>
      </c>
      <c r="Z1008" s="197">
        <v>0</v>
      </c>
      <c r="AA1008" s="197">
        <v>0</v>
      </c>
      <c r="AB1008" s="197">
        <v>0</v>
      </c>
      <c r="AC1008" s="197">
        <v>0</v>
      </c>
      <c r="AD1008" s="197">
        <v>0</v>
      </c>
      <c r="AE1008" s="197">
        <v>0</v>
      </c>
      <c r="AF1008" s="197">
        <v>0</v>
      </c>
    </row>
    <row r="1009" spans="1:32" x14ac:dyDescent="0.25">
      <c r="A1009" t="s">
        <v>6670</v>
      </c>
      <c r="B1009" s="197">
        <v>0</v>
      </c>
      <c r="C1009" s="197">
        <v>0</v>
      </c>
      <c r="D1009" s="197">
        <v>0</v>
      </c>
      <c r="E1009" s="197">
        <v>0</v>
      </c>
      <c r="F1009" s="197">
        <v>0</v>
      </c>
      <c r="G1009" s="197">
        <v>0</v>
      </c>
      <c r="H1009" s="197">
        <v>0</v>
      </c>
      <c r="I1009" s="197">
        <v>0</v>
      </c>
      <c r="J1009" s="197">
        <v>0</v>
      </c>
      <c r="K1009" s="197">
        <v>0</v>
      </c>
      <c r="L1009" s="197">
        <v>0</v>
      </c>
      <c r="M1009" s="197">
        <v>0</v>
      </c>
      <c r="N1009" s="197">
        <v>0</v>
      </c>
      <c r="O1009" s="197">
        <v>0</v>
      </c>
      <c r="P1009" s="197">
        <v>0</v>
      </c>
      <c r="Q1009" s="197">
        <v>0</v>
      </c>
      <c r="R1009" s="197">
        <v>0</v>
      </c>
      <c r="S1009" s="197">
        <v>0</v>
      </c>
      <c r="T1009" s="197">
        <v>0</v>
      </c>
      <c r="U1009" s="197">
        <v>0</v>
      </c>
      <c r="V1009" s="197">
        <v>0</v>
      </c>
      <c r="W1009" s="197">
        <v>0</v>
      </c>
      <c r="X1009" s="197">
        <v>0</v>
      </c>
      <c r="Y1009" s="197">
        <v>0</v>
      </c>
      <c r="Z1009" s="197">
        <v>0</v>
      </c>
      <c r="AA1009" s="197">
        <v>0</v>
      </c>
      <c r="AB1009" s="197">
        <v>0</v>
      </c>
      <c r="AC1009" s="197">
        <v>0</v>
      </c>
      <c r="AD1009" s="197">
        <v>0</v>
      </c>
      <c r="AE1009" s="197">
        <v>0</v>
      </c>
      <c r="AF1009" s="197">
        <v>0</v>
      </c>
    </row>
    <row r="1010" spans="1:32" x14ac:dyDescent="0.25">
      <c r="A1010" t="s">
        <v>6671</v>
      </c>
      <c r="B1010" s="197">
        <v>0</v>
      </c>
      <c r="C1010" s="197">
        <v>0</v>
      </c>
      <c r="D1010" s="197">
        <v>0</v>
      </c>
      <c r="E1010" s="197">
        <v>0</v>
      </c>
      <c r="F1010" s="197">
        <v>0</v>
      </c>
      <c r="G1010" s="197">
        <v>0</v>
      </c>
      <c r="H1010" s="197">
        <v>0</v>
      </c>
      <c r="I1010" s="197">
        <v>0</v>
      </c>
      <c r="J1010" s="197">
        <v>0</v>
      </c>
      <c r="K1010" s="197">
        <v>0</v>
      </c>
      <c r="L1010" s="197">
        <v>0</v>
      </c>
      <c r="M1010" s="197">
        <v>0</v>
      </c>
      <c r="N1010" s="197">
        <v>0</v>
      </c>
      <c r="O1010" s="197">
        <v>0</v>
      </c>
      <c r="P1010" s="197">
        <v>0</v>
      </c>
      <c r="Q1010" s="197">
        <v>0</v>
      </c>
      <c r="R1010" s="197">
        <v>0</v>
      </c>
      <c r="S1010" s="197">
        <v>0</v>
      </c>
      <c r="T1010" s="197">
        <v>0</v>
      </c>
      <c r="U1010" s="197">
        <v>0</v>
      </c>
      <c r="V1010" s="197">
        <v>0</v>
      </c>
      <c r="W1010" s="197">
        <v>0</v>
      </c>
      <c r="X1010" s="197">
        <v>0</v>
      </c>
      <c r="Y1010" s="197">
        <v>0</v>
      </c>
      <c r="Z1010" s="197">
        <v>0</v>
      </c>
      <c r="AA1010" s="197">
        <v>0</v>
      </c>
      <c r="AB1010" s="197">
        <v>0</v>
      </c>
      <c r="AC1010" s="197">
        <v>0</v>
      </c>
      <c r="AD1010" s="197">
        <v>0</v>
      </c>
      <c r="AE1010" s="197">
        <v>0</v>
      </c>
      <c r="AF1010" s="197">
        <v>0</v>
      </c>
    </row>
    <row r="1011" spans="1:32" x14ac:dyDescent="0.25">
      <c r="A1011" t="s">
        <v>6672</v>
      </c>
      <c r="B1011">
        <v>0</v>
      </c>
      <c r="C1011">
        <v>0</v>
      </c>
      <c r="D1011">
        <v>0</v>
      </c>
      <c r="E1011">
        <v>0</v>
      </c>
      <c r="F1011">
        <v>0</v>
      </c>
      <c r="G1011">
        <v>0</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row>
    <row r="1012" spans="1:32" x14ac:dyDescent="0.25">
      <c r="A1012" t="s">
        <v>6673</v>
      </c>
      <c r="B1012" s="197">
        <v>0</v>
      </c>
      <c r="C1012" s="197">
        <v>64045</v>
      </c>
      <c r="D1012" s="197">
        <v>77731.8</v>
      </c>
      <c r="E1012" s="197">
        <v>93735.5</v>
      </c>
      <c r="F1012" s="197">
        <v>107867</v>
      </c>
      <c r="G1012" s="197">
        <v>124192</v>
      </c>
      <c r="H1012" s="197">
        <v>140089</v>
      </c>
      <c r="I1012" s="197">
        <v>156473</v>
      </c>
      <c r="J1012" s="197">
        <v>171095</v>
      </c>
      <c r="K1012" s="197">
        <v>186270</v>
      </c>
      <c r="L1012" s="197">
        <v>202234</v>
      </c>
      <c r="M1012" s="197">
        <v>219120</v>
      </c>
      <c r="N1012" s="197">
        <v>235717</v>
      </c>
      <c r="O1012" s="197">
        <v>251544</v>
      </c>
      <c r="P1012" s="197">
        <v>266461</v>
      </c>
      <c r="Q1012" s="197">
        <v>283150</v>
      </c>
      <c r="R1012" s="197">
        <v>300401</v>
      </c>
      <c r="S1012" s="197">
        <v>316810</v>
      </c>
      <c r="T1012" s="197">
        <v>334724</v>
      </c>
      <c r="U1012" s="197">
        <v>352960</v>
      </c>
      <c r="V1012" s="197">
        <v>370289</v>
      </c>
      <c r="W1012" s="197">
        <v>389064</v>
      </c>
      <c r="X1012" s="197">
        <v>407338</v>
      </c>
      <c r="Y1012" s="197">
        <v>427826</v>
      </c>
      <c r="Z1012" s="197">
        <v>449190</v>
      </c>
      <c r="AA1012" s="197">
        <v>470148</v>
      </c>
      <c r="AB1012" s="197">
        <v>491061</v>
      </c>
      <c r="AC1012" s="197">
        <v>513361</v>
      </c>
      <c r="AD1012" s="197">
        <v>535814</v>
      </c>
      <c r="AE1012" s="197">
        <v>558106</v>
      </c>
      <c r="AF1012" s="197">
        <v>582932</v>
      </c>
    </row>
    <row r="1013" spans="1:32" x14ac:dyDescent="0.25">
      <c r="A1013" t="s">
        <v>6674</v>
      </c>
      <c r="B1013" s="197">
        <v>0</v>
      </c>
      <c r="C1013" s="197">
        <v>1015510</v>
      </c>
      <c r="D1013" s="197">
        <v>1232530</v>
      </c>
      <c r="E1013" s="197">
        <v>1486290</v>
      </c>
      <c r="F1013" s="197">
        <v>1710360</v>
      </c>
      <c r="G1013" s="197">
        <v>1969210</v>
      </c>
      <c r="H1013" s="197">
        <v>2221280</v>
      </c>
      <c r="I1013" s="197">
        <v>2481070</v>
      </c>
      <c r="J1013" s="197">
        <v>2712920</v>
      </c>
      <c r="K1013" s="197">
        <v>2953530</v>
      </c>
      <c r="L1013" s="197">
        <v>3206650</v>
      </c>
      <c r="M1013" s="197">
        <v>3474410</v>
      </c>
      <c r="N1013" s="197">
        <v>3737580</v>
      </c>
      <c r="O1013" s="197">
        <v>3988530</v>
      </c>
      <c r="P1013" s="197">
        <v>4225060</v>
      </c>
      <c r="Q1013" s="197">
        <v>4489690</v>
      </c>
      <c r="R1013" s="197">
        <v>4763220</v>
      </c>
      <c r="S1013" s="197">
        <v>5023390</v>
      </c>
      <c r="T1013" s="197">
        <v>5307450</v>
      </c>
      <c r="U1013" s="197">
        <v>5596610</v>
      </c>
      <c r="V1013" s="197">
        <v>5871380</v>
      </c>
      <c r="W1013" s="197">
        <v>6169070</v>
      </c>
      <c r="X1013" s="197">
        <v>6458830</v>
      </c>
      <c r="Y1013" s="197">
        <v>6783690</v>
      </c>
      <c r="Z1013" s="197">
        <v>7122450</v>
      </c>
      <c r="AA1013" s="197">
        <v>7454750</v>
      </c>
      <c r="AB1013" s="197">
        <v>7786360</v>
      </c>
      <c r="AC1013" s="197">
        <v>8139950</v>
      </c>
      <c r="AD1013" s="197">
        <v>8495970</v>
      </c>
      <c r="AE1013" s="197">
        <v>8849440</v>
      </c>
      <c r="AF1013" s="197">
        <v>9243080</v>
      </c>
    </row>
    <row r="1014" spans="1:32" x14ac:dyDescent="0.25">
      <c r="A1014" t="s">
        <v>6675</v>
      </c>
      <c r="B1014" s="197">
        <v>0</v>
      </c>
      <c r="C1014" s="197">
        <v>6687220</v>
      </c>
      <c r="D1014" s="197">
        <v>8116320</v>
      </c>
      <c r="E1014" s="197">
        <v>9787330</v>
      </c>
      <c r="F1014" s="197">
        <v>11262800</v>
      </c>
      <c r="G1014" s="197">
        <v>12967400</v>
      </c>
      <c r="H1014" s="197">
        <v>14627300</v>
      </c>
      <c r="I1014" s="197">
        <v>16338100</v>
      </c>
      <c r="J1014" s="197">
        <v>17864800</v>
      </c>
      <c r="K1014" s="197">
        <v>19449300</v>
      </c>
      <c r="L1014" s="197">
        <v>21116100</v>
      </c>
      <c r="M1014" s="197">
        <v>22879300</v>
      </c>
      <c r="N1014" s="197">
        <v>24612300</v>
      </c>
      <c r="O1014" s="197">
        <v>26264800</v>
      </c>
      <c r="P1014" s="197">
        <v>27822400</v>
      </c>
      <c r="Q1014" s="197">
        <v>29565000</v>
      </c>
      <c r="R1014" s="197">
        <v>31366200</v>
      </c>
      <c r="S1014" s="197">
        <v>33079500</v>
      </c>
      <c r="T1014" s="197">
        <v>34950000</v>
      </c>
      <c r="U1014" s="197">
        <v>36854100</v>
      </c>
      <c r="V1014" s="197">
        <v>38663500</v>
      </c>
      <c r="W1014" s="197">
        <v>40623900</v>
      </c>
      <c r="X1014" s="197">
        <v>42531900</v>
      </c>
      <c r="Y1014" s="197">
        <v>44671200</v>
      </c>
      <c r="Z1014" s="197">
        <v>46901900</v>
      </c>
      <c r="AA1014" s="197">
        <v>49090200</v>
      </c>
      <c r="AB1014" s="197">
        <v>51273800</v>
      </c>
      <c r="AC1014" s="197">
        <v>53602300</v>
      </c>
      <c r="AD1014" s="197">
        <v>55946700</v>
      </c>
      <c r="AE1014" s="197">
        <v>58274300</v>
      </c>
      <c r="AF1014" s="197">
        <v>60866500</v>
      </c>
    </row>
    <row r="1015" spans="1:32" x14ac:dyDescent="0.25">
      <c r="A1015" t="s">
        <v>6676</v>
      </c>
      <c r="B1015" s="197">
        <v>0</v>
      </c>
      <c r="C1015" s="197">
        <v>149410</v>
      </c>
      <c r="D1015" s="197">
        <v>181340</v>
      </c>
      <c r="E1015" s="197">
        <v>218675</v>
      </c>
      <c r="F1015" s="197">
        <v>251642</v>
      </c>
      <c r="G1015" s="197">
        <v>289727</v>
      </c>
      <c r="H1015" s="197">
        <v>326813</v>
      </c>
      <c r="I1015" s="197">
        <v>365036</v>
      </c>
      <c r="J1015" s="197">
        <v>399147</v>
      </c>
      <c r="K1015" s="197">
        <v>434549</v>
      </c>
      <c r="L1015" s="197">
        <v>471790</v>
      </c>
      <c r="M1015" s="197">
        <v>511184</v>
      </c>
      <c r="N1015" s="197">
        <v>549904</v>
      </c>
      <c r="O1015" s="197">
        <v>586826</v>
      </c>
      <c r="P1015" s="197">
        <v>621626</v>
      </c>
      <c r="Q1015" s="197">
        <v>660560</v>
      </c>
      <c r="R1015" s="197">
        <v>700804</v>
      </c>
      <c r="S1015" s="197">
        <v>739084</v>
      </c>
      <c r="T1015" s="197">
        <v>780877</v>
      </c>
      <c r="U1015" s="197">
        <v>823419</v>
      </c>
      <c r="V1015" s="197">
        <v>863846</v>
      </c>
      <c r="W1015" s="197">
        <v>907645</v>
      </c>
      <c r="X1015" s="197">
        <v>950276</v>
      </c>
      <c r="Y1015" s="197">
        <v>998074</v>
      </c>
      <c r="Z1015" s="197">
        <v>1047910</v>
      </c>
      <c r="AA1015" s="197">
        <v>1096810</v>
      </c>
      <c r="AB1015" s="197">
        <v>1145590</v>
      </c>
      <c r="AC1015" s="197">
        <v>1197620</v>
      </c>
      <c r="AD1015" s="197">
        <v>1250000</v>
      </c>
      <c r="AE1015" s="197">
        <v>1302000</v>
      </c>
      <c r="AF1015" s="197">
        <v>1359920</v>
      </c>
    </row>
    <row r="1016" spans="1:32" x14ac:dyDescent="0.25">
      <c r="A1016" t="s">
        <v>6677</v>
      </c>
      <c r="B1016" s="197">
        <v>0</v>
      </c>
      <c r="C1016" s="197">
        <v>131957</v>
      </c>
      <c r="D1016" s="197">
        <v>160157</v>
      </c>
      <c r="E1016" s="197">
        <v>193131</v>
      </c>
      <c r="F1016" s="197">
        <v>222246</v>
      </c>
      <c r="G1016" s="197">
        <v>255882</v>
      </c>
      <c r="H1016" s="197">
        <v>288636</v>
      </c>
      <c r="I1016" s="197">
        <v>322395</v>
      </c>
      <c r="J1016" s="197">
        <v>352521</v>
      </c>
      <c r="K1016" s="197">
        <v>383787</v>
      </c>
      <c r="L1016" s="197">
        <v>416678</v>
      </c>
      <c r="M1016" s="197">
        <v>451470</v>
      </c>
      <c r="N1016" s="197">
        <v>485667</v>
      </c>
      <c r="O1016" s="197">
        <v>518276</v>
      </c>
      <c r="P1016" s="197">
        <v>549011</v>
      </c>
      <c r="Q1016" s="197">
        <v>583397</v>
      </c>
      <c r="R1016" s="197">
        <v>618940</v>
      </c>
      <c r="S1016" s="197">
        <v>652748</v>
      </c>
      <c r="T1016" s="197">
        <v>689659</v>
      </c>
      <c r="U1016" s="197">
        <v>727232</v>
      </c>
      <c r="V1016" s="197">
        <v>762937</v>
      </c>
      <c r="W1016" s="197">
        <v>801619</v>
      </c>
      <c r="X1016" s="197">
        <v>839270</v>
      </c>
      <c r="Y1016" s="197">
        <v>881484</v>
      </c>
      <c r="Z1016" s="197">
        <v>925502</v>
      </c>
      <c r="AA1016" s="197">
        <v>968682</v>
      </c>
      <c r="AB1016" s="197">
        <v>1011770</v>
      </c>
      <c r="AC1016" s="197">
        <v>1057720</v>
      </c>
      <c r="AD1016" s="197">
        <v>1103980</v>
      </c>
      <c r="AE1016" s="197">
        <v>1149910</v>
      </c>
      <c r="AF1016" s="197">
        <v>1201060</v>
      </c>
    </row>
    <row r="1017" spans="1:32" x14ac:dyDescent="0.25">
      <c r="A1017" t="s">
        <v>6678</v>
      </c>
      <c r="B1017" s="197">
        <v>0</v>
      </c>
      <c r="C1017" s="197">
        <v>4530160</v>
      </c>
      <c r="D1017" s="197">
        <v>5498280</v>
      </c>
      <c r="E1017" s="197">
        <v>6630290</v>
      </c>
      <c r="F1017" s="197">
        <v>7629850</v>
      </c>
      <c r="G1017" s="197">
        <v>8784590</v>
      </c>
      <c r="H1017" s="197">
        <v>9909050</v>
      </c>
      <c r="I1017" s="197">
        <v>11068000</v>
      </c>
      <c r="J1017" s="197">
        <v>12102300</v>
      </c>
      <c r="K1017" s="197">
        <v>13175600</v>
      </c>
      <c r="L1017" s="197">
        <v>14304800</v>
      </c>
      <c r="M1017" s="197">
        <v>15499200</v>
      </c>
      <c r="N1017" s="197">
        <v>16673200</v>
      </c>
      <c r="O1017" s="197">
        <v>17792700</v>
      </c>
      <c r="P1017" s="197">
        <v>18847900</v>
      </c>
      <c r="Q1017" s="197">
        <v>20028400</v>
      </c>
      <c r="R1017" s="197">
        <v>21248600</v>
      </c>
      <c r="S1017" s="197">
        <v>22409200</v>
      </c>
      <c r="T1017" s="197">
        <v>23676400</v>
      </c>
      <c r="U1017" s="197">
        <v>24966300</v>
      </c>
      <c r="V1017" s="197">
        <v>26192100</v>
      </c>
      <c r="W1017" s="197">
        <v>27520100</v>
      </c>
      <c r="X1017" s="197">
        <v>28812600</v>
      </c>
      <c r="Y1017" s="197">
        <v>30261900</v>
      </c>
      <c r="Z1017" s="197">
        <v>31773000</v>
      </c>
      <c r="AA1017" s="197">
        <v>33255400</v>
      </c>
      <c r="AB1017" s="197">
        <v>34734700</v>
      </c>
      <c r="AC1017" s="197">
        <v>36312100</v>
      </c>
      <c r="AD1017" s="197">
        <v>37900300</v>
      </c>
      <c r="AE1017" s="197">
        <v>39477100</v>
      </c>
      <c r="AF1017" s="197">
        <v>41233100</v>
      </c>
    </row>
    <row r="1018" spans="1:32" x14ac:dyDescent="0.25">
      <c r="A1018" t="s">
        <v>6679</v>
      </c>
      <c r="B1018" s="197">
        <v>0</v>
      </c>
      <c r="C1018" s="197">
        <v>18210.099999999999</v>
      </c>
      <c r="D1018" s="197">
        <v>22101.7</v>
      </c>
      <c r="E1018" s="197">
        <v>26652</v>
      </c>
      <c r="F1018" s="197">
        <v>30670</v>
      </c>
      <c r="G1018" s="197">
        <v>35311.800000000003</v>
      </c>
      <c r="H1018" s="197">
        <v>39831.800000000003</v>
      </c>
      <c r="I1018" s="197">
        <v>44490.5</v>
      </c>
      <c r="J1018" s="197">
        <v>48647.9</v>
      </c>
      <c r="K1018" s="197">
        <v>52962.6</v>
      </c>
      <c r="L1018" s="197">
        <v>57501.5</v>
      </c>
      <c r="M1018" s="197">
        <v>62302.9</v>
      </c>
      <c r="N1018" s="197">
        <v>67022.100000000006</v>
      </c>
      <c r="O1018" s="197">
        <v>71522.100000000006</v>
      </c>
      <c r="P1018" s="197">
        <v>75763.5</v>
      </c>
      <c r="Q1018" s="197">
        <v>80508.800000000003</v>
      </c>
      <c r="R1018" s="197">
        <v>85413.8</v>
      </c>
      <c r="S1018" s="197">
        <v>90079.2</v>
      </c>
      <c r="T1018" s="197">
        <v>95172.9</v>
      </c>
      <c r="U1018" s="197">
        <v>100358</v>
      </c>
      <c r="V1018" s="197">
        <v>105285</v>
      </c>
      <c r="W1018" s="197">
        <v>110623</v>
      </c>
      <c r="X1018" s="197">
        <v>115819</v>
      </c>
      <c r="Y1018" s="197">
        <v>121645</v>
      </c>
      <c r="Z1018" s="197">
        <v>127719</v>
      </c>
      <c r="AA1018" s="197">
        <v>133678</v>
      </c>
      <c r="AB1018" s="197">
        <v>139625</v>
      </c>
      <c r="AC1018" s="197">
        <v>145965</v>
      </c>
      <c r="AD1018" s="197">
        <v>152349</v>
      </c>
      <c r="AE1018" s="197">
        <v>158688</v>
      </c>
      <c r="AF1018" s="197">
        <v>165746</v>
      </c>
    </row>
    <row r="1019" spans="1:32" x14ac:dyDescent="0.25">
      <c r="A1019" t="s">
        <v>6680</v>
      </c>
      <c r="B1019" s="197">
        <v>0</v>
      </c>
      <c r="C1019" s="197">
        <v>43018</v>
      </c>
      <c r="D1019" s="197">
        <v>52211.199999999997</v>
      </c>
      <c r="E1019" s="197">
        <v>62960.6</v>
      </c>
      <c r="F1019" s="197">
        <v>72452.3</v>
      </c>
      <c r="G1019" s="197">
        <v>83417.600000000006</v>
      </c>
      <c r="H1019" s="197">
        <v>94095.4</v>
      </c>
      <c r="I1019" s="197">
        <v>105101</v>
      </c>
      <c r="J1019" s="197">
        <v>114922</v>
      </c>
      <c r="K1019" s="197">
        <v>125115</v>
      </c>
      <c r="L1019" s="197">
        <v>135837</v>
      </c>
      <c r="M1019" s="197">
        <v>147179</v>
      </c>
      <c r="N1019" s="197">
        <v>158328</v>
      </c>
      <c r="O1019" s="197">
        <v>168958</v>
      </c>
      <c r="P1019" s="197">
        <v>178978</v>
      </c>
      <c r="Q1019" s="197">
        <v>190187</v>
      </c>
      <c r="R1019" s="197">
        <v>201775</v>
      </c>
      <c r="S1019" s="197">
        <v>212796</v>
      </c>
      <c r="T1019" s="197">
        <v>224829</v>
      </c>
      <c r="U1019" s="197">
        <v>237078</v>
      </c>
      <c r="V1019" s="197">
        <v>248717</v>
      </c>
      <c r="W1019" s="197">
        <v>261328</v>
      </c>
      <c r="X1019" s="197">
        <v>273602</v>
      </c>
      <c r="Y1019" s="197">
        <v>287364</v>
      </c>
      <c r="Z1019" s="197">
        <v>301714</v>
      </c>
      <c r="AA1019" s="197">
        <v>315790</v>
      </c>
      <c r="AB1019" s="197">
        <v>329838</v>
      </c>
      <c r="AC1019" s="197">
        <v>344816</v>
      </c>
      <c r="AD1019" s="197">
        <v>359898</v>
      </c>
      <c r="AE1019" s="197">
        <v>374871</v>
      </c>
      <c r="AF1019" s="197">
        <v>391546</v>
      </c>
    </row>
    <row r="1020" spans="1:32" x14ac:dyDescent="0.25">
      <c r="A1020" t="s">
        <v>6681</v>
      </c>
      <c r="B1020" s="197">
        <v>0</v>
      </c>
      <c r="C1020" s="197">
        <v>0</v>
      </c>
      <c r="D1020" s="197">
        <v>0</v>
      </c>
      <c r="E1020" s="197">
        <v>0</v>
      </c>
      <c r="F1020" s="197">
        <v>0</v>
      </c>
      <c r="G1020" s="197">
        <v>0</v>
      </c>
      <c r="H1020" s="197">
        <v>0</v>
      </c>
      <c r="I1020" s="197">
        <v>0</v>
      </c>
      <c r="J1020" s="197">
        <v>0</v>
      </c>
      <c r="K1020" s="197">
        <v>0</v>
      </c>
      <c r="L1020" s="197">
        <v>0</v>
      </c>
      <c r="M1020" s="197">
        <v>0</v>
      </c>
      <c r="N1020" s="197">
        <v>0</v>
      </c>
      <c r="O1020" s="197">
        <v>0</v>
      </c>
      <c r="P1020" s="197">
        <v>0</v>
      </c>
      <c r="Q1020" s="197">
        <v>0</v>
      </c>
      <c r="R1020" s="197">
        <v>0</v>
      </c>
      <c r="S1020" s="197">
        <v>0</v>
      </c>
      <c r="T1020" s="197">
        <v>0</v>
      </c>
      <c r="U1020" s="197">
        <v>0</v>
      </c>
      <c r="V1020" s="197">
        <v>0</v>
      </c>
      <c r="W1020" s="197">
        <v>0</v>
      </c>
      <c r="X1020" s="197">
        <v>0</v>
      </c>
      <c r="Y1020" s="197">
        <v>0</v>
      </c>
      <c r="Z1020" s="197">
        <v>0</v>
      </c>
      <c r="AA1020" s="197">
        <v>0</v>
      </c>
      <c r="AB1020" s="197">
        <v>0</v>
      </c>
      <c r="AC1020" s="197">
        <v>0</v>
      </c>
      <c r="AD1020" s="197">
        <v>0</v>
      </c>
      <c r="AE1020" s="197">
        <v>0</v>
      </c>
      <c r="AF1020" s="197">
        <v>0</v>
      </c>
    </row>
    <row r="1021" spans="1:32" x14ac:dyDescent="0.25">
      <c r="A1021" t="s">
        <v>6682</v>
      </c>
      <c r="B1021" s="197">
        <v>0</v>
      </c>
      <c r="C1021" s="197">
        <v>0</v>
      </c>
      <c r="D1021" s="197">
        <v>0</v>
      </c>
      <c r="E1021" s="197">
        <v>0</v>
      </c>
      <c r="F1021" s="197">
        <v>0</v>
      </c>
      <c r="G1021" s="197">
        <v>0</v>
      </c>
      <c r="H1021" s="197">
        <v>0</v>
      </c>
      <c r="I1021" s="197">
        <v>0</v>
      </c>
      <c r="J1021" s="197">
        <v>0</v>
      </c>
      <c r="K1021" s="197">
        <v>0</v>
      </c>
      <c r="L1021" s="197">
        <v>0</v>
      </c>
      <c r="M1021" s="197">
        <v>0</v>
      </c>
      <c r="N1021" s="197">
        <v>0</v>
      </c>
      <c r="O1021" s="197">
        <v>0</v>
      </c>
      <c r="P1021" s="197">
        <v>0</v>
      </c>
      <c r="Q1021" s="197">
        <v>0</v>
      </c>
      <c r="R1021" s="197">
        <v>0</v>
      </c>
      <c r="S1021" s="197">
        <v>0</v>
      </c>
      <c r="T1021" s="197">
        <v>0</v>
      </c>
      <c r="U1021" s="197">
        <v>0</v>
      </c>
      <c r="V1021" s="197">
        <v>0</v>
      </c>
      <c r="W1021" s="197">
        <v>0</v>
      </c>
      <c r="X1021" s="197">
        <v>0</v>
      </c>
      <c r="Y1021" s="197">
        <v>0</v>
      </c>
      <c r="Z1021" s="197">
        <v>0</v>
      </c>
      <c r="AA1021" s="197">
        <v>0</v>
      </c>
      <c r="AB1021" s="197">
        <v>0</v>
      </c>
      <c r="AC1021" s="197">
        <v>0</v>
      </c>
      <c r="AD1021" s="197">
        <v>0</v>
      </c>
      <c r="AE1021" s="197">
        <v>0</v>
      </c>
      <c r="AF1021" s="197">
        <v>0</v>
      </c>
    </row>
    <row r="1022" spans="1:32" x14ac:dyDescent="0.25">
      <c r="A1022" t="s">
        <v>6683</v>
      </c>
      <c r="B1022" s="197">
        <v>0</v>
      </c>
      <c r="C1022" s="197">
        <v>0</v>
      </c>
      <c r="D1022" s="197">
        <v>0</v>
      </c>
      <c r="E1022" s="197">
        <v>0</v>
      </c>
      <c r="F1022" s="197">
        <v>0</v>
      </c>
      <c r="G1022" s="197">
        <v>0</v>
      </c>
      <c r="H1022" s="197">
        <v>0</v>
      </c>
      <c r="I1022" s="197">
        <v>0</v>
      </c>
      <c r="J1022" s="197">
        <v>0</v>
      </c>
      <c r="K1022" s="197">
        <v>0</v>
      </c>
      <c r="L1022" s="197">
        <v>0</v>
      </c>
      <c r="M1022" s="197">
        <v>0</v>
      </c>
      <c r="N1022" s="197">
        <v>0</v>
      </c>
      <c r="O1022" s="197">
        <v>0</v>
      </c>
      <c r="P1022" s="197">
        <v>0</v>
      </c>
      <c r="Q1022" s="197">
        <v>0</v>
      </c>
      <c r="R1022" s="197">
        <v>0</v>
      </c>
      <c r="S1022" s="197">
        <v>0</v>
      </c>
      <c r="T1022" s="197">
        <v>0</v>
      </c>
      <c r="U1022" s="197">
        <v>0</v>
      </c>
      <c r="V1022" s="197">
        <v>0</v>
      </c>
      <c r="W1022" s="197">
        <v>0</v>
      </c>
      <c r="X1022" s="197">
        <v>0</v>
      </c>
      <c r="Y1022" s="197">
        <v>0</v>
      </c>
      <c r="Z1022" s="197">
        <v>0</v>
      </c>
      <c r="AA1022" s="197">
        <v>0</v>
      </c>
      <c r="AB1022" s="197">
        <v>0</v>
      </c>
      <c r="AC1022" s="197">
        <v>0</v>
      </c>
      <c r="AD1022" s="197">
        <v>0</v>
      </c>
      <c r="AE1022" s="197">
        <v>0</v>
      </c>
      <c r="AF1022" s="197">
        <v>0</v>
      </c>
    </row>
    <row r="1023" spans="1:32" x14ac:dyDescent="0.25">
      <c r="A1023" t="s">
        <v>6684</v>
      </c>
      <c r="B1023">
        <v>0</v>
      </c>
      <c r="C1023">
        <v>0</v>
      </c>
      <c r="D1023">
        <v>0</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row>
    <row r="1024" spans="1:32" x14ac:dyDescent="0.25">
      <c r="A1024" t="s">
        <v>6685</v>
      </c>
      <c r="B1024" s="197">
        <v>0</v>
      </c>
      <c r="C1024" s="197">
        <v>0</v>
      </c>
      <c r="D1024" s="197">
        <v>0</v>
      </c>
      <c r="E1024" s="197">
        <v>0</v>
      </c>
      <c r="F1024" s="197">
        <v>0</v>
      </c>
      <c r="G1024" s="197">
        <v>0</v>
      </c>
      <c r="H1024" s="197">
        <v>0</v>
      </c>
      <c r="I1024" s="197">
        <v>0</v>
      </c>
      <c r="J1024" s="197">
        <v>0</v>
      </c>
      <c r="K1024" s="197">
        <v>0</v>
      </c>
      <c r="L1024" s="197">
        <v>0</v>
      </c>
      <c r="M1024" s="197">
        <v>0</v>
      </c>
      <c r="N1024" s="197">
        <v>0</v>
      </c>
      <c r="O1024" s="197">
        <v>0</v>
      </c>
      <c r="P1024" s="197">
        <v>0</v>
      </c>
      <c r="Q1024" s="197">
        <v>0</v>
      </c>
      <c r="R1024" s="197">
        <v>0</v>
      </c>
      <c r="S1024" s="197">
        <v>0</v>
      </c>
      <c r="T1024" s="197">
        <v>0</v>
      </c>
      <c r="U1024" s="197">
        <v>0</v>
      </c>
      <c r="V1024" s="197">
        <v>0</v>
      </c>
      <c r="W1024" s="197">
        <v>0</v>
      </c>
      <c r="X1024" s="197">
        <v>0</v>
      </c>
      <c r="Y1024" s="197">
        <v>0</v>
      </c>
      <c r="Z1024" s="197">
        <v>0</v>
      </c>
      <c r="AA1024" s="197">
        <v>0</v>
      </c>
      <c r="AB1024" s="197">
        <v>0</v>
      </c>
      <c r="AC1024" s="197">
        <v>0</v>
      </c>
      <c r="AD1024" s="197">
        <v>0</v>
      </c>
      <c r="AE1024" s="197">
        <v>0</v>
      </c>
      <c r="AF1024" s="197">
        <v>0</v>
      </c>
    </row>
    <row r="1025" spans="1:32" x14ac:dyDescent="0.25">
      <c r="A1025" t="s">
        <v>6686</v>
      </c>
      <c r="B1025" s="197">
        <v>0</v>
      </c>
      <c r="C1025" s="197">
        <v>0</v>
      </c>
      <c r="D1025" s="197">
        <v>0</v>
      </c>
      <c r="E1025" s="197">
        <v>0</v>
      </c>
      <c r="F1025" s="197">
        <v>0</v>
      </c>
      <c r="G1025" s="197">
        <v>0</v>
      </c>
      <c r="H1025" s="197">
        <v>0</v>
      </c>
      <c r="I1025" s="197">
        <v>0</v>
      </c>
      <c r="J1025" s="197">
        <v>0</v>
      </c>
      <c r="K1025" s="197">
        <v>0</v>
      </c>
      <c r="L1025" s="197">
        <v>0</v>
      </c>
      <c r="M1025" s="197">
        <v>0</v>
      </c>
      <c r="N1025" s="197">
        <v>0</v>
      </c>
      <c r="O1025" s="197">
        <v>0</v>
      </c>
      <c r="P1025" s="197">
        <v>0</v>
      </c>
      <c r="Q1025" s="197">
        <v>0</v>
      </c>
      <c r="R1025" s="197">
        <v>0</v>
      </c>
      <c r="S1025" s="197">
        <v>0</v>
      </c>
      <c r="T1025" s="197">
        <v>0</v>
      </c>
      <c r="U1025" s="197">
        <v>0</v>
      </c>
      <c r="V1025" s="197">
        <v>0</v>
      </c>
      <c r="W1025" s="197">
        <v>0</v>
      </c>
      <c r="X1025" s="197">
        <v>0</v>
      </c>
      <c r="Y1025" s="197">
        <v>0</v>
      </c>
      <c r="Z1025" s="197">
        <v>0</v>
      </c>
      <c r="AA1025" s="197">
        <v>0</v>
      </c>
      <c r="AB1025" s="197">
        <v>0</v>
      </c>
      <c r="AC1025" s="197">
        <v>0</v>
      </c>
      <c r="AD1025" s="197">
        <v>0</v>
      </c>
      <c r="AE1025" s="197">
        <v>0</v>
      </c>
      <c r="AF1025" s="197">
        <v>0</v>
      </c>
    </row>
    <row r="1026" spans="1:32" x14ac:dyDescent="0.25">
      <c r="A1026" t="s">
        <v>6687</v>
      </c>
      <c r="B1026" s="197">
        <v>0</v>
      </c>
      <c r="C1026" s="197">
        <v>0</v>
      </c>
      <c r="D1026" s="197">
        <v>0</v>
      </c>
      <c r="E1026" s="197">
        <v>0</v>
      </c>
      <c r="F1026" s="197">
        <v>0</v>
      </c>
      <c r="G1026" s="197">
        <v>0</v>
      </c>
      <c r="H1026" s="197">
        <v>0</v>
      </c>
      <c r="I1026" s="197">
        <v>0</v>
      </c>
      <c r="J1026" s="197">
        <v>0</v>
      </c>
      <c r="K1026" s="197">
        <v>0</v>
      </c>
      <c r="L1026" s="197">
        <v>0</v>
      </c>
      <c r="M1026" s="197">
        <v>0</v>
      </c>
      <c r="N1026" s="197">
        <v>0</v>
      </c>
      <c r="O1026" s="197">
        <v>0</v>
      </c>
      <c r="P1026" s="197">
        <v>0</v>
      </c>
      <c r="Q1026" s="197">
        <v>0</v>
      </c>
      <c r="R1026" s="197">
        <v>0</v>
      </c>
      <c r="S1026" s="197">
        <v>0</v>
      </c>
      <c r="T1026" s="197">
        <v>0</v>
      </c>
      <c r="U1026" s="197">
        <v>0</v>
      </c>
      <c r="V1026" s="197">
        <v>0</v>
      </c>
      <c r="W1026" s="197">
        <v>0</v>
      </c>
      <c r="X1026" s="197">
        <v>0</v>
      </c>
      <c r="Y1026" s="197">
        <v>0</v>
      </c>
      <c r="Z1026" s="197">
        <v>0</v>
      </c>
      <c r="AA1026" s="197">
        <v>0</v>
      </c>
      <c r="AB1026" s="197">
        <v>0</v>
      </c>
      <c r="AC1026" s="197">
        <v>0</v>
      </c>
      <c r="AD1026" s="197">
        <v>0</v>
      </c>
      <c r="AE1026" s="197">
        <v>0</v>
      </c>
      <c r="AF1026" s="197">
        <v>0</v>
      </c>
    </row>
    <row r="1027" spans="1:32" x14ac:dyDescent="0.25">
      <c r="A1027" t="s">
        <v>6688</v>
      </c>
      <c r="B1027" s="197">
        <v>0</v>
      </c>
      <c r="C1027" s="197">
        <v>0</v>
      </c>
      <c r="D1027" s="197">
        <v>0</v>
      </c>
      <c r="E1027" s="197">
        <v>0</v>
      </c>
      <c r="F1027" s="197">
        <v>0</v>
      </c>
      <c r="G1027" s="197">
        <v>0</v>
      </c>
      <c r="H1027" s="197">
        <v>0</v>
      </c>
      <c r="I1027" s="197">
        <v>0</v>
      </c>
      <c r="J1027" s="197">
        <v>0</v>
      </c>
      <c r="K1027" s="197">
        <v>0</v>
      </c>
      <c r="L1027" s="197">
        <v>0</v>
      </c>
      <c r="M1027" s="197">
        <v>0</v>
      </c>
      <c r="N1027" s="197">
        <v>0</v>
      </c>
      <c r="O1027" s="197">
        <v>0</v>
      </c>
      <c r="P1027" s="197">
        <v>0</v>
      </c>
      <c r="Q1027" s="197">
        <v>0</v>
      </c>
      <c r="R1027" s="197">
        <v>0</v>
      </c>
      <c r="S1027" s="197">
        <v>0</v>
      </c>
      <c r="T1027" s="197">
        <v>0</v>
      </c>
      <c r="U1027" s="197">
        <v>0</v>
      </c>
      <c r="V1027" s="197">
        <v>0</v>
      </c>
      <c r="W1027" s="197">
        <v>0</v>
      </c>
      <c r="X1027" s="197">
        <v>0</v>
      </c>
      <c r="Y1027" s="197">
        <v>0</v>
      </c>
      <c r="Z1027" s="197">
        <v>0</v>
      </c>
      <c r="AA1027" s="197">
        <v>0</v>
      </c>
      <c r="AB1027" s="197">
        <v>0</v>
      </c>
      <c r="AC1027" s="197">
        <v>0</v>
      </c>
      <c r="AD1027" s="197">
        <v>0</v>
      </c>
      <c r="AE1027" s="197">
        <v>0</v>
      </c>
      <c r="AF1027" s="197">
        <v>0</v>
      </c>
    </row>
    <row r="1028" spans="1:32" x14ac:dyDescent="0.25">
      <c r="A1028" t="s">
        <v>6689</v>
      </c>
      <c r="B1028" s="197">
        <v>0</v>
      </c>
      <c r="C1028" s="197">
        <v>0</v>
      </c>
      <c r="D1028" s="197">
        <v>0</v>
      </c>
      <c r="E1028" s="197">
        <v>0</v>
      </c>
      <c r="F1028" s="197">
        <v>0</v>
      </c>
      <c r="G1028" s="197">
        <v>0</v>
      </c>
      <c r="H1028" s="197">
        <v>0</v>
      </c>
      <c r="I1028" s="197">
        <v>0</v>
      </c>
      <c r="J1028" s="197">
        <v>0</v>
      </c>
      <c r="K1028" s="197">
        <v>0</v>
      </c>
      <c r="L1028" s="197">
        <v>0</v>
      </c>
      <c r="M1028" s="197">
        <v>0</v>
      </c>
      <c r="N1028" s="197">
        <v>0</v>
      </c>
      <c r="O1028" s="197">
        <v>0</v>
      </c>
      <c r="P1028" s="197">
        <v>0</v>
      </c>
      <c r="Q1028" s="197">
        <v>0</v>
      </c>
      <c r="R1028" s="197">
        <v>0</v>
      </c>
      <c r="S1028" s="197">
        <v>0</v>
      </c>
      <c r="T1028" s="197">
        <v>0</v>
      </c>
      <c r="U1028" s="197">
        <v>0</v>
      </c>
      <c r="V1028" s="197">
        <v>0</v>
      </c>
      <c r="W1028" s="197">
        <v>0</v>
      </c>
      <c r="X1028" s="197">
        <v>0</v>
      </c>
      <c r="Y1028" s="197">
        <v>0</v>
      </c>
      <c r="Z1028" s="197">
        <v>0</v>
      </c>
      <c r="AA1028" s="197">
        <v>0</v>
      </c>
      <c r="AB1028" s="197">
        <v>0</v>
      </c>
      <c r="AC1028" s="197">
        <v>0</v>
      </c>
      <c r="AD1028" s="197">
        <v>0</v>
      </c>
      <c r="AE1028" s="197">
        <v>0</v>
      </c>
      <c r="AF1028" s="197">
        <v>0</v>
      </c>
    </row>
    <row r="1029" spans="1:32" x14ac:dyDescent="0.25">
      <c r="A1029" t="s">
        <v>6690</v>
      </c>
      <c r="B1029" s="197">
        <v>0</v>
      </c>
      <c r="C1029" s="197">
        <v>0</v>
      </c>
      <c r="D1029" s="197">
        <v>0</v>
      </c>
      <c r="E1029" s="197">
        <v>0</v>
      </c>
      <c r="F1029" s="197">
        <v>0</v>
      </c>
      <c r="G1029" s="197">
        <v>0</v>
      </c>
      <c r="H1029" s="197">
        <v>0</v>
      </c>
      <c r="I1029" s="197">
        <v>0</v>
      </c>
      <c r="J1029" s="197">
        <v>0</v>
      </c>
      <c r="K1029" s="197">
        <v>0</v>
      </c>
      <c r="L1029" s="197">
        <v>0</v>
      </c>
      <c r="M1029" s="197">
        <v>0</v>
      </c>
      <c r="N1029" s="197">
        <v>0</v>
      </c>
      <c r="O1029" s="197">
        <v>0</v>
      </c>
      <c r="P1029" s="197">
        <v>0</v>
      </c>
      <c r="Q1029" s="197">
        <v>0</v>
      </c>
      <c r="R1029" s="197">
        <v>0</v>
      </c>
      <c r="S1029" s="197">
        <v>0</v>
      </c>
      <c r="T1029" s="197">
        <v>0</v>
      </c>
      <c r="U1029" s="197">
        <v>0</v>
      </c>
      <c r="V1029" s="197">
        <v>0</v>
      </c>
      <c r="W1029" s="197">
        <v>0</v>
      </c>
      <c r="X1029" s="197">
        <v>0</v>
      </c>
      <c r="Y1029" s="197">
        <v>0</v>
      </c>
      <c r="Z1029" s="197">
        <v>0</v>
      </c>
      <c r="AA1029" s="197">
        <v>0</v>
      </c>
      <c r="AB1029" s="197">
        <v>0</v>
      </c>
      <c r="AC1029" s="197">
        <v>0</v>
      </c>
      <c r="AD1029" s="197">
        <v>0</v>
      </c>
      <c r="AE1029" s="197">
        <v>0</v>
      </c>
      <c r="AF1029" s="197">
        <v>0</v>
      </c>
    </row>
    <row r="1030" spans="1:32" x14ac:dyDescent="0.25">
      <c r="A1030" t="s">
        <v>6691</v>
      </c>
      <c r="B1030">
        <v>0</v>
      </c>
      <c r="C1030">
        <v>0</v>
      </c>
      <c r="D1030">
        <v>0</v>
      </c>
      <c r="E1030">
        <v>0</v>
      </c>
      <c r="F1030">
        <v>0</v>
      </c>
      <c r="G1030">
        <v>0</v>
      </c>
      <c r="H1030">
        <v>0</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row>
    <row r="1031" spans="1:32" x14ac:dyDescent="0.25">
      <c r="A1031" t="s">
        <v>6692</v>
      </c>
      <c r="B1031">
        <v>0</v>
      </c>
      <c r="C1031">
        <v>0</v>
      </c>
      <c r="D1031">
        <v>0</v>
      </c>
      <c r="E1031">
        <v>0</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row>
    <row r="1032" spans="1:32" x14ac:dyDescent="0.25">
      <c r="A1032" t="s">
        <v>6693</v>
      </c>
      <c r="B1032" s="197">
        <v>0</v>
      </c>
      <c r="C1032" s="197">
        <v>0</v>
      </c>
      <c r="D1032" s="197">
        <v>0</v>
      </c>
      <c r="E1032" s="197">
        <v>0</v>
      </c>
      <c r="F1032" s="197">
        <v>0</v>
      </c>
      <c r="G1032" s="197">
        <v>0</v>
      </c>
      <c r="H1032" s="197">
        <v>0</v>
      </c>
      <c r="I1032" s="197">
        <v>0</v>
      </c>
      <c r="J1032" s="197">
        <v>0</v>
      </c>
      <c r="K1032" s="197">
        <v>0</v>
      </c>
      <c r="L1032" s="197">
        <v>0</v>
      </c>
      <c r="M1032" s="197">
        <v>0</v>
      </c>
      <c r="N1032" s="197">
        <v>0</v>
      </c>
      <c r="O1032" s="197">
        <v>0</v>
      </c>
      <c r="P1032" s="197">
        <v>0</v>
      </c>
      <c r="Q1032" s="197">
        <v>0</v>
      </c>
      <c r="R1032" s="197">
        <v>0</v>
      </c>
      <c r="S1032" s="197">
        <v>0</v>
      </c>
      <c r="T1032" s="197">
        <v>0</v>
      </c>
      <c r="U1032" s="197">
        <v>0</v>
      </c>
      <c r="V1032" s="197">
        <v>0</v>
      </c>
      <c r="W1032" s="197">
        <v>0</v>
      </c>
      <c r="X1032" s="197">
        <v>0</v>
      </c>
      <c r="Y1032" s="197">
        <v>0</v>
      </c>
      <c r="Z1032" s="197">
        <v>0</v>
      </c>
      <c r="AA1032" s="197">
        <v>0</v>
      </c>
      <c r="AB1032" s="197">
        <v>0</v>
      </c>
      <c r="AC1032" s="197">
        <v>0</v>
      </c>
      <c r="AD1032" s="197">
        <v>0</v>
      </c>
      <c r="AE1032" s="197">
        <v>0</v>
      </c>
      <c r="AF1032" s="197">
        <v>0</v>
      </c>
    </row>
    <row r="1033" spans="1:32" x14ac:dyDescent="0.25">
      <c r="A1033" t="s">
        <v>6694</v>
      </c>
      <c r="B1033" s="197">
        <v>0</v>
      </c>
      <c r="C1033" s="197">
        <v>0</v>
      </c>
      <c r="D1033" s="197">
        <v>0</v>
      </c>
      <c r="E1033" s="197">
        <v>0</v>
      </c>
      <c r="F1033" s="197">
        <v>0</v>
      </c>
      <c r="G1033" s="197">
        <v>0</v>
      </c>
      <c r="H1033" s="197">
        <v>0</v>
      </c>
      <c r="I1033" s="197">
        <v>0</v>
      </c>
      <c r="J1033" s="197">
        <v>0</v>
      </c>
      <c r="K1033" s="197">
        <v>0</v>
      </c>
      <c r="L1033" s="197">
        <v>0</v>
      </c>
      <c r="M1033" s="197">
        <v>0</v>
      </c>
      <c r="N1033" s="197">
        <v>0</v>
      </c>
      <c r="O1033" s="197">
        <v>0</v>
      </c>
      <c r="P1033" s="197">
        <v>0</v>
      </c>
      <c r="Q1033" s="197">
        <v>0</v>
      </c>
      <c r="R1033" s="197">
        <v>0</v>
      </c>
      <c r="S1033" s="197">
        <v>0</v>
      </c>
      <c r="T1033" s="197">
        <v>0</v>
      </c>
      <c r="U1033" s="197">
        <v>0</v>
      </c>
      <c r="V1033" s="197">
        <v>0</v>
      </c>
      <c r="W1033" s="197">
        <v>0</v>
      </c>
      <c r="X1033" s="197">
        <v>0</v>
      </c>
      <c r="Y1033" s="197">
        <v>0</v>
      </c>
      <c r="Z1033" s="197">
        <v>0</v>
      </c>
      <c r="AA1033" s="197">
        <v>0</v>
      </c>
      <c r="AB1033" s="197">
        <v>0</v>
      </c>
      <c r="AC1033" s="197">
        <v>0</v>
      </c>
      <c r="AD1033" s="197">
        <v>0</v>
      </c>
      <c r="AE1033" s="197">
        <v>0</v>
      </c>
      <c r="AF1033" s="197">
        <v>0</v>
      </c>
    </row>
    <row r="1034" spans="1:32" x14ac:dyDescent="0.25">
      <c r="A1034" t="s">
        <v>6695</v>
      </c>
      <c r="B1034">
        <v>0</v>
      </c>
      <c r="C1034">
        <v>0</v>
      </c>
      <c r="D1034">
        <v>0</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row>
    <row r="1035" spans="1:32" x14ac:dyDescent="0.25">
      <c r="A1035" t="s">
        <v>6696</v>
      </c>
      <c r="B1035">
        <v>0</v>
      </c>
      <c r="C1035">
        <v>0</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row>
    <row r="1036" spans="1:32" x14ac:dyDescent="0.25">
      <c r="A1036" t="s">
        <v>6697</v>
      </c>
      <c r="B1036" s="197">
        <v>0</v>
      </c>
      <c r="C1036" s="197">
        <v>0</v>
      </c>
      <c r="D1036" s="197">
        <v>0</v>
      </c>
      <c r="E1036" s="197">
        <v>0</v>
      </c>
      <c r="F1036" s="197">
        <v>0</v>
      </c>
      <c r="G1036" s="197">
        <v>0</v>
      </c>
      <c r="H1036" s="197">
        <v>0</v>
      </c>
      <c r="I1036" s="197">
        <v>0</v>
      </c>
      <c r="J1036" s="197">
        <v>0</v>
      </c>
      <c r="K1036" s="197">
        <v>0</v>
      </c>
      <c r="L1036" s="197">
        <v>0</v>
      </c>
      <c r="M1036" s="197">
        <v>0</v>
      </c>
      <c r="N1036" s="197">
        <v>0</v>
      </c>
      <c r="O1036" s="197">
        <v>0</v>
      </c>
      <c r="P1036" s="197">
        <v>0</v>
      </c>
      <c r="Q1036" s="197">
        <v>0</v>
      </c>
      <c r="R1036" s="197">
        <v>0</v>
      </c>
      <c r="S1036" s="197">
        <v>0</v>
      </c>
      <c r="T1036" s="197">
        <v>0</v>
      </c>
      <c r="U1036" s="197">
        <v>0</v>
      </c>
      <c r="V1036" s="197">
        <v>0</v>
      </c>
      <c r="W1036" s="197">
        <v>0</v>
      </c>
      <c r="X1036" s="197">
        <v>0</v>
      </c>
      <c r="Y1036" s="197">
        <v>0</v>
      </c>
      <c r="Z1036" s="197">
        <v>0</v>
      </c>
      <c r="AA1036" s="197">
        <v>0</v>
      </c>
      <c r="AB1036" s="197">
        <v>0</v>
      </c>
      <c r="AC1036" s="197">
        <v>0</v>
      </c>
      <c r="AD1036" s="197">
        <v>0</v>
      </c>
      <c r="AE1036" s="197">
        <v>0</v>
      </c>
      <c r="AF1036" s="197">
        <v>0</v>
      </c>
    </row>
    <row r="1037" spans="1:32" x14ac:dyDescent="0.25">
      <c r="A1037" t="s">
        <v>6698</v>
      </c>
      <c r="B1037" s="197">
        <v>0</v>
      </c>
      <c r="C1037" s="197">
        <v>0</v>
      </c>
      <c r="D1037" s="197">
        <v>0</v>
      </c>
      <c r="E1037" s="197">
        <v>0</v>
      </c>
      <c r="F1037" s="197">
        <v>0</v>
      </c>
      <c r="G1037" s="197">
        <v>0</v>
      </c>
      <c r="H1037" s="197">
        <v>0</v>
      </c>
      <c r="I1037" s="197">
        <v>0</v>
      </c>
      <c r="J1037" s="197">
        <v>0</v>
      </c>
      <c r="K1037" s="197">
        <v>0</v>
      </c>
      <c r="L1037" s="197">
        <v>0</v>
      </c>
      <c r="M1037" s="197">
        <v>0</v>
      </c>
      <c r="N1037" s="197">
        <v>0</v>
      </c>
      <c r="O1037" s="197">
        <v>0</v>
      </c>
      <c r="P1037" s="197">
        <v>0</v>
      </c>
      <c r="Q1037" s="197">
        <v>0</v>
      </c>
      <c r="R1037" s="197">
        <v>0</v>
      </c>
      <c r="S1037" s="197">
        <v>0</v>
      </c>
      <c r="T1037" s="197">
        <v>0</v>
      </c>
      <c r="U1037" s="197">
        <v>0</v>
      </c>
      <c r="V1037" s="197">
        <v>0</v>
      </c>
      <c r="W1037" s="197">
        <v>0</v>
      </c>
      <c r="X1037" s="197">
        <v>0</v>
      </c>
      <c r="Y1037" s="197">
        <v>0</v>
      </c>
      <c r="Z1037" s="197">
        <v>0</v>
      </c>
      <c r="AA1037" s="197">
        <v>0</v>
      </c>
      <c r="AB1037" s="197">
        <v>0</v>
      </c>
      <c r="AC1037" s="197">
        <v>0</v>
      </c>
      <c r="AD1037" s="197">
        <v>0</v>
      </c>
      <c r="AE1037" s="197">
        <v>0</v>
      </c>
      <c r="AF1037" s="197">
        <v>0</v>
      </c>
    </row>
    <row r="1038" spans="1:32" x14ac:dyDescent="0.25">
      <c r="A1038" t="s">
        <v>6699</v>
      </c>
      <c r="B1038" s="197">
        <v>0</v>
      </c>
      <c r="C1038" s="197">
        <v>0</v>
      </c>
      <c r="D1038" s="197">
        <v>0</v>
      </c>
      <c r="E1038" s="197">
        <v>0</v>
      </c>
      <c r="F1038" s="197">
        <v>0</v>
      </c>
      <c r="G1038" s="197">
        <v>0</v>
      </c>
      <c r="H1038" s="197">
        <v>0</v>
      </c>
      <c r="I1038" s="197">
        <v>0</v>
      </c>
      <c r="J1038" s="197">
        <v>0</v>
      </c>
      <c r="K1038" s="197">
        <v>0</v>
      </c>
      <c r="L1038" s="197">
        <v>0</v>
      </c>
      <c r="M1038" s="197">
        <v>0</v>
      </c>
      <c r="N1038" s="197">
        <v>0</v>
      </c>
      <c r="O1038" s="197">
        <v>0</v>
      </c>
      <c r="P1038" s="197">
        <v>0</v>
      </c>
      <c r="Q1038" s="197">
        <v>0</v>
      </c>
      <c r="R1038" s="197">
        <v>0</v>
      </c>
      <c r="S1038" s="197">
        <v>0</v>
      </c>
      <c r="T1038" s="197">
        <v>0</v>
      </c>
      <c r="U1038" s="197">
        <v>0</v>
      </c>
      <c r="V1038" s="197">
        <v>0</v>
      </c>
      <c r="W1038" s="197">
        <v>0</v>
      </c>
      <c r="X1038" s="197">
        <v>0</v>
      </c>
      <c r="Y1038" s="197">
        <v>0</v>
      </c>
      <c r="Z1038" s="197">
        <v>0</v>
      </c>
      <c r="AA1038" s="197">
        <v>0</v>
      </c>
      <c r="AB1038" s="197">
        <v>0</v>
      </c>
      <c r="AC1038" s="197">
        <v>0</v>
      </c>
      <c r="AD1038" s="197">
        <v>0</v>
      </c>
      <c r="AE1038" s="197">
        <v>0</v>
      </c>
      <c r="AF1038" s="197">
        <v>0</v>
      </c>
    </row>
    <row r="1039" spans="1:32" x14ac:dyDescent="0.25">
      <c r="A1039" t="s">
        <v>6700</v>
      </c>
      <c r="B1039" s="197">
        <v>0</v>
      </c>
      <c r="C1039" s="197">
        <v>0</v>
      </c>
      <c r="D1039" s="197">
        <v>0</v>
      </c>
      <c r="E1039" s="197">
        <v>0</v>
      </c>
      <c r="F1039" s="197">
        <v>0</v>
      </c>
      <c r="G1039" s="197">
        <v>0</v>
      </c>
      <c r="H1039" s="197">
        <v>0</v>
      </c>
      <c r="I1039" s="197">
        <v>0</v>
      </c>
      <c r="J1039" s="197">
        <v>0</v>
      </c>
      <c r="K1039" s="197">
        <v>0</v>
      </c>
      <c r="L1039" s="197">
        <v>0</v>
      </c>
      <c r="M1039" s="197">
        <v>0</v>
      </c>
      <c r="N1039" s="197">
        <v>0</v>
      </c>
      <c r="O1039" s="197">
        <v>0</v>
      </c>
      <c r="P1039" s="197">
        <v>0</v>
      </c>
      <c r="Q1039" s="197">
        <v>0</v>
      </c>
      <c r="R1039" s="197">
        <v>0</v>
      </c>
      <c r="S1039" s="197">
        <v>0</v>
      </c>
      <c r="T1039" s="197">
        <v>0</v>
      </c>
      <c r="U1039" s="197">
        <v>0</v>
      </c>
      <c r="V1039" s="197">
        <v>0</v>
      </c>
      <c r="W1039" s="197">
        <v>0</v>
      </c>
      <c r="X1039" s="197">
        <v>0</v>
      </c>
      <c r="Y1039" s="197">
        <v>0</v>
      </c>
      <c r="Z1039" s="197">
        <v>0</v>
      </c>
      <c r="AA1039" s="197">
        <v>0</v>
      </c>
      <c r="AB1039" s="197">
        <v>0</v>
      </c>
      <c r="AC1039" s="197">
        <v>0</v>
      </c>
      <c r="AD1039" s="197">
        <v>0</v>
      </c>
      <c r="AE1039" s="197">
        <v>0</v>
      </c>
      <c r="AF1039" s="197">
        <v>0</v>
      </c>
    </row>
    <row r="1040" spans="1:32" x14ac:dyDescent="0.25">
      <c r="A1040" t="s">
        <v>6701</v>
      </c>
      <c r="B1040" s="197">
        <v>0</v>
      </c>
      <c r="C1040" s="197">
        <v>0</v>
      </c>
      <c r="D1040" s="197">
        <v>0</v>
      </c>
      <c r="E1040" s="197">
        <v>0</v>
      </c>
      <c r="F1040" s="197">
        <v>0</v>
      </c>
      <c r="G1040" s="197">
        <v>0</v>
      </c>
      <c r="H1040" s="197">
        <v>0</v>
      </c>
      <c r="I1040" s="197">
        <v>0</v>
      </c>
      <c r="J1040" s="197">
        <v>0</v>
      </c>
      <c r="K1040" s="197">
        <v>0</v>
      </c>
      <c r="L1040" s="197">
        <v>0</v>
      </c>
      <c r="M1040" s="197">
        <v>0</v>
      </c>
      <c r="N1040" s="197">
        <v>0</v>
      </c>
      <c r="O1040" s="197">
        <v>0</v>
      </c>
      <c r="P1040" s="197">
        <v>0</v>
      </c>
      <c r="Q1040" s="197">
        <v>0</v>
      </c>
      <c r="R1040" s="197">
        <v>0</v>
      </c>
      <c r="S1040" s="197">
        <v>0</v>
      </c>
      <c r="T1040" s="197">
        <v>0</v>
      </c>
      <c r="U1040" s="197">
        <v>0</v>
      </c>
      <c r="V1040" s="197">
        <v>0</v>
      </c>
      <c r="W1040" s="197">
        <v>0</v>
      </c>
      <c r="X1040" s="197">
        <v>0</v>
      </c>
      <c r="Y1040" s="197">
        <v>0</v>
      </c>
      <c r="Z1040" s="197">
        <v>0</v>
      </c>
      <c r="AA1040" s="197">
        <v>0</v>
      </c>
      <c r="AB1040" s="197">
        <v>0</v>
      </c>
      <c r="AC1040" s="197">
        <v>0</v>
      </c>
      <c r="AD1040" s="197">
        <v>0</v>
      </c>
      <c r="AE1040" s="197">
        <v>0</v>
      </c>
      <c r="AF1040" s="197">
        <v>0</v>
      </c>
    </row>
    <row r="1041" spans="1:32" x14ac:dyDescent="0.25">
      <c r="A1041" t="s">
        <v>6702</v>
      </c>
      <c r="B1041" s="197">
        <v>0</v>
      </c>
      <c r="C1041" s="197">
        <v>0</v>
      </c>
      <c r="D1041" s="197">
        <v>0</v>
      </c>
      <c r="E1041" s="197">
        <v>0</v>
      </c>
      <c r="F1041" s="197">
        <v>0</v>
      </c>
      <c r="G1041" s="197">
        <v>0</v>
      </c>
      <c r="H1041" s="197">
        <v>0</v>
      </c>
      <c r="I1041" s="197">
        <v>0</v>
      </c>
      <c r="J1041" s="197">
        <v>0</v>
      </c>
      <c r="K1041" s="197">
        <v>0</v>
      </c>
      <c r="L1041" s="197">
        <v>0</v>
      </c>
      <c r="M1041" s="197">
        <v>0</v>
      </c>
      <c r="N1041" s="197">
        <v>0</v>
      </c>
      <c r="O1041" s="197">
        <v>0</v>
      </c>
      <c r="P1041" s="197">
        <v>0</v>
      </c>
      <c r="Q1041" s="197">
        <v>0</v>
      </c>
      <c r="R1041" s="197">
        <v>0</v>
      </c>
      <c r="S1041" s="197">
        <v>0</v>
      </c>
      <c r="T1041" s="197">
        <v>0</v>
      </c>
      <c r="U1041" s="197">
        <v>0</v>
      </c>
      <c r="V1041" s="197">
        <v>0</v>
      </c>
      <c r="W1041" s="197">
        <v>0</v>
      </c>
      <c r="X1041" s="197">
        <v>0</v>
      </c>
      <c r="Y1041" s="197">
        <v>0</v>
      </c>
      <c r="Z1041" s="197">
        <v>0</v>
      </c>
      <c r="AA1041" s="197">
        <v>0</v>
      </c>
      <c r="AB1041" s="197">
        <v>0</v>
      </c>
      <c r="AC1041" s="197">
        <v>0</v>
      </c>
      <c r="AD1041" s="197">
        <v>0</v>
      </c>
      <c r="AE1041" s="197">
        <v>0</v>
      </c>
      <c r="AF1041" s="197">
        <v>0</v>
      </c>
    </row>
    <row r="1042" spans="1:32" x14ac:dyDescent="0.25">
      <c r="A1042" t="s">
        <v>6703</v>
      </c>
      <c r="B1042">
        <v>0</v>
      </c>
      <c r="C1042">
        <v>0</v>
      </c>
      <c r="D1042">
        <v>0</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row>
    <row r="1043" spans="1:32" x14ac:dyDescent="0.25">
      <c r="A1043" t="s">
        <v>6704</v>
      </c>
      <c r="B1043" s="197">
        <v>0</v>
      </c>
      <c r="C1043" s="197">
        <v>0</v>
      </c>
      <c r="D1043" s="197">
        <v>0</v>
      </c>
      <c r="E1043" s="197">
        <v>0</v>
      </c>
      <c r="F1043" s="197">
        <v>0</v>
      </c>
      <c r="G1043" s="197">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row>
    <row r="1044" spans="1:32" x14ac:dyDescent="0.25">
      <c r="A1044" t="s">
        <v>6705</v>
      </c>
      <c r="B1044" s="197">
        <v>0</v>
      </c>
      <c r="C1044" s="197">
        <v>0</v>
      </c>
      <c r="D1044" s="197">
        <v>0</v>
      </c>
      <c r="E1044" s="197">
        <v>0</v>
      </c>
      <c r="F1044" s="197">
        <v>0</v>
      </c>
      <c r="G1044" s="197">
        <v>0</v>
      </c>
      <c r="H1044" s="197">
        <v>0</v>
      </c>
      <c r="I1044" s="197">
        <v>0</v>
      </c>
      <c r="J1044" s="197">
        <v>0</v>
      </c>
      <c r="K1044" s="197">
        <v>0</v>
      </c>
      <c r="L1044" s="197">
        <v>0</v>
      </c>
      <c r="M1044" s="197">
        <v>0</v>
      </c>
      <c r="N1044" s="197">
        <v>0</v>
      </c>
      <c r="O1044" s="197">
        <v>0</v>
      </c>
      <c r="P1044" s="197">
        <v>0</v>
      </c>
      <c r="Q1044" s="197">
        <v>0</v>
      </c>
      <c r="R1044" s="197">
        <v>0</v>
      </c>
      <c r="S1044" s="197">
        <v>0</v>
      </c>
      <c r="T1044" s="197">
        <v>0</v>
      </c>
      <c r="U1044" s="197">
        <v>0</v>
      </c>
      <c r="V1044" s="197">
        <v>0</v>
      </c>
      <c r="W1044" s="197">
        <v>0</v>
      </c>
      <c r="X1044" s="197">
        <v>0</v>
      </c>
      <c r="Y1044" s="197">
        <v>0</v>
      </c>
      <c r="Z1044" s="197">
        <v>0</v>
      </c>
      <c r="AA1044" s="197">
        <v>0</v>
      </c>
      <c r="AB1044" s="197">
        <v>0</v>
      </c>
      <c r="AC1044" s="197">
        <v>0</v>
      </c>
      <c r="AD1044" s="197">
        <v>0</v>
      </c>
      <c r="AE1044" s="197">
        <v>0</v>
      </c>
      <c r="AF1044" s="197">
        <v>0</v>
      </c>
    </row>
    <row r="1045" spans="1:32" x14ac:dyDescent="0.25">
      <c r="A1045" t="s">
        <v>6706</v>
      </c>
      <c r="B1045" s="197">
        <v>0</v>
      </c>
      <c r="C1045" s="197">
        <v>0</v>
      </c>
      <c r="D1045" s="197">
        <v>0</v>
      </c>
      <c r="E1045" s="197">
        <v>0</v>
      </c>
      <c r="F1045" s="197">
        <v>0</v>
      </c>
      <c r="G1045" s="197">
        <v>0</v>
      </c>
      <c r="H1045" s="197">
        <v>0</v>
      </c>
      <c r="I1045" s="197">
        <v>0</v>
      </c>
      <c r="J1045" s="197">
        <v>0</v>
      </c>
      <c r="K1045" s="197">
        <v>0</v>
      </c>
      <c r="L1045" s="197">
        <v>0</v>
      </c>
      <c r="M1045" s="197">
        <v>0</v>
      </c>
      <c r="N1045" s="197">
        <v>0</v>
      </c>
      <c r="O1045" s="197">
        <v>0</v>
      </c>
      <c r="P1045" s="197">
        <v>0</v>
      </c>
      <c r="Q1045" s="197">
        <v>0</v>
      </c>
      <c r="R1045" s="197">
        <v>0</v>
      </c>
      <c r="S1045" s="197">
        <v>0</v>
      </c>
      <c r="T1045" s="197">
        <v>0</v>
      </c>
      <c r="U1045" s="197">
        <v>0</v>
      </c>
      <c r="V1045" s="197">
        <v>0</v>
      </c>
      <c r="W1045" s="197">
        <v>0</v>
      </c>
      <c r="X1045" s="197">
        <v>0</v>
      </c>
      <c r="Y1045" s="197">
        <v>0</v>
      </c>
      <c r="Z1045" s="197">
        <v>0</v>
      </c>
      <c r="AA1045" s="197">
        <v>0</v>
      </c>
      <c r="AB1045" s="197">
        <v>0</v>
      </c>
      <c r="AC1045" s="197">
        <v>0</v>
      </c>
      <c r="AD1045" s="197">
        <v>0</v>
      </c>
      <c r="AE1045" s="197">
        <v>0</v>
      </c>
      <c r="AF1045" s="197">
        <v>0</v>
      </c>
    </row>
    <row r="1046" spans="1:32" x14ac:dyDescent="0.25">
      <c r="A1046" t="s">
        <v>6707</v>
      </c>
      <c r="B1046">
        <v>0</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row>
    <row r="1047" spans="1:32" x14ac:dyDescent="0.25">
      <c r="A1047" t="s">
        <v>6708</v>
      </c>
      <c r="B1047">
        <v>0</v>
      </c>
      <c r="C1047">
        <v>0</v>
      </c>
      <c r="D1047">
        <v>0</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row>
    <row r="1048" spans="1:32" x14ac:dyDescent="0.25">
      <c r="A1048" t="s">
        <v>6709</v>
      </c>
      <c r="B1048" s="197">
        <v>1434710</v>
      </c>
      <c r="C1048" s="197">
        <v>1351370</v>
      </c>
      <c r="D1048" s="197">
        <v>1318870</v>
      </c>
      <c r="E1048" s="197">
        <v>1283810</v>
      </c>
      <c r="F1048" s="197">
        <v>1245520</v>
      </c>
      <c r="G1048" s="197">
        <v>1205020</v>
      </c>
      <c r="H1048" s="197">
        <v>1158550</v>
      </c>
      <c r="I1048" s="197">
        <v>1108290</v>
      </c>
      <c r="J1048" s="197">
        <v>1054730</v>
      </c>
      <c r="K1048" s="197">
        <v>1000280</v>
      </c>
      <c r="L1048" s="197">
        <v>948250</v>
      </c>
      <c r="M1048" s="197">
        <v>898049</v>
      </c>
      <c r="N1048" s="197">
        <v>846512</v>
      </c>
      <c r="O1048" s="197">
        <v>797912</v>
      </c>
      <c r="P1048" s="197">
        <v>730258</v>
      </c>
      <c r="Q1048" s="197">
        <v>730782</v>
      </c>
      <c r="R1048" s="197">
        <v>730083</v>
      </c>
      <c r="S1048" s="197">
        <v>728375</v>
      </c>
      <c r="T1048" s="197">
        <v>727443</v>
      </c>
      <c r="U1048" s="197">
        <v>726739</v>
      </c>
      <c r="V1048" s="197">
        <v>729615</v>
      </c>
      <c r="W1048" s="197">
        <v>733712</v>
      </c>
      <c r="X1048" s="197">
        <v>736446</v>
      </c>
      <c r="Y1048" s="197">
        <v>740507</v>
      </c>
      <c r="Z1048" s="197">
        <v>745233</v>
      </c>
      <c r="AA1048" s="197">
        <v>749736</v>
      </c>
      <c r="AB1048" s="197">
        <v>754075</v>
      </c>
      <c r="AC1048" s="197">
        <v>758182</v>
      </c>
      <c r="AD1048" s="197">
        <v>763637</v>
      </c>
      <c r="AE1048" s="197">
        <v>770129</v>
      </c>
      <c r="AF1048" s="197">
        <v>777818</v>
      </c>
    </row>
    <row r="1049" spans="1:32" x14ac:dyDescent="0.25">
      <c r="A1049" t="s">
        <v>6710</v>
      </c>
      <c r="B1049" s="197">
        <v>22749000</v>
      </c>
      <c r="C1049" s="197">
        <v>21427700</v>
      </c>
      <c r="D1049" s="197">
        <v>20912200</v>
      </c>
      <c r="E1049" s="197">
        <v>20356300</v>
      </c>
      <c r="F1049" s="197">
        <v>19749200</v>
      </c>
      <c r="G1049" s="197">
        <v>19107000</v>
      </c>
      <c r="H1049" s="197">
        <v>18370200</v>
      </c>
      <c r="I1049" s="197">
        <v>17573200</v>
      </c>
      <c r="J1049" s="197">
        <v>16723900</v>
      </c>
      <c r="K1049" s="197">
        <v>15860700</v>
      </c>
      <c r="L1049" s="197">
        <v>15035600</v>
      </c>
      <c r="M1049" s="197">
        <v>14239600</v>
      </c>
      <c r="N1049" s="197">
        <v>13422500</v>
      </c>
      <c r="O1049" s="197">
        <v>12651800</v>
      </c>
      <c r="P1049" s="197">
        <v>11579100</v>
      </c>
      <c r="Q1049" s="197">
        <v>11587400</v>
      </c>
      <c r="R1049" s="197">
        <v>11576300</v>
      </c>
      <c r="S1049" s="197">
        <v>11549200</v>
      </c>
      <c r="T1049" s="197">
        <v>11534500</v>
      </c>
      <c r="U1049" s="197">
        <v>11523300</v>
      </c>
      <c r="V1049" s="197">
        <v>11568900</v>
      </c>
      <c r="W1049" s="197">
        <v>11633900</v>
      </c>
      <c r="X1049" s="197">
        <v>11677200</v>
      </c>
      <c r="Y1049" s="197">
        <v>11741600</v>
      </c>
      <c r="Z1049" s="197">
        <v>11816600</v>
      </c>
      <c r="AA1049" s="197">
        <v>11888000</v>
      </c>
      <c r="AB1049" s="197">
        <v>11956800</v>
      </c>
      <c r="AC1049" s="197">
        <v>12021900</v>
      </c>
      <c r="AD1049" s="197">
        <v>12108400</v>
      </c>
      <c r="AE1049" s="197">
        <v>12211300</v>
      </c>
      <c r="AF1049" s="197">
        <v>12333200</v>
      </c>
    </row>
    <row r="1050" spans="1:32" x14ac:dyDescent="0.25">
      <c r="A1050" t="s">
        <v>6711</v>
      </c>
      <c r="B1050" s="197">
        <v>149804000</v>
      </c>
      <c r="C1050" s="197">
        <v>141103000</v>
      </c>
      <c r="D1050" s="197">
        <v>137709000</v>
      </c>
      <c r="E1050" s="197">
        <v>134048000</v>
      </c>
      <c r="F1050" s="197">
        <v>130050000</v>
      </c>
      <c r="G1050" s="197">
        <v>125821000</v>
      </c>
      <c r="H1050" s="197">
        <v>120969000</v>
      </c>
      <c r="I1050" s="197">
        <v>115721000</v>
      </c>
      <c r="J1050" s="197">
        <v>110129000</v>
      </c>
      <c r="K1050" s="197">
        <v>104444000</v>
      </c>
      <c r="L1050" s="197">
        <v>99010900</v>
      </c>
      <c r="M1050" s="197">
        <v>93769200</v>
      </c>
      <c r="N1050" s="197">
        <v>88388000</v>
      </c>
      <c r="O1050" s="197">
        <v>83313500</v>
      </c>
      <c r="P1050" s="197">
        <v>76249400</v>
      </c>
      <c r="Q1050" s="197">
        <v>76304200</v>
      </c>
      <c r="R1050" s="197">
        <v>76231200</v>
      </c>
      <c r="S1050" s="197">
        <v>76052800</v>
      </c>
      <c r="T1050" s="197">
        <v>75955500</v>
      </c>
      <c r="U1050" s="197">
        <v>75882000</v>
      </c>
      <c r="V1050" s="197">
        <v>76182300</v>
      </c>
      <c r="W1050" s="197">
        <v>76610100</v>
      </c>
      <c r="X1050" s="197">
        <v>76895500</v>
      </c>
      <c r="Y1050" s="197">
        <v>77319600</v>
      </c>
      <c r="Z1050" s="197">
        <v>77813000</v>
      </c>
      <c r="AA1050" s="197">
        <v>78283200</v>
      </c>
      <c r="AB1050" s="197">
        <v>78736300</v>
      </c>
      <c r="AC1050" s="197">
        <v>79165100</v>
      </c>
      <c r="AD1050" s="197">
        <v>79734600</v>
      </c>
      <c r="AE1050" s="197">
        <v>80412500</v>
      </c>
      <c r="AF1050" s="197">
        <v>81215300</v>
      </c>
    </row>
    <row r="1051" spans="1:32" x14ac:dyDescent="0.25">
      <c r="A1051" t="s">
        <v>6712</v>
      </c>
      <c r="B1051" s="197">
        <v>3347030</v>
      </c>
      <c r="C1051" s="197">
        <v>3152620</v>
      </c>
      <c r="D1051" s="197">
        <v>3076780</v>
      </c>
      <c r="E1051" s="197">
        <v>2994990</v>
      </c>
      <c r="F1051" s="197">
        <v>2905660</v>
      </c>
      <c r="G1051" s="197">
        <v>2811180</v>
      </c>
      <c r="H1051" s="197">
        <v>2702770</v>
      </c>
      <c r="I1051" s="197">
        <v>2585520</v>
      </c>
      <c r="J1051" s="197">
        <v>2460570</v>
      </c>
      <c r="K1051" s="197">
        <v>2333560</v>
      </c>
      <c r="L1051" s="197">
        <v>2212170</v>
      </c>
      <c r="M1051" s="197">
        <v>2095050</v>
      </c>
      <c r="N1051" s="197">
        <v>1974820</v>
      </c>
      <c r="O1051" s="197">
        <v>1861440</v>
      </c>
      <c r="P1051" s="197">
        <v>1703620</v>
      </c>
      <c r="Q1051" s="197">
        <v>1704840</v>
      </c>
      <c r="R1051" s="197">
        <v>1703210</v>
      </c>
      <c r="S1051" s="197">
        <v>1699220</v>
      </c>
      <c r="T1051" s="197">
        <v>1697050</v>
      </c>
      <c r="U1051" s="197">
        <v>1695410</v>
      </c>
      <c r="V1051" s="197">
        <v>1702120</v>
      </c>
      <c r="W1051" s="197">
        <v>1711670</v>
      </c>
      <c r="X1051" s="197">
        <v>1718050</v>
      </c>
      <c r="Y1051" s="197">
        <v>1727530</v>
      </c>
      <c r="Z1051" s="197">
        <v>1738550</v>
      </c>
      <c r="AA1051" s="197">
        <v>1749050</v>
      </c>
      <c r="AB1051" s="197">
        <v>1759180</v>
      </c>
      <c r="AC1051" s="197">
        <v>1768760</v>
      </c>
      <c r="AD1051" s="197">
        <v>1781480</v>
      </c>
      <c r="AE1051" s="197">
        <v>1796630</v>
      </c>
      <c r="AF1051" s="197">
        <v>1814570</v>
      </c>
    </row>
    <row r="1052" spans="1:32" x14ac:dyDescent="0.25">
      <c r="A1052" t="s">
        <v>6713</v>
      </c>
      <c r="B1052" s="197">
        <v>2956050</v>
      </c>
      <c r="C1052" s="197">
        <v>2784340</v>
      </c>
      <c r="D1052" s="197">
        <v>2717370</v>
      </c>
      <c r="E1052" s="197">
        <v>2645130</v>
      </c>
      <c r="F1052" s="197">
        <v>2566240</v>
      </c>
      <c r="G1052" s="197">
        <v>2482790</v>
      </c>
      <c r="H1052" s="197">
        <v>2387050</v>
      </c>
      <c r="I1052" s="197">
        <v>2283490</v>
      </c>
      <c r="J1052" s="197">
        <v>2173140</v>
      </c>
      <c r="K1052" s="197">
        <v>2060960</v>
      </c>
      <c r="L1052" s="197">
        <v>1953750</v>
      </c>
      <c r="M1052" s="197">
        <v>1850320</v>
      </c>
      <c r="N1052" s="197">
        <v>1744140</v>
      </c>
      <c r="O1052" s="197">
        <v>1644000</v>
      </c>
      <c r="P1052" s="197">
        <v>1504610</v>
      </c>
      <c r="Q1052" s="197">
        <v>1505690</v>
      </c>
      <c r="R1052" s="197">
        <v>1504250</v>
      </c>
      <c r="S1052" s="197">
        <v>1500730</v>
      </c>
      <c r="T1052" s="197">
        <v>1498810</v>
      </c>
      <c r="U1052" s="197">
        <v>1497360</v>
      </c>
      <c r="V1052" s="197">
        <v>1503280</v>
      </c>
      <c r="W1052" s="197">
        <v>1511730</v>
      </c>
      <c r="X1052" s="197">
        <v>1517360</v>
      </c>
      <c r="Y1052" s="197">
        <v>1525730</v>
      </c>
      <c r="Z1052" s="197">
        <v>1535460</v>
      </c>
      <c r="AA1052" s="197">
        <v>1544740</v>
      </c>
      <c r="AB1052" s="197">
        <v>1553680</v>
      </c>
      <c r="AC1052" s="197">
        <v>1562140</v>
      </c>
      <c r="AD1052" s="197">
        <v>1573380</v>
      </c>
      <c r="AE1052" s="197">
        <v>1586760</v>
      </c>
      <c r="AF1052" s="197">
        <v>1602600</v>
      </c>
    </row>
    <row r="1053" spans="1:32" x14ac:dyDescent="0.25">
      <c r="A1053" t="s">
        <v>6714</v>
      </c>
      <c r="B1053" s="197">
        <v>101483000</v>
      </c>
      <c r="C1053" s="197">
        <v>95588200</v>
      </c>
      <c r="D1053" s="197">
        <v>93288700</v>
      </c>
      <c r="E1053" s="197">
        <v>90808800</v>
      </c>
      <c r="F1053" s="197">
        <v>88100500</v>
      </c>
      <c r="G1053" s="197">
        <v>85235600</v>
      </c>
      <c r="H1053" s="197">
        <v>81948800</v>
      </c>
      <c r="I1053" s="197">
        <v>78393600</v>
      </c>
      <c r="J1053" s="197">
        <v>74605100</v>
      </c>
      <c r="K1053" s="197">
        <v>70754000</v>
      </c>
      <c r="L1053" s="197">
        <v>67073500</v>
      </c>
      <c r="M1053" s="197">
        <v>63522600</v>
      </c>
      <c r="N1053" s="197">
        <v>59877200</v>
      </c>
      <c r="O1053" s="197">
        <v>56439500</v>
      </c>
      <c r="P1053" s="197">
        <v>51654100</v>
      </c>
      <c r="Q1053" s="197">
        <v>51691200</v>
      </c>
      <c r="R1053" s="197">
        <v>51641700</v>
      </c>
      <c r="S1053" s="197">
        <v>51520900</v>
      </c>
      <c r="T1053" s="197">
        <v>51455000</v>
      </c>
      <c r="U1053" s="197">
        <v>51405200</v>
      </c>
      <c r="V1053" s="197">
        <v>51608600</v>
      </c>
      <c r="W1053" s="197">
        <v>51898400</v>
      </c>
      <c r="X1053" s="197">
        <v>52091800</v>
      </c>
      <c r="Y1053" s="197">
        <v>52379000</v>
      </c>
      <c r="Z1053" s="197">
        <v>52713300</v>
      </c>
      <c r="AA1053" s="197">
        <v>53031800</v>
      </c>
      <c r="AB1053" s="197">
        <v>53338800</v>
      </c>
      <c r="AC1053" s="197">
        <v>53629200</v>
      </c>
      <c r="AD1053" s="197">
        <v>54015100</v>
      </c>
      <c r="AE1053" s="197">
        <v>54474300</v>
      </c>
      <c r="AF1053" s="197">
        <v>55018200</v>
      </c>
    </row>
    <row r="1054" spans="1:32" x14ac:dyDescent="0.25">
      <c r="A1054" t="s">
        <v>6715</v>
      </c>
      <c r="B1054" s="197">
        <v>407935</v>
      </c>
      <c r="C1054" s="197">
        <v>384240</v>
      </c>
      <c r="D1054" s="197">
        <v>374996</v>
      </c>
      <c r="E1054" s="197">
        <v>365028</v>
      </c>
      <c r="F1054" s="197">
        <v>354141</v>
      </c>
      <c r="G1054" s="197">
        <v>342625</v>
      </c>
      <c r="H1054" s="197">
        <v>329413</v>
      </c>
      <c r="I1054" s="197">
        <v>315122</v>
      </c>
      <c r="J1054" s="197">
        <v>299893</v>
      </c>
      <c r="K1054" s="197">
        <v>284413</v>
      </c>
      <c r="L1054" s="197">
        <v>269618</v>
      </c>
      <c r="M1054" s="197">
        <v>255344</v>
      </c>
      <c r="N1054" s="197">
        <v>240691</v>
      </c>
      <c r="O1054" s="197">
        <v>226872</v>
      </c>
      <c r="P1054" s="197">
        <v>207636</v>
      </c>
      <c r="Q1054" s="197">
        <v>207785</v>
      </c>
      <c r="R1054" s="197">
        <v>207586</v>
      </c>
      <c r="S1054" s="197">
        <v>207100</v>
      </c>
      <c r="T1054" s="197">
        <v>206836</v>
      </c>
      <c r="U1054" s="197">
        <v>206635</v>
      </c>
      <c r="V1054" s="197">
        <v>207453</v>
      </c>
      <c r="W1054" s="197">
        <v>208618</v>
      </c>
      <c r="X1054" s="197">
        <v>209395</v>
      </c>
      <c r="Y1054" s="197">
        <v>210550</v>
      </c>
      <c r="Z1054" s="197">
        <v>211894</v>
      </c>
      <c r="AA1054" s="197">
        <v>213174</v>
      </c>
      <c r="AB1054" s="197">
        <v>214408</v>
      </c>
      <c r="AC1054" s="197">
        <v>215576</v>
      </c>
      <c r="AD1054" s="197">
        <v>217127</v>
      </c>
      <c r="AE1054" s="197">
        <v>218972</v>
      </c>
      <c r="AF1054" s="197">
        <v>221159</v>
      </c>
    </row>
    <row r="1055" spans="1:32" x14ac:dyDescent="0.25">
      <c r="A1055" t="s">
        <v>6716</v>
      </c>
      <c r="B1055" s="197">
        <v>963672</v>
      </c>
      <c r="C1055" s="197">
        <v>907696</v>
      </c>
      <c r="D1055" s="197">
        <v>885861</v>
      </c>
      <c r="E1055" s="197">
        <v>862312</v>
      </c>
      <c r="F1055" s="197">
        <v>836594</v>
      </c>
      <c r="G1055" s="197">
        <v>809390</v>
      </c>
      <c r="H1055" s="197">
        <v>778178</v>
      </c>
      <c r="I1055" s="197">
        <v>744418</v>
      </c>
      <c r="J1055" s="197">
        <v>708443</v>
      </c>
      <c r="K1055" s="197">
        <v>671874</v>
      </c>
      <c r="L1055" s="197">
        <v>636924</v>
      </c>
      <c r="M1055" s="197">
        <v>603205</v>
      </c>
      <c r="N1055" s="197">
        <v>568588</v>
      </c>
      <c r="O1055" s="197">
        <v>535944</v>
      </c>
      <c r="P1055" s="197">
        <v>490502</v>
      </c>
      <c r="Q1055" s="197">
        <v>490854</v>
      </c>
      <c r="R1055" s="197">
        <v>490385</v>
      </c>
      <c r="S1055" s="197">
        <v>489237</v>
      </c>
      <c r="T1055" s="197">
        <v>488611</v>
      </c>
      <c r="U1055" s="197">
        <v>488139</v>
      </c>
      <c r="V1055" s="197">
        <v>490071</v>
      </c>
      <c r="W1055" s="197">
        <v>492822</v>
      </c>
      <c r="X1055" s="197">
        <v>494658</v>
      </c>
      <c r="Y1055" s="197">
        <v>497386</v>
      </c>
      <c r="Z1055" s="197">
        <v>500561</v>
      </c>
      <c r="AA1055" s="197">
        <v>503585</v>
      </c>
      <c r="AB1055" s="197">
        <v>506500</v>
      </c>
      <c r="AC1055" s="197">
        <v>509258</v>
      </c>
      <c r="AD1055" s="197">
        <v>512922</v>
      </c>
      <c r="AE1055" s="197">
        <v>517283</v>
      </c>
      <c r="AF1055" s="197">
        <v>522447</v>
      </c>
    </row>
    <row r="1056" spans="1:32" x14ac:dyDescent="0.25">
      <c r="A1056" t="s">
        <v>6717</v>
      </c>
      <c r="B1056" s="197">
        <v>0</v>
      </c>
      <c r="C1056" s="197">
        <v>0</v>
      </c>
      <c r="D1056" s="197">
        <v>0</v>
      </c>
      <c r="E1056" s="197">
        <v>0</v>
      </c>
      <c r="F1056" s="197">
        <v>0</v>
      </c>
      <c r="G1056" s="197">
        <v>0</v>
      </c>
      <c r="H1056" s="197">
        <v>0</v>
      </c>
      <c r="I1056" s="197">
        <v>0</v>
      </c>
      <c r="J1056" s="197">
        <v>0</v>
      </c>
      <c r="K1056" s="197">
        <v>0</v>
      </c>
      <c r="L1056" s="197">
        <v>0</v>
      </c>
      <c r="M1056" s="197">
        <v>0</v>
      </c>
      <c r="N1056" s="197">
        <v>0</v>
      </c>
      <c r="O1056" s="197">
        <v>0</v>
      </c>
      <c r="P1056" s="197">
        <v>0</v>
      </c>
      <c r="Q1056" s="197">
        <v>0</v>
      </c>
      <c r="R1056" s="197">
        <v>0</v>
      </c>
      <c r="S1056" s="197">
        <v>0</v>
      </c>
      <c r="T1056" s="197">
        <v>0</v>
      </c>
      <c r="U1056" s="197">
        <v>0</v>
      </c>
      <c r="V1056" s="197">
        <v>0</v>
      </c>
      <c r="W1056" s="197">
        <v>0</v>
      </c>
      <c r="X1056" s="197">
        <v>0</v>
      </c>
      <c r="Y1056" s="197">
        <v>0</v>
      </c>
      <c r="Z1056" s="197">
        <v>0</v>
      </c>
      <c r="AA1056" s="197">
        <v>0</v>
      </c>
      <c r="AB1056" s="197">
        <v>0</v>
      </c>
      <c r="AC1056" s="197">
        <v>0</v>
      </c>
      <c r="AD1056" s="197">
        <v>0</v>
      </c>
      <c r="AE1056" s="197">
        <v>0</v>
      </c>
      <c r="AF1056" s="197">
        <v>0</v>
      </c>
    </row>
    <row r="1057" spans="1:32" x14ac:dyDescent="0.25">
      <c r="A1057" t="s">
        <v>6718</v>
      </c>
      <c r="B1057" s="197">
        <v>0</v>
      </c>
      <c r="C1057" s="197">
        <v>0</v>
      </c>
      <c r="D1057" s="197">
        <v>0</v>
      </c>
      <c r="E1057" s="197">
        <v>0</v>
      </c>
      <c r="F1057" s="197">
        <v>0</v>
      </c>
      <c r="G1057" s="197">
        <v>0</v>
      </c>
      <c r="H1057" s="197">
        <v>0</v>
      </c>
      <c r="I1057" s="197">
        <v>0</v>
      </c>
      <c r="J1057" s="197">
        <v>0</v>
      </c>
      <c r="K1057" s="197">
        <v>0</v>
      </c>
      <c r="L1057" s="197">
        <v>0</v>
      </c>
      <c r="M1057" s="197">
        <v>0</v>
      </c>
      <c r="N1057" s="197">
        <v>0</v>
      </c>
      <c r="O1057" s="197">
        <v>0</v>
      </c>
      <c r="P1057" s="197">
        <v>0</v>
      </c>
      <c r="Q1057" s="197">
        <v>0</v>
      </c>
      <c r="R1057" s="197">
        <v>0</v>
      </c>
      <c r="S1057" s="197">
        <v>0</v>
      </c>
      <c r="T1057" s="197">
        <v>0</v>
      </c>
      <c r="U1057" s="197">
        <v>0</v>
      </c>
      <c r="V1057" s="197">
        <v>0</v>
      </c>
      <c r="W1057" s="197">
        <v>0</v>
      </c>
      <c r="X1057" s="197">
        <v>0</v>
      </c>
      <c r="Y1057" s="197">
        <v>0</v>
      </c>
      <c r="Z1057" s="197">
        <v>0</v>
      </c>
      <c r="AA1057" s="197">
        <v>0</v>
      </c>
      <c r="AB1057" s="197">
        <v>0</v>
      </c>
      <c r="AC1057" s="197">
        <v>0</v>
      </c>
      <c r="AD1057" s="197">
        <v>0</v>
      </c>
      <c r="AE1057" s="197">
        <v>0</v>
      </c>
      <c r="AF1057" s="197">
        <v>0</v>
      </c>
    </row>
    <row r="1058" spans="1:32" x14ac:dyDescent="0.25">
      <c r="A1058" t="s">
        <v>6719</v>
      </c>
      <c r="B1058" s="197">
        <v>0</v>
      </c>
      <c r="C1058" s="197">
        <v>0</v>
      </c>
      <c r="D1058">
        <v>0</v>
      </c>
      <c r="E1058">
        <v>0</v>
      </c>
      <c r="F1058">
        <v>0</v>
      </c>
      <c r="G1058">
        <v>0</v>
      </c>
      <c r="H1058">
        <v>0</v>
      </c>
      <c r="I1058">
        <v>0</v>
      </c>
      <c r="J1058">
        <v>0</v>
      </c>
      <c r="K1058">
        <v>0</v>
      </c>
      <c r="L1058">
        <v>0</v>
      </c>
      <c r="M1058">
        <v>0</v>
      </c>
      <c r="N1058">
        <v>0</v>
      </c>
      <c r="O1058">
        <v>0</v>
      </c>
      <c r="P1058">
        <v>0</v>
      </c>
      <c r="Q1058">
        <v>0</v>
      </c>
      <c r="R1058">
        <v>0</v>
      </c>
      <c r="S1058">
        <v>0</v>
      </c>
      <c r="T1058">
        <v>0</v>
      </c>
      <c r="U1058">
        <v>0</v>
      </c>
      <c r="V1058">
        <v>0</v>
      </c>
      <c r="W1058">
        <v>0</v>
      </c>
      <c r="X1058">
        <v>0</v>
      </c>
      <c r="Y1058">
        <v>0</v>
      </c>
      <c r="Z1058">
        <v>0</v>
      </c>
      <c r="AA1058">
        <v>0</v>
      </c>
      <c r="AB1058">
        <v>0</v>
      </c>
      <c r="AC1058">
        <v>0</v>
      </c>
      <c r="AD1058">
        <v>0</v>
      </c>
      <c r="AE1058">
        <v>0</v>
      </c>
      <c r="AF1058">
        <v>0</v>
      </c>
    </row>
    <row r="1059" spans="1:32" x14ac:dyDescent="0.25">
      <c r="A1059" t="s">
        <v>6720</v>
      </c>
      <c r="B1059">
        <v>0</v>
      </c>
      <c r="C1059">
        <v>0</v>
      </c>
      <c r="D1059">
        <v>0</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row>
    <row r="1060" spans="1:32" x14ac:dyDescent="0.25">
      <c r="A1060" t="s">
        <v>6721</v>
      </c>
      <c r="B1060" s="197">
        <v>0</v>
      </c>
      <c r="C1060" s="197">
        <v>0</v>
      </c>
      <c r="D1060" s="197">
        <v>0</v>
      </c>
      <c r="E1060" s="197">
        <v>0</v>
      </c>
      <c r="F1060" s="197">
        <v>0</v>
      </c>
      <c r="G1060" s="197">
        <v>0</v>
      </c>
      <c r="H1060" s="197">
        <v>0</v>
      </c>
      <c r="I1060" s="197">
        <v>0</v>
      </c>
      <c r="J1060" s="197">
        <v>0</v>
      </c>
      <c r="K1060" s="197">
        <v>0</v>
      </c>
      <c r="L1060" s="197">
        <v>0</v>
      </c>
      <c r="M1060" s="197">
        <v>0</v>
      </c>
      <c r="N1060" s="197">
        <v>0</v>
      </c>
      <c r="O1060" s="197">
        <v>0</v>
      </c>
      <c r="P1060" s="197">
        <v>0</v>
      </c>
      <c r="Q1060" s="197">
        <v>0</v>
      </c>
      <c r="R1060" s="197">
        <v>0</v>
      </c>
      <c r="S1060" s="197">
        <v>0</v>
      </c>
      <c r="T1060" s="197">
        <v>0</v>
      </c>
      <c r="U1060" s="197">
        <v>0</v>
      </c>
      <c r="V1060" s="197">
        <v>0</v>
      </c>
      <c r="W1060" s="197">
        <v>0</v>
      </c>
      <c r="X1060" s="197">
        <v>0</v>
      </c>
      <c r="Y1060" s="197">
        <v>0</v>
      </c>
      <c r="Z1060" s="197">
        <v>0</v>
      </c>
      <c r="AA1060" s="197">
        <v>0</v>
      </c>
      <c r="AB1060" s="197">
        <v>0</v>
      </c>
      <c r="AC1060" s="197">
        <v>0</v>
      </c>
      <c r="AD1060" s="197">
        <v>0</v>
      </c>
      <c r="AE1060" s="197">
        <v>0</v>
      </c>
      <c r="AF1060" s="197">
        <v>0</v>
      </c>
    </row>
    <row r="1061" spans="1:32" x14ac:dyDescent="0.25">
      <c r="A1061" t="s">
        <v>6722</v>
      </c>
      <c r="B1061" s="197">
        <v>0</v>
      </c>
      <c r="C1061" s="197">
        <v>0</v>
      </c>
      <c r="D1061" s="197">
        <v>0</v>
      </c>
      <c r="E1061" s="197">
        <v>0</v>
      </c>
      <c r="F1061" s="197">
        <v>0</v>
      </c>
      <c r="G1061" s="197">
        <v>0</v>
      </c>
      <c r="H1061" s="197">
        <v>0</v>
      </c>
      <c r="I1061" s="197">
        <v>0</v>
      </c>
      <c r="J1061" s="197">
        <v>0</v>
      </c>
      <c r="K1061" s="197">
        <v>0</v>
      </c>
      <c r="L1061" s="197">
        <v>0</v>
      </c>
      <c r="M1061" s="197">
        <v>0</v>
      </c>
      <c r="N1061" s="197">
        <v>0</v>
      </c>
      <c r="O1061" s="197">
        <v>0</v>
      </c>
      <c r="P1061" s="197">
        <v>0</v>
      </c>
      <c r="Q1061" s="197">
        <v>0</v>
      </c>
      <c r="R1061" s="197">
        <v>0</v>
      </c>
      <c r="S1061" s="197">
        <v>0</v>
      </c>
      <c r="T1061" s="197">
        <v>0</v>
      </c>
      <c r="U1061" s="197">
        <v>0</v>
      </c>
      <c r="V1061" s="197">
        <v>0</v>
      </c>
      <c r="W1061" s="197">
        <v>0</v>
      </c>
      <c r="X1061" s="197">
        <v>0</v>
      </c>
      <c r="Y1061" s="197">
        <v>0</v>
      </c>
      <c r="Z1061" s="197">
        <v>0</v>
      </c>
      <c r="AA1061" s="197">
        <v>0</v>
      </c>
      <c r="AB1061" s="197">
        <v>0</v>
      </c>
      <c r="AC1061" s="197">
        <v>0</v>
      </c>
      <c r="AD1061" s="197">
        <v>0</v>
      </c>
      <c r="AE1061" s="197">
        <v>0</v>
      </c>
      <c r="AF1061" s="197">
        <v>0</v>
      </c>
    </row>
    <row r="1062" spans="1:32" x14ac:dyDescent="0.25">
      <c r="A1062" t="s">
        <v>6723</v>
      </c>
      <c r="B1062" s="197">
        <v>0</v>
      </c>
      <c r="C1062" s="197">
        <v>0</v>
      </c>
      <c r="D1062" s="197">
        <v>0</v>
      </c>
      <c r="E1062" s="197">
        <v>0</v>
      </c>
      <c r="F1062" s="197">
        <v>0</v>
      </c>
      <c r="G1062" s="197">
        <v>0</v>
      </c>
      <c r="H1062" s="197">
        <v>0</v>
      </c>
      <c r="I1062" s="197">
        <v>0</v>
      </c>
      <c r="J1062" s="197">
        <v>0</v>
      </c>
      <c r="K1062" s="197">
        <v>0</v>
      </c>
      <c r="L1062" s="197">
        <v>0</v>
      </c>
      <c r="M1062" s="197">
        <v>0</v>
      </c>
      <c r="N1062" s="197">
        <v>0</v>
      </c>
      <c r="O1062" s="197">
        <v>0</v>
      </c>
      <c r="P1062" s="197">
        <v>0</v>
      </c>
      <c r="Q1062" s="197">
        <v>0</v>
      </c>
      <c r="R1062" s="197">
        <v>0</v>
      </c>
      <c r="S1062" s="197">
        <v>0</v>
      </c>
      <c r="T1062" s="197">
        <v>0</v>
      </c>
      <c r="U1062" s="197">
        <v>0</v>
      </c>
      <c r="V1062" s="197">
        <v>0</v>
      </c>
      <c r="W1062" s="197">
        <v>0</v>
      </c>
      <c r="X1062" s="197">
        <v>0</v>
      </c>
      <c r="Y1062" s="197">
        <v>0</v>
      </c>
      <c r="Z1062" s="197">
        <v>0</v>
      </c>
      <c r="AA1062" s="197">
        <v>0</v>
      </c>
      <c r="AB1062" s="197">
        <v>0</v>
      </c>
      <c r="AC1062" s="197">
        <v>0</v>
      </c>
      <c r="AD1062" s="197">
        <v>0</v>
      </c>
      <c r="AE1062" s="197">
        <v>0</v>
      </c>
      <c r="AF1062" s="197">
        <v>0</v>
      </c>
    </row>
    <row r="1063" spans="1:32" x14ac:dyDescent="0.25">
      <c r="A1063" t="s">
        <v>6724</v>
      </c>
      <c r="B1063" s="197">
        <v>0</v>
      </c>
      <c r="C1063" s="197">
        <v>0</v>
      </c>
      <c r="D1063" s="197">
        <v>0</v>
      </c>
      <c r="E1063" s="197">
        <v>0</v>
      </c>
      <c r="F1063" s="197">
        <v>0</v>
      </c>
      <c r="G1063" s="197">
        <v>0</v>
      </c>
      <c r="H1063" s="197">
        <v>0</v>
      </c>
      <c r="I1063" s="197">
        <v>0</v>
      </c>
      <c r="J1063" s="197">
        <v>0</v>
      </c>
      <c r="K1063" s="197">
        <v>0</v>
      </c>
      <c r="L1063" s="197">
        <v>0</v>
      </c>
      <c r="M1063" s="197">
        <v>0</v>
      </c>
      <c r="N1063" s="197">
        <v>0</v>
      </c>
      <c r="O1063" s="197">
        <v>0</v>
      </c>
      <c r="P1063" s="197">
        <v>0</v>
      </c>
      <c r="Q1063" s="197">
        <v>0</v>
      </c>
      <c r="R1063" s="197">
        <v>0</v>
      </c>
      <c r="S1063" s="197">
        <v>0</v>
      </c>
      <c r="T1063" s="197">
        <v>0</v>
      </c>
      <c r="U1063" s="197">
        <v>0</v>
      </c>
      <c r="V1063" s="197">
        <v>0</v>
      </c>
      <c r="W1063" s="197">
        <v>0</v>
      </c>
      <c r="X1063" s="197">
        <v>0</v>
      </c>
      <c r="Y1063" s="197">
        <v>0</v>
      </c>
      <c r="Z1063" s="197">
        <v>0</v>
      </c>
      <c r="AA1063" s="197">
        <v>0</v>
      </c>
      <c r="AB1063" s="197">
        <v>0</v>
      </c>
      <c r="AC1063" s="197">
        <v>0</v>
      </c>
      <c r="AD1063" s="197">
        <v>0</v>
      </c>
      <c r="AE1063" s="197">
        <v>0</v>
      </c>
      <c r="AF1063" s="197">
        <v>0</v>
      </c>
    </row>
    <row r="1064" spans="1:32" x14ac:dyDescent="0.25">
      <c r="A1064" t="s">
        <v>6725</v>
      </c>
      <c r="B1064" s="197">
        <v>0</v>
      </c>
      <c r="C1064" s="197">
        <v>0</v>
      </c>
      <c r="D1064" s="197">
        <v>0</v>
      </c>
      <c r="E1064" s="197">
        <v>0</v>
      </c>
      <c r="F1064" s="197">
        <v>0</v>
      </c>
      <c r="G1064" s="197">
        <v>0</v>
      </c>
      <c r="H1064" s="197">
        <v>0</v>
      </c>
      <c r="I1064" s="197">
        <v>0</v>
      </c>
      <c r="J1064" s="197">
        <v>0</v>
      </c>
      <c r="K1064" s="197">
        <v>0</v>
      </c>
      <c r="L1064" s="197">
        <v>0</v>
      </c>
      <c r="M1064" s="197">
        <v>0</v>
      </c>
      <c r="N1064" s="197">
        <v>0</v>
      </c>
      <c r="O1064" s="197">
        <v>0</v>
      </c>
      <c r="P1064" s="197">
        <v>0</v>
      </c>
      <c r="Q1064" s="197">
        <v>0</v>
      </c>
      <c r="R1064" s="197">
        <v>0</v>
      </c>
      <c r="S1064" s="197">
        <v>0</v>
      </c>
      <c r="T1064" s="197">
        <v>0</v>
      </c>
      <c r="U1064" s="197">
        <v>0</v>
      </c>
      <c r="V1064" s="197">
        <v>0</v>
      </c>
      <c r="W1064" s="197">
        <v>0</v>
      </c>
      <c r="X1064" s="197">
        <v>0</v>
      </c>
      <c r="Y1064" s="197">
        <v>0</v>
      </c>
      <c r="Z1064" s="197">
        <v>0</v>
      </c>
      <c r="AA1064" s="197">
        <v>0</v>
      </c>
      <c r="AB1064" s="197">
        <v>0</v>
      </c>
      <c r="AC1064" s="197">
        <v>0</v>
      </c>
      <c r="AD1064" s="197">
        <v>0</v>
      </c>
      <c r="AE1064" s="197">
        <v>0</v>
      </c>
      <c r="AF1064" s="197">
        <v>0</v>
      </c>
    </row>
    <row r="1065" spans="1:32" x14ac:dyDescent="0.25">
      <c r="A1065" t="s">
        <v>6726</v>
      </c>
      <c r="B1065" s="197">
        <v>0</v>
      </c>
      <c r="C1065" s="197">
        <v>0</v>
      </c>
      <c r="D1065" s="197">
        <v>0</v>
      </c>
      <c r="E1065" s="197">
        <v>0</v>
      </c>
      <c r="F1065" s="197">
        <v>0</v>
      </c>
      <c r="G1065" s="197">
        <v>0</v>
      </c>
      <c r="H1065" s="197">
        <v>0</v>
      </c>
      <c r="I1065" s="197">
        <v>0</v>
      </c>
      <c r="J1065" s="197">
        <v>0</v>
      </c>
      <c r="K1065" s="197">
        <v>0</v>
      </c>
      <c r="L1065" s="197">
        <v>0</v>
      </c>
      <c r="M1065" s="197">
        <v>0</v>
      </c>
      <c r="N1065" s="197">
        <v>0</v>
      </c>
      <c r="O1065" s="197">
        <v>0</v>
      </c>
      <c r="P1065" s="197">
        <v>0</v>
      </c>
      <c r="Q1065" s="197">
        <v>0</v>
      </c>
      <c r="R1065" s="197">
        <v>0</v>
      </c>
      <c r="S1065" s="197">
        <v>0</v>
      </c>
      <c r="T1065" s="197">
        <v>0</v>
      </c>
      <c r="U1065" s="197">
        <v>0</v>
      </c>
      <c r="V1065" s="197">
        <v>0</v>
      </c>
      <c r="W1065" s="197">
        <v>0</v>
      </c>
      <c r="X1065" s="197">
        <v>0</v>
      </c>
      <c r="Y1065" s="197">
        <v>0</v>
      </c>
      <c r="Z1065" s="197">
        <v>0</v>
      </c>
      <c r="AA1065" s="197">
        <v>0</v>
      </c>
      <c r="AB1065" s="197">
        <v>0</v>
      </c>
      <c r="AC1065" s="197">
        <v>0</v>
      </c>
      <c r="AD1065" s="197">
        <v>0</v>
      </c>
      <c r="AE1065" s="197">
        <v>0</v>
      </c>
      <c r="AF1065" s="197">
        <v>0</v>
      </c>
    </row>
    <row r="1066" spans="1:32" x14ac:dyDescent="0.25">
      <c r="A1066" t="s">
        <v>6727</v>
      </c>
      <c r="B1066">
        <v>0</v>
      </c>
      <c r="C1066">
        <v>0</v>
      </c>
      <c r="D1066">
        <v>0</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row>
    <row r="1067" spans="1:32" x14ac:dyDescent="0.25">
      <c r="A1067" t="s">
        <v>6728</v>
      </c>
      <c r="B1067" s="197">
        <v>0</v>
      </c>
      <c r="C1067" s="197">
        <v>0</v>
      </c>
      <c r="D1067" s="197">
        <v>0</v>
      </c>
      <c r="E1067" s="197">
        <v>0</v>
      </c>
      <c r="F1067" s="197">
        <v>0</v>
      </c>
      <c r="G1067" s="197">
        <v>0</v>
      </c>
      <c r="H1067" s="197">
        <v>0</v>
      </c>
      <c r="I1067" s="197">
        <v>0</v>
      </c>
      <c r="J1067" s="197">
        <v>0</v>
      </c>
      <c r="K1067" s="197">
        <v>0</v>
      </c>
      <c r="L1067" s="197">
        <v>0</v>
      </c>
      <c r="M1067" s="197">
        <v>0</v>
      </c>
      <c r="N1067" s="197">
        <v>0</v>
      </c>
      <c r="O1067" s="197">
        <v>0</v>
      </c>
      <c r="P1067">
        <v>0</v>
      </c>
      <c r="Q1067">
        <v>0</v>
      </c>
      <c r="R1067">
        <v>0</v>
      </c>
      <c r="S1067">
        <v>0</v>
      </c>
      <c r="T1067">
        <v>0</v>
      </c>
      <c r="U1067">
        <v>0</v>
      </c>
      <c r="V1067">
        <v>0</v>
      </c>
      <c r="W1067">
        <v>0</v>
      </c>
      <c r="X1067">
        <v>0</v>
      </c>
      <c r="Y1067">
        <v>0</v>
      </c>
      <c r="Z1067">
        <v>0</v>
      </c>
      <c r="AA1067">
        <v>0</v>
      </c>
      <c r="AB1067">
        <v>0</v>
      </c>
      <c r="AC1067">
        <v>0</v>
      </c>
      <c r="AD1067">
        <v>0</v>
      </c>
      <c r="AE1067">
        <v>0</v>
      </c>
      <c r="AF1067">
        <v>0</v>
      </c>
    </row>
    <row r="1068" spans="1:32" x14ac:dyDescent="0.25">
      <c r="A1068" t="s">
        <v>6729</v>
      </c>
      <c r="B1068" s="197">
        <v>0</v>
      </c>
      <c r="C1068" s="197">
        <v>0</v>
      </c>
      <c r="D1068" s="197">
        <v>0</v>
      </c>
      <c r="E1068" s="197">
        <v>0</v>
      </c>
      <c r="F1068" s="197">
        <v>0</v>
      </c>
      <c r="G1068" s="197">
        <v>0</v>
      </c>
      <c r="H1068" s="197">
        <v>0</v>
      </c>
      <c r="I1068" s="197">
        <v>0</v>
      </c>
      <c r="J1068" s="197">
        <v>0</v>
      </c>
      <c r="K1068" s="197">
        <v>0</v>
      </c>
      <c r="L1068" s="197">
        <v>0</v>
      </c>
      <c r="M1068" s="197">
        <v>0</v>
      </c>
      <c r="N1068" s="197">
        <v>0</v>
      </c>
      <c r="O1068" s="197">
        <v>0</v>
      </c>
      <c r="P1068" s="197">
        <v>0</v>
      </c>
      <c r="Q1068" s="197">
        <v>0</v>
      </c>
      <c r="R1068" s="197">
        <v>0</v>
      </c>
      <c r="S1068" s="197">
        <v>0</v>
      </c>
      <c r="T1068" s="197">
        <v>0</v>
      </c>
      <c r="U1068" s="197">
        <v>0</v>
      </c>
      <c r="V1068" s="197">
        <v>0</v>
      </c>
      <c r="W1068" s="197">
        <v>0</v>
      </c>
      <c r="X1068" s="197">
        <v>0</v>
      </c>
      <c r="Y1068" s="197">
        <v>0</v>
      </c>
      <c r="Z1068" s="197">
        <v>0</v>
      </c>
      <c r="AA1068" s="197">
        <v>0</v>
      </c>
      <c r="AB1068" s="197">
        <v>0</v>
      </c>
      <c r="AC1068" s="197">
        <v>0</v>
      </c>
      <c r="AD1068" s="197">
        <v>0</v>
      </c>
      <c r="AE1068" s="197">
        <v>0</v>
      </c>
      <c r="AF1068" s="197">
        <v>0</v>
      </c>
    </row>
    <row r="1069" spans="1:32" x14ac:dyDescent="0.25">
      <c r="A1069" t="s">
        <v>6730</v>
      </c>
      <c r="B1069" s="197">
        <v>0</v>
      </c>
      <c r="C1069" s="197">
        <v>0</v>
      </c>
      <c r="D1069" s="197">
        <v>0</v>
      </c>
      <c r="E1069" s="197">
        <v>0</v>
      </c>
      <c r="F1069" s="197">
        <v>0</v>
      </c>
      <c r="G1069" s="197">
        <v>0</v>
      </c>
      <c r="H1069" s="197">
        <v>0</v>
      </c>
      <c r="I1069" s="197">
        <v>0</v>
      </c>
      <c r="J1069" s="197">
        <v>0</v>
      </c>
      <c r="K1069" s="197">
        <v>0</v>
      </c>
      <c r="L1069" s="197">
        <v>0</v>
      </c>
      <c r="M1069" s="197">
        <v>0</v>
      </c>
      <c r="N1069" s="197">
        <v>0</v>
      </c>
      <c r="O1069" s="197">
        <v>0</v>
      </c>
      <c r="P1069" s="197">
        <v>0</v>
      </c>
      <c r="Q1069" s="197">
        <v>0</v>
      </c>
      <c r="R1069" s="197">
        <v>0</v>
      </c>
      <c r="S1069" s="197">
        <v>0</v>
      </c>
      <c r="T1069" s="197">
        <v>0</v>
      </c>
      <c r="U1069" s="197">
        <v>0</v>
      </c>
      <c r="V1069" s="197">
        <v>0</v>
      </c>
      <c r="W1069" s="197">
        <v>0</v>
      </c>
      <c r="X1069" s="197">
        <v>0</v>
      </c>
      <c r="Y1069" s="197">
        <v>0</v>
      </c>
      <c r="Z1069" s="197">
        <v>0</v>
      </c>
      <c r="AA1069" s="197">
        <v>0</v>
      </c>
      <c r="AB1069" s="197">
        <v>0</v>
      </c>
      <c r="AC1069" s="197">
        <v>0</v>
      </c>
      <c r="AD1069" s="197">
        <v>0</v>
      </c>
      <c r="AE1069" s="197">
        <v>0</v>
      </c>
      <c r="AF1069" s="197">
        <v>0</v>
      </c>
    </row>
    <row r="1070" spans="1:32" x14ac:dyDescent="0.25">
      <c r="A1070" t="s">
        <v>6731</v>
      </c>
      <c r="B1070">
        <v>0</v>
      </c>
      <c r="C1070">
        <v>0</v>
      </c>
      <c r="D1070">
        <v>0</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v>0</v>
      </c>
      <c r="AA1070">
        <v>0</v>
      </c>
      <c r="AB1070">
        <v>0</v>
      </c>
      <c r="AC1070">
        <v>0</v>
      </c>
      <c r="AD1070">
        <v>0</v>
      </c>
      <c r="AE1070">
        <v>0</v>
      </c>
      <c r="AF1070">
        <v>0</v>
      </c>
    </row>
    <row r="1071" spans="1:32" x14ac:dyDescent="0.25">
      <c r="A1071" t="s">
        <v>6732</v>
      </c>
      <c r="B1071">
        <v>0</v>
      </c>
      <c r="C1071">
        <v>0</v>
      </c>
      <c r="D1071">
        <v>0</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row>
    <row r="1072" spans="1:32" x14ac:dyDescent="0.25">
      <c r="A1072" t="s">
        <v>6733</v>
      </c>
      <c r="B1072">
        <v>0</v>
      </c>
      <c r="C1072">
        <v>0</v>
      </c>
      <c r="D1072">
        <v>0</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row>
    <row r="1073" spans="1:32" x14ac:dyDescent="0.25">
      <c r="A1073" t="s">
        <v>6734</v>
      </c>
      <c r="B1073">
        <v>0</v>
      </c>
      <c r="C1073">
        <v>0</v>
      </c>
      <c r="D1073">
        <v>0</v>
      </c>
      <c r="E1073">
        <v>0</v>
      </c>
      <c r="F1073">
        <v>0</v>
      </c>
      <c r="G1073">
        <v>0</v>
      </c>
      <c r="H1073">
        <v>0</v>
      </c>
      <c r="I1073">
        <v>0</v>
      </c>
      <c r="J1073">
        <v>0</v>
      </c>
      <c r="K1073">
        <v>0</v>
      </c>
      <c r="L1073">
        <v>0</v>
      </c>
      <c r="M1073">
        <v>0</v>
      </c>
      <c r="N1073">
        <v>0</v>
      </c>
      <c r="O1073">
        <v>0</v>
      </c>
      <c r="P1073">
        <v>0</v>
      </c>
      <c r="Q1073">
        <v>0</v>
      </c>
      <c r="R1073">
        <v>0</v>
      </c>
      <c r="S1073">
        <v>0</v>
      </c>
      <c r="T1073">
        <v>0</v>
      </c>
      <c r="U1073">
        <v>0</v>
      </c>
      <c r="V1073">
        <v>0</v>
      </c>
      <c r="W1073">
        <v>0</v>
      </c>
      <c r="X1073">
        <v>0</v>
      </c>
      <c r="Y1073">
        <v>0</v>
      </c>
      <c r="Z1073">
        <v>0</v>
      </c>
      <c r="AA1073">
        <v>0</v>
      </c>
      <c r="AB1073">
        <v>0</v>
      </c>
      <c r="AC1073">
        <v>0</v>
      </c>
      <c r="AD1073">
        <v>0</v>
      </c>
      <c r="AE1073">
        <v>0</v>
      </c>
      <c r="AF1073">
        <v>0</v>
      </c>
    </row>
    <row r="1074" spans="1:32" x14ac:dyDescent="0.25">
      <c r="A1074" t="s">
        <v>6735</v>
      </c>
      <c r="B1074">
        <v>0</v>
      </c>
      <c r="C1074">
        <v>0</v>
      </c>
      <c r="D1074">
        <v>0</v>
      </c>
      <c r="E1074">
        <v>0</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row>
    <row r="1075" spans="1:32" x14ac:dyDescent="0.25">
      <c r="A1075" t="s">
        <v>6736</v>
      </c>
      <c r="B1075">
        <v>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row>
    <row r="1076" spans="1:32" x14ac:dyDescent="0.25">
      <c r="A1076" t="s">
        <v>6737</v>
      </c>
      <c r="B1076">
        <v>0</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row>
    <row r="1077" spans="1:32" x14ac:dyDescent="0.25">
      <c r="A1077" t="s">
        <v>6738</v>
      </c>
      <c r="B1077">
        <v>0</v>
      </c>
      <c r="C1077">
        <v>0</v>
      </c>
      <c r="D1077">
        <v>0</v>
      </c>
      <c r="E1077">
        <v>0</v>
      </c>
      <c r="F1077">
        <v>0</v>
      </c>
      <c r="G1077">
        <v>0</v>
      </c>
      <c r="H1077">
        <v>0</v>
      </c>
      <c r="I1077">
        <v>0</v>
      </c>
      <c r="J1077">
        <v>0</v>
      </c>
      <c r="K1077">
        <v>0</v>
      </c>
      <c r="L1077">
        <v>0</v>
      </c>
      <c r="M1077">
        <v>0</v>
      </c>
      <c r="N1077">
        <v>0</v>
      </c>
      <c r="O1077">
        <v>0</v>
      </c>
      <c r="P1077">
        <v>0</v>
      </c>
      <c r="Q1077">
        <v>0</v>
      </c>
      <c r="R1077">
        <v>0</v>
      </c>
      <c r="S1077">
        <v>0</v>
      </c>
      <c r="T1077">
        <v>0</v>
      </c>
      <c r="U1077">
        <v>0</v>
      </c>
      <c r="V1077">
        <v>0</v>
      </c>
      <c r="W1077">
        <v>0</v>
      </c>
      <c r="X1077">
        <v>0</v>
      </c>
      <c r="Y1077">
        <v>0</v>
      </c>
      <c r="Z1077">
        <v>0</v>
      </c>
      <c r="AA1077">
        <v>0</v>
      </c>
      <c r="AB1077">
        <v>0</v>
      </c>
      <c r="AC1077">
        <v>0</v>
      </c>
      <c r="AD1077">
        <v>0</v>
      </c>
      <c r="AE1077">
        <v>0</v>
      </c>
      <c r="AF1077">
        <v>0</v>
      </c>
    </row>
    <row r="1078" spans="1:32" x14ac:dyDescent="0.25">
      <c r="A1078" t="s">
        <v>6739</v>
      </c>
      <c r="B1078">
        <v>0</v>
      </c>
      <c r="C1078">
        <v>0</v>
      </c>
      <c r="D1078">
        <v>0</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row>
    <row r="1079" spans="1:32" x14ac:dyDescent="0.25">
      <c r="A1079" t="s">
        <v>6740</v>
      </c>
      <c r="B1079">
        <v>0</v>
      </c>
      <c r="C1079">
        <v>0</v>
      </c>
      <c r="D1079">
        <v>0</v>
      </c>
      <c r="E1079">
        <v>0</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row>
    <row r="1080" spans="1:32" x14ac:dyDescent="0.25">
      <c r="A1080" t="s">
        <v>6741</v>
      </c>
      <c r="B1080">
        <v>0</v>
      </c>
      <c r="C1080">
        <v>0</v>
      </c>
      <c r="D1080">
        <v>0</v>
      </c>
      <c r="E1080">
        <v>0</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row>
    <row r="1081" spans="1:32" x14ac:dyDescent="0.25">
      <c r="A1081" t="s">
        <v>6742</v>
      </c>
      <c r="B1081">
        <v>0</v>
      </c>
      <c r="C1081">
        <v>0</v>
      </c>
      <c r="D1081">
        <v>0</v>
      </c>
      <c r="E1081">
        <v>0</v>
      </c>
      <c r="F1081">
        <v>0</v>
      </c>
      <c r="G1081">
        <v>0</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row>
    <row r="1082" spans="1:32" x14ac:dyDescent="0.25">
      <c r="A1082" t="s">
        <v>6743</v>
      </c>
      <c r="B1082">
        <v>0</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row>
    <row r="1083" spans="1:32" x14ac:dyDescent="0.25">
      <c r="A1083" t="s">
        <v>6744</v>
      </c>
      <c r="B1083">
        <v>0</v>
      </c>
      <c r="C1083">
        <v>0</v>
      </c>
      <c r="D1083">
        <v>0</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row>
    <row r="1084" spans="1:32" x14ac:dyDescent="0.25">
      <c r="A1084" t="s">
        <v>6745</v>
      </c>
      <c r="B1084" s="197">
        <v>0</v>
      </c>
      <c r="C1084" s="197">
        <v>0</v>
      </c>
      <c r="D1084" s="197">
        <v>0</v>
      </c>
      <c r="E1084" s="197">
        <v>0</v>
      </c>
      <c r="F1084" s="197">
        <v>0</v>
      </c>
      <c r="G1084" s="197">
        <v>0</v>
      </c>
      <c r="H1084" s="197">
        <v>0</v>
      </c>
      <c r="I1084" s="197">
        <v>0</v>
      </c>
      <c r="J1084" s="197">
        <v>0</v>
      </c>
      <c r="K1084" s="197">
        <v>0</v>
      </c>
      <c r="L1084" s="197">
        <v>0</v>
      </c>
      <c r="M1084" s="197">
        <v>0</v>
      </c>
      <c r="N1084" s="197">
        <v>0</v>
      </c>
      <c r="O1084" s="197">
        <v>0</v>
      </c>
      <c r="P1084" s="197">
        <v>0</v>
      </c>
      <c r="Q1084" s="197">
        <v>0</v>
      </c>
      <c r="R1084" s="197">
        <v>0</v>
      </c>
      <c r="S1084" s="197">
        <v>0</v>
      </c>
      <c r="T1084" s="197">
        <v>0</v>
      </c>
      <c r="U1084" s="197">
        <v>0</v>
      </c>
      <c r="V1084" s="197">
        <v>0</v>
      </c>
      <c r="W1084" s="197">
        <v>0</v>
      </c>
      <c r="X1084" s="197">
        <v>0</v>
      </c>
      <c r="Y1084" s="197">
        <v>0</v>
      </c>
      <c r="Z1084" s="197">
        <v>0</v>
      </c>
      <c r="AA1084" s="197">
        <v>0</v>
      </c>
      <c r="AB1084" s="197">
        <v>0</v>
      </c>
      <c r="AC1084" s="197">
        <v>0</v>
      </c>
      <c r="AD1084" s="197">
        <v>0</v>
      </c>
      <c r="AE1084" s="197">
        <v>0</v>
      </c>
      <c r="AF1084" s="197">
        <v>0</v>
      </c>
    </row>
    <row r="1085" spans="1:32" x14ac:dyDescent="0.25">
      <c r="A1085" t="s">
        <v>6746</v>
      </c>
      <c r="B1085" s="197">
        <v>0</v>
      </c>
      <c r="C1085" s="197">
        <v>0</v>
      </c>
      <c r="D1085" s="197">
        <v>0</v>
      </c>
      <c r="E1085" s="197">
        <v>0</v>
      </c>
      <c r="F1085" s="197">
        <v>0</v>
      </c>
      <c r="G1085" s="197">
        <v>0</v>
      </c>
      <c r="H1085" s="197">
        <v>0</v>
      </c>
      <c r="I1085" s="197">
        <v>0</v>
      </c>
      <c r="J1085" s="197">
        <v>0</v>
      </c>
      <c r="K1085" s="197">
        <v>0</v>
      </c>
      <c r="L1085" s="197">
        <v>0</v>
      </c>
      <c r="M1085" s="197">
        <v>0</v>
      </c>
      <c r="N1085" s="197">
        <v>0</v>
      </c>
      <c r="O1085" s="197">
        <v>0</v>
      </c>
      <c r="P1085" s="197">
        <v>0</v>
      </c>
      <c r="Q1085" s="197">
        <v>0</v>
      </c>
      <c r="R1085" s="197">
        <v>0</v>
      </c>
      <c r="S1085" s="197">
        <v>0</v>
      </c>
      <c r="T1085" s="197">
        <v>0</v>
      </c>
      <c r="U1085" s="197">
        <v>0</v>
      </c>
      <c r="V1085" s="197">
        <v>0</v>
      </c>
      <c r="W1085" s="197">
        <v>0</v>
      </c>
      <c r="X1085" s="197">
        <v>0</v>
      </c>
      <c r="Y1085" s="197">
        <v>0</v>
      </c>
      <c r="Z1085" s="197">
        <v>0</v>
      </c>
      <c r="AA1085" s="197">
        <v>0</v>
      </c>
      <c r="AB1085" s="197">
        <v>0</v>
      </c>
      <c r="AC1085" s="197">
        <v>0</v>
      </c>
      <c r="AD1085" s="197">
        <v>0</v>
      </c>
      <c r="AE1085" s="197">
        <v>0</v>
      </c>
      <c r="AF1085" s="197">
        <v>0</v>
      </c>
    </row>
    <row r="1086" spans="1:32" x14ac:dyDescent="0.25">
      <c r="A1086" t="s">
        <v>6747</v>
      </c>
      <c r="B1086" s="197">
        <v>0</v>
      </c>
      <c r="C1086" s="197">
        <v>0</v>
      </c>
      <c r="D1086" s="197">
        <v>0</v>
      </c>
      <c r="E1086" s="197">
        <v>0</v>
      </c>
      <c r="F1086" s="197">
        <v>0</v>
      </c>
      <c r="G1086" s="197">
        <v>0</v>
      </c>
      <c r="H1086" s="197">
        <v>0</v>
      </c>
      <c r="I1086" s="197">
        <v>0</v>
      </c>
      <c r="J1086" s="197">
        <v>0</v>
      </c>
      <c r="K1086" s="197">
        <v>0</v>
      </c>
      <c r="L1086" s="197">
        <v>0</v>
      </c>
      <c r="M1086" s="197">
        <v>0</v>
      </c>
      <c r="N1086" s="197">
        <v>0</v>
      </c>
      <c r="O1086" s="197">
        <v>0</v>
      </c>
      <c r="P1086" s="197">
        <v>0</v>
      </c>
      <c r="Q1086" s="197">
        <v>0</v>
      </c>
      <c r="R1086" s="197">
        <v>0</v>
      </c>
      <c r="S1086" s="197">
        <v>0</v>
      </c>
      <c r="T1086" s="197">
        <v>0</v>
      </c>
      <c r="U1086" s="197">
        <v>0</v>
      </c>
      <c r="V1086" s="197">
        <v>0</v>
      </c>
      <c r="W1086" s="197">
        <v>0</v>
      </c>
      <c r="X1086" s="197">
        <v>0</v>
      </c>
      <c r="Y1086" s="197">
        <v>0</v>
      </c>
      <c r="Z1086" s="197">
        <v>0</v>
      </c>
      <c r="AA1086" s="197">
        <v>0</v>
      </c>
      <c r="AB1086" s="197">
        <v>0</v>
      </c>
      <c r="AC1086" s="197">
        <v>0</v>
      </c>
      <c r="AD1086" s="197">
        <v>0</v>
      </c>
      <c r="AE1086" s="197">
        <v>0</v>
      </c>
      <c r="AF1086" s="197">
        <v>0</v>
      </c>
    </row>
    <row r="1087" spans="1:32" x14ac:dyDescent="0.25">
      <c r="A1087" t="s">
        <v>6748</v>
      </c>
      <c r="B1087" s="197">
        <v>0</v>
      </c>
      <c r="C1087" s="197">
        <v>0</v>
      </c>
      <c r="D1087" s="197">
        <v>0</v>
      </c>
      <c r="E1087" s="197">
        <v>0</v>
      </c>
      <c r="F1087" s="197">
        <v>0</v>
      </c>
      <c r="G1087" s="197">
        <v>0</v>
      </c>
      <c r="H1087" s="197">
        <v>0</v>
      </c>
      <c r="I1087" s="197">
        <v>0</v>
      </c>
      <c r="J1087" s="197">
        <v>0</v>
      </c>
      <c r="K1087" s="197">
        <v>0</v>
      </c>
      <c r="L1087" s="197">
        <v>0</v>
      </c>
      <c r="M1087" s="197">
        <v>0</v>
      </c>
      <c r="N1087" s="197">
        <v>0</v>
      </c>
      <c r="O1087" s="197">
        <v>0</v>
      </c>
      <c r="P1087" s="197">
        <v>0</v>
      </c>
      <c r="Q1087" s="197">
        <v>0</v>
      </c>
      <c r="R1087" s="197">
        <v>0</v>
      </c>
      <c r="S1087" s="197">
        <v>0</v>
      </c>
      <c r="T1087" s="197">
        <v>0</v>
      </c>
      <c r="U1087" s="197">
        <v>0</v>
      </c>
      <c r="V1087" s="197">
        <v>0</v>
      </c>
      <c r="W1087" s="197">
        <v>0</v>
      </c>
      <c r="X1087" s="197">
        <v>0</v>
      </c>
      <c r="Y1087" s="197">
        <v>0</v>
      </c>
      <c r="Z1087" s="197">
        <v>0</v>
      </c>
      <c r="AA1087" s="197">
        <v>0</v>
      </c>
      <c r="AB1087" s="197">
        <v>0</v>
      </c>
      <c r="AC1087" s="197">
        <v>0</v>
      </c>
      <c r="AD1087" s="197">
        <v>0</v>
      </c>
      <c r="AE1087" s="197">
        <v>0</v>
      </c>
      <c r="AF1087" s="197">
        <v>0</v>
      </c>
    </row>
    <row r="1088" spans="1:32" x14ac:dyDescent="0.25">
      <c r="A1088" t="s">
        <v>6749</v>
      </c>
      <c r="B1088" s="197">
        <v>0</v>
      </c>
      <c r="C1088" s="197">
        <v>0</v>
      </c>
      <c r="D1088" s="197">
        <v>0</v>
      </c>
      <c r="E1088" s="197">
        <v>0</v>
      </c>
      <c r="F1088" s="197">
        <v>0</v>
      </c>
      <c r="G1088" s="197">
        <v>0</v>
      </c>
      <c r="H1088" s="197">
        <v>0</v>
      </c>
      <c r="I1088" s="197">
        <v>0</v>
      </c>
      <c r="J1088" s="197">
        <v>0</v>
      </c>
      <c r="K1088" s="197">
        <v>0</v>
      </c>
      <c r="L1088" s="197">
        <v>0</v>
      </c>
      <c r="M1088" s="197">
        <v>0</v>
      </c>
      <c r="N1088" s="197">
        <v>0</v>
      </c>
      <c r="O1088" s="197">
        <v>0</v>
      </c>
      <c r="P1088" s="197">
        <v>0</v>
      </c>
      <c r="Q1088" s="197">
        <v>0</v>
      </c>
      <c r="R1088" s="197">
        <v>0</v>
      </c>
      <c r="S1088" s="197">
        <v>0</v>
      </c>
      <c r="T1088" s="197">
        <v>0</v>
      </c>
      <c r="U1088" s="197">
        <v>0</v>
      </c>
      <c r="V1088" s="197">
        <v>0</v>
      </c>
      <c r="W1088" s="197">
        <v>0</v>
      </c>
      <c r="X1088" s="197">
        <v>0</v>
      </c>
      <c r="Y1088" s="197">
        <v>0</v>
      </c>
      <c r="Z1088" s="197">
        <v>0</v>
      </c>
      <c r="AA1088" s="197">
        <v>0</v>
      </c>
      <c r="AB1088" s="197">
        <v>0</v>
      </c>
      <c r="AC1088" s="197">
        <v>0</v>
      </c>
      <c r="AD1088" s="197">
        <v>0</v>
      </c>
      <c r="AE1088" s="197">
        <v>0</v>
      </c>
      <c r="AF1088" s="197">
        <v>0</v>
      </c>
    </row>
    <row r="1089" spans="1:32" x14ac:dyDescent="0.25">
      <c r="A1089" t="s">
        <v>6750</v>
      </c>
      <c r="B1089" s="197">
        <v>0</v>
      </c>
      <c r="C1089" s="197">
        <v>0</v>
      </c>
      <c r="D1089" s="197">
        <v>0</v>
      </c>
      <c r="E1089" s="197">
        <v>0</v>
      </c>
      <c r="F1089" s="197">
        <v>0</v>
      </c>
      <c r="G1089" s="197">
        <v>0</v>
      </c>
      <c r="H1089" s="197">
        <v>0</v>
      </c>
      <c r="I1089" s="197">
        <v>0</v>
      </c>
      <c r="J1089" s="197">
        <v>0</v>
      </c>
      <c r="K1089" s="197">
        <v>0</v>
      </c>
      <c r="L1089" s="197">
        <v>0</v>
      </c>
      <c r="M1089" s="197">
        <v>0</v>
      </c>
      <c r="N1089" s="197">
        <v>0</v>
      </c>
      <c r="O1089" s="197">
        <v>0</v>
      </c>
      <c r="P1089" s="197">
        <v>0</v>
      </c>
      <c r="Q1089" s="197">
        <v>0</v>
      </c>
      <c r="R1089" s="197">
        <v>0</v>
      </c>
      <c r="S1089" s="197">
        <v>0</v>
      </c>
      <c r="T1089" s="197">
        <v>0</v>
      </c>
      <c r="U1089" s="197">
        <v>0</v>
      </c>
      <c r="V1089" s="197">
        <v>0</v>
      </c>
      <c r="W1089" s="197">
        <v>0</v>
      </c>
      <c r="X1089" s="197">
        <v>0</v>
      </c>
      <c r="Y1089" s="197">
        <v>0</v>
      </c>
      <c r="Z1089" s="197">
        <v>0</v>
      </c>
      <c r="AA1089" s="197">
        <v>0</v>
      </c>
      <c r="AB1089" s="197">
        <v>0</v>
      </c>
      <c r="AC1089" s="197">
        <v>0</v>
      </c>
      <c r="AD1089" s="197">
        <v>0</v>
      </c>
      <c r="AE1089" s="197">
        <v>0</v>
      </c>
      <c r="AF1089" s="197">
        <v>0</v>
      </c>
    </row>
    <row r="1090" spans="1:32" x14ac:dyDescent="0.25">
      <c r="A1090" t="s">
        <v>6751</v>
      </c>
      <c r="B1090">
        <v>0</v>
      </c>
      <c r="C1090">
        <v>0</v>
      </c>
      <c r="D1090">
        <v>0</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row>
    <row r="1091" spans="1:32" x14ac:dyDescent="0.25">
      <c r="A1091" t="s">
        <v>6752</v>
      </c>
      <c r="B1091" s="197">
        <v>0</v>
      </c>
      <c r="C1091" s="197">
        <v>0</v>
      </c>
      <c r="D1091" s="197">
        <v>0</v>
      </c>
      <c r="E1091" s="197">
        <v>0</v>
      </c>
      <c r="F1091" s="197">
        <v>0</v>
      </c>
      <c r="G1091" s="197">
        <v>0</v>
      </c>
      <c r="H1091" s="197">
        <v>0</v>
      </c>
      <c r="I1091" s="197">
        <v>0</v>
      </c>
      <c r="J1091" s="197">
        <v>0</v>
      </c>
      <c r="K1091" s="197">
        <v>0</v>
      </c>
      <c r="L1091" s="197">
        <v>0</v>
      </c>
      <c r="M1091" s="197">
        <v>0</v>
      </c>
      <c r="N1091" s="197">
        <v>0</v>
      </c>
      <c r="O1091" s="197">
        <v>0</v>
      </c>
      <c r="P1091" s="197">
        <v>0</v>
      </c>
      <c r="Q1091" s="197">
        <v>0</v>
      </c>
      <c r="R1091" s="197">
        <v>0</v>
      </c>
      <c r="S1091" s="197">
        <v>0</v>
      </c>
      <c r="T1091" s="197">
        <v>0</v>
      </c>
      <c r="U1091" s="197">
        <v>0</v>
      </c>
      <c r="V1091" s="197">
        <v>0</v>
      </c>
      <c r="W1091" s="197">
        <v>0</v>
      </c>
      <c r="X1091" s="197">
        <v>0</v>
      </c>
      <c r="Y1091" s="197">
        <v>0</v>
      </c>
      <c r="Z1091" s="197">
        <v>0</v>
      </c>
      <c r="AA1091" s="197">
        <v>0</v>
      </c>
      <c r="AB1091" s="197">
        <v>0</v>
      </c>
      <c r="AC1091" s="197">
        <v>0</v>
      </c>
      <c r="AD1091" s="197">
        <v>0</v>
      </c>
      <c r="AE1091" s="197">
        <v>0</v>
      </c>
      <c r="AF1091" s="197">
        <v>0</v>
      </c>
    </row>
    <row r="1092" spans="1:32" x14ac:dyDescent="0.25">
      <c r="A1092" t="s">
        <v>6753</v>
      </c>
      <c r="B1092" s="197">
        <v>0</v>
      </c>
      <c r="C1092" s="197">
        <v>0</v>
      </c>
      <c r="D1092" s="197">
        <v>0</v>
      </c>
      <c r="E1092" s="197">
        <v>0</v>
      </c>
      <c r="F1092" s="197">
        <v>0</v>
      </c>
      <c r="G1092" s="197">
        <v>0</v>
      </c>
      <c r="H1092" s="197">
        <v>0</v>
      </c>
      <c r="I1092" s="197">
        <v>0</v>
      </c>
      <c r="J1092" s="197">
        <v>0</v>
      </c>
      <c r="K1092" s="197">
        <v>0</v>
      </c>
      <c r="L1092" s="197">
        <v>0</v>
      </c>
      <c r="M1092" s="197">
        <v>0</v>
      </c>
      <c r="N1092" s="197">
        <v>0</v>
      </c>
      <c r="O1092" s="197">
        <v>0</v>
      </c>
      <c r="P1092" s="197">
        <v>0</v>
      </c>
      <c r="Q1092" s="197">
        <v>0</v>
      </c>
      <c r="R1092" s="197">
        <v>0</v>
      </c>
      <c r="S1092" s="197">
        <v>0</v>
      </c>
      <c r="T1092" s="197">
        <v>0</v>
      </c>
      <c r="U1092" s="197">
        <v>0</v>
      </c>
      <c r="V1092" s="197">
        <v>0</v>
      </c>
      <c r="W1092" s="197">
        <v>0</v>
      </c>
      <c r="X1092" s="197">
        <v>0</v>
      </c>
      <c r="Y1092" s="197">
        <v>0</v>
      </c>
      <c r="Z1092" s="197">
        <v>0</v>
      </c>
      <c r="AA1092" s="197">
        <v>0</v>
      </c>
      <c r="AB1092" s="197">
        <v>0</v>
      </c>
      <c r="AC1092" s="197">
        <v>0</v>
      </c>
      <c r="AD1092" s="197">
        <v>0</v>
      </c>
      <c r="AE1092" s="197">
        <v>0</v>
      </c>
      <c r="AF1092" s="197">
        <v>0</v>
      </c>
    </row>
    <row r="1093" spans="1:32" x14ac:dyDescent="0.25">
      <c r="A1093" t="s">
        <v>6754</v>
      </c>
      <c r="B1093" s="197">
        <v>0</v>
      </c>
      <c r="C1093" s="197">
        <v>0</v>
      </c>
      <c r="D1093" s="197">
        <v>0</v>
      </c>
      <c r="E1093" s="197">
        <v>0</v>
      </c>
      <c r="F1093" s="197">
        <v>0</v>
      </c>
      <c r="G1093" s="197">
        <v>0</v>
      </c>
      <c r="H1093" s="197">
        <v>0</v>
      </c>
      <c r="I1093" s="197">
        <v>0</v>
      </c>
      <c r="J1093" s="197">
        <v>0</v>
      </c>
      <c r="K1093" s="197">
        <v>0</v>
      </c>
      <c r="L1093" s="197">
        <v>0</v>
      </c>
      <c r="M1093" s="197">
        <v>0</v>
      </c>
      <c r="N1093" s="197">
        <v>0</v>
      </c>
      <c r="O1093" s="197">
        <v>0</v>
      </c>
      <c r="P1093" s="197">
        <v>0</v>
      </c>
      <c r="Q1093" s="197">
        <v>0</v>
      </c>
      <c r="R1093" s="197">
        <v>0</v>
      </c>
      <c r="S1093" s="197">
        <v>0</v>
      </c>
      <c r="T1093" s="197">
        <v>0</v>
      </c>
      <c r="U1093" s="197">
        <v>0</v>
      </c>
      <c r="V1093" s="197">
        <v>0</v>
      </c>
      <c r="W1093" s="197">
        <v>0</v>
      </c>
      <c r="X1093" s="197">
        <v>0</v>
      </c>
      <c r="Y1093" s="197">
        <v>0</v>
      </c>
      <c r="Z1093" s="197">
        <v>0</v>
      </c>
      <c r="AA1093" s="197">
        <v>0</v>
      </c>
      <c r="AB1093" s="197">
        <v>0</v>
      </c>
      <c r="AC1093" s="197">
        <v>0</v>
      </c>
      <c r="AD1093" s="197">
        <v>0</v>
      </c>
      <c r="AE1093" s="197">
        <v>0</v>
      </c>
      <c r="AF1093" s="197">
        <v>0</v>
      </c>
    </row>
    <row r="1094" spans="1:32" x14ac:dyDescent="0.25">
      <c r="A1094" t="s">
        <v>6755</v>
      </c>
      <c r="B1094">
        <v>0</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row>
    <row r="1095" spans="1:32" x14ac:dyDescent="0.25">
      <c r="A1095" t="s">
        <v>6756</v>
      </c>
      <c r="B1095">
        <v>0</v>
      </c>
      <c r="C1095">
        <v>0</v>
      </c>
      <c r="D1095">
        <v>0</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row>
    <row r="1096" spans="1:32" x14ac:dyDescent="0.25">
      <c r="A1096" t="s">
        <v>6757</v>
      </c>
      <c r="B1096" s="197">
        <v>0</v>
      </c>
      <c r="C1096" s="197">
        <v>0</v>
      </c>
      <c r="D1096" s="197">
        <v>0</v>
      </c>
      <c r="E1096" s="197">
        <v>0</v>
      </c>
      <c r="F1096" s="197">
        <v>0</v>
      </c>
      <c r="G1096" s="197">
        <v>0</v>
      </c>
      <c r="H1096" s="197">
        <v>0</v>
      </c>
      <c r="I1096" s="197">
        <v>0</v>
      </c>
      <c r="J1096" s="197">
        <v>0</v>
      </c>
      <c r="K1096" s="197">
        <v>0</v>
      </c>
      <c r="L1096" s="197">
        <v>0</v>
      </c>
      <c r="M1096" s="197">
        <v>0</v>
      </c>
      <c r="N1096" s="197">
        <v>0</v>
      </c>
      <c r="O1096" s="197">
        <v>0</v>
      </c>
      <c r="P1096" s="197">
        <v>0</v>
      </c>
      <c r="Q1096" s="197">
        <v>0</v>
      </c>
      <c r="R1096" s="197">
        <v>0</v>
      </c>
      <c r="S1096" s="197">
        <v>0</v>
      </c>
      <c r="T1096" s="197">
        <v>0</v>
      </c>
      <c r="U1096" s="197">
        <v>0</v>
      </c>
      <c r="V1096" s="197">
        <v>0</v>
      </c>
      <c r="W1096" s="197">
        <v>0</v>
      </c>
      <c r="X1096" s="197">
        <v>0</v>
      </c>
      <c r="Y1096" s="197">
        <v>0</v>
      </c>
      <c r="Z1096" s="197">
        <v>0</v>
      </c>
      <c r="AA1096" s="197">
        <v>0</v>
      </c>
      <c r="AB1096" s="197">
        <v>0</v>
      </c>
      <c r="AC1096" s="197">
        <v>0</v>
      </c>
      <c r="AD1096" s="197">
        <v>0</v>
      </c>
      <c r="AE1096" s="197">
        <v>0</v>
      </c>
      <c r="AF1096" s="197">
        <v>0</v>
      </c>
    </row>
    <row r="1097" spans="1:32" x14ac:dyDescent="0.25">
      <c r="A1097" t="s">
        <v>6758</v>
      </c>
      <c r="B1097">
        <v>0</v>
      </c>
      <c r="C1097">
        <v>0</v>
      </c>
      <c r="D1097">
        <v>0</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row>
    <row r="1098" spans="1:32" x14ac:dyDescent="0.25">
      <c r="A1098" t="s">
        <v>6759</v>
      </c>
      <c r="B1098" s="197">
        <v>0</v>
      </c>
      <c r="C1098" s="197">
        <v>0</v>
      </c>
      <c r="D1098" s="197">
        <v>0</v>
      </c>
      <c r="E1098" s="197">
        <v>0</v>
      </c>
      <c r="F1098" s="197">
        <v>0</v>
      </c>
      <c r="G1098" s="197">
        <v>0</v>
      </c>
      <c r="H1098" s="197">
        <v>0</v>
      </c>
      <c r="I1098" s="197">
        <v>0</v>
      </c>
      <c r="J1098" s="197">
        <v>0</v>
      </c>
      <c r="K1098" s="197">
        <v>0</v>
      </c>
      <c r="L1098" s="197">
        <v>0</v>
      </c>
      <c r="M1098" s="197">
        <v>0</v>
      </c>
      <c r="N1098" s="197">
        <v>0</v>
      </c>
      <c r="O1098" s="197">
        <v>0</v>
      </c>
      <c r="P1098" s="197">
        <v>0</v>
      </c>
      <c r="Q1098" s="197">
        <v>0</v>
      </c>
      <c r="R1098" s="197">
        <v>0</v>
      </c>
      <c r="S1098" s="197">
        <v>0</v>
      </c>
      <c r="T1098" s="197">
        <v>0</v>
      </c>
      <c r="U1098" s="197">
        <v>0</v>
      </c>
      <c r="V1098" s="197">
        <v>0</v>
      </c>
      <c r="W1098" s="197">
        <v>0</v>
      </c>
      <c r="X1098" s="197">
        <v>0</v>
      </c>
      <c r="Y1098" s="197">
        <v>0</v>
      </c>
      <c r="Z1098" s="197">
        <v>0</v>
      </c>
      <c r="AA1098" s="197">
        <v>0</v>
      </c>
      <c r="AB1098" s="197">
        <v>0</v>
      </c>
      <c r="AC1098" s="197">
        <v>0</v>
      </c>
      <c r="AD1098" s="197">
        <v>0</v>
      </c>
      <c r="AE1098" s="197">
        <v>0</v>
      </c>
      <c r="AF1098" s="197">
        <v>0</v>
      </c>
    </row>
    <row r="1099" spans="1:32" x14ac:dyDescent="0.25">
      <c r="A1099" t="s">
        <v>6760</v>
      </c>
      <c r="B1099" s="197">
        <v>0</v>
      </c>
      <c r="C1099" s="197">
        <v>0</v>
      </c>
      <c r="D1099" s="197">
        <v>0</v>
      </c>
      <c r="E1099" s="197">
        <v>0</v>
      </c>
      <c r="F1099" s="197">
        <v>0</v>
      </c>
      <c r="G1099" s="197">
        <v>0</v>
      </c>
      <c r="H1099" s="197">
        <v>0</v>
      </c>
      <c r="I1099" s="197">
        <v>0</v>
      </c>
      <c r="J1099" s="197">
        <v>0</v>
      </c>
      <c r="K1099" s="197">
        <v>0</v>
      </c>
      <c r="L1099" s="197">
        <v>0</v>
      </c>
      <c r="M1099" s="197">
        <v>0</v>
      </c>
      <c r="N1099" s="197">
        <v>0</v>
      </c>
      <c r="O1099" s="197">
        <v>0</v>
      </c>
      <c r="P1099" s="197">
        <v>0</v>
      </c>
      <c r="Q1099" s="197">
        <v>0</v>
      </c>
      <c r="R1099" s="197">
        <v>0</v>
      </c>
      <c r="S1099" s="197">
        <v>0</v>
      </c>
      <c r="T1099" s="197">
        <v>0</v>
      </c>
      <c r="U1099" s="197">
        <v>0</v>
      </c>
      <c r="V1099" s="197">
        <v>0</v>
      </c>
      <c r="W1099" s="197">
        <v>0</v>
      </c>
      <c r="X1099" s="197">
        <v>0</v>
      </c>
      <c r="Y1099" s="197">
        <v>0</v>
      </c>
      <c r="Z1099" s="197">
        <v>0</v>
      </c>
      <c r="AA1099" s="197">
        <v>0</v>
      </c>
      <c r="AB1099" s="197">
        <v>0</v>
      </c>
      <c r="AC1099" s="197">
        <v>0</v>
      </c>
      <c r="AD1099" s="197">
        <v>0</v>
      </c>
      <c r="AE1099" s="197">
        <v>0</v>
      </c>
      <c r="AF1099" s="197">
        <v>0</v>
      </c>
    </row>
    <row r="1100" spans="1:32" x14ac:dyDescent="0.25">
      <c r="A1100" t="s">
        <v>6761</v>
      </c>
      <c r="B1100">
        <v>0</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row>
    <row r="1101" spans="1:32" x14ac:dyDescent="0.25">
      <c r="A1101" t="s">
        <v>6762</v>
      </c>
      <c r="B1101">
        <v>0</v>
      </c>
      <c r="C1101">
        <v>0</v>
      </c>
      <c r="D1101">
        <v>0</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row>
    <row r="1102" spans="1:32" x14ac:dyDescent="0.25">
      <c r="A1102" t="s">
        <v>6763</v>
      </c>
      <c r="B1102">
        <v>0</v>
      </c>
      <c r="C1102">
        <v>0</v>
      </c>
      <c r="D1102">
        <v>0</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row>
    <row r="1103" spans="1:32" x14ac:dyDescent="0.25">
      <c r="A1103" t="s">
        <v>6764</v>
      </c>
      <c r="B1103">
        <v>0</v>
      </c>
      <c r="C1103">
        <v>0</v>
      </c>
      <c r="D1103">
        <v>0</v>
      </c>
      <c r="E1103">
        <v>0</v>
      </c>
      <c r="F1103">
        <v>0</v>
      </c>
      <c r="G1103">
        <v>0</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E1103">
        <v>0</v>
      </c>
      <c r="AF1103">
        <v>0</v>
      </c>
    </row>
    <row r="1104" spans="1:32" x14ac:dyDescent="0.25">
      <c r="A1104" t="s">
        <v>6765</v>
      </c>
      <c r="B1104">
        <v>0</v>
      </c>
      <c r="C1104">
        <v>0</v>
      </c>
      <c r="D1104">
        <v>0</v>
      </c>
      <c r="E1104">
        <v>0</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row>
    <row r="1105" spans="1:32" x14ac:dyDescent="0.25">
      <c r="A1105" t="s">
        <v>6766</v>
      </c>
      <c r="B1105">
        <v>0</v>
      </c>
      <c r="C1105">
        <v>0</v>
      </c>
      <c r="D1105">
        <v>0</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row>
    <row r="1106" spans="1:32" x14ac:dyDescent="0.25">
      <c r="A1106" t="s">
        <v>6767</v>
      </c>
      <c r="B1106">
        <v>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row>
    <row r="1107" spans="1:32" x14ac:dyDescent="0.25">
      <c r="A1107" t="s">
        <v>6768</v>
      </c>
      <c r="B1107">
        <v>0</v>
      </c>
      <c r="C1107">
        <v>0</v>
      </c>
      <c r="D1107">
        <v>0</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row>
    <row r="1108" spans="1:32" x14ac:dyDescent="0.25">
      <c r="A1108" t="s">
        <v>6769</v>
      </c>
      <c r="B1108" s="197">
        <v>0</v>
      </c>
      <c r="C1108" s="197">
        <v>0</v>
      </c>
      <c r="D1108" s="197">
        <v>0</v>
      </c>
      <c r="E1108" s="197">
        <v>0</v>
      </c>
      <c r="F1108" s="197">
        <v>0</v>
      </c>
      <c r="G1108" s="197">
        <v>0</v>
      </c>
      <c r="H1108" s="197">
        <v>0</v>
      </c>
      <c r="I1108" s="197">
        <v>0</v>
      </c>
      <c r="J1108" s="197">
        <v>0</v>
      </c>
      <c r="K1108" s="197">
        <v>0</v>
      </c>
      <c r="L1108" s="197">
        <v>0</v>
      </c>
      <c r="M1108" s="197">
        <v>0</v>
      </c>
      <c r="N1108" s="197">
        <v>0</v>
      </c>
      <c r="O1108" s="197">
        <v>0</v>
      </c>
      <c r="P1108" s="197">
        <v>0</v>
      </c>
      <c r="Q1108" s="197">
        <v>0</v>
      </c>
      <c r="R1108" s="197">
        <v>0</v>
      </c>
      <c r="S1108" s="197">
        <v>0</v>
      </c>
      <c r="T1108" s="197">
        <v>0</v>
      </c>
      <c r="U1108" s="197">
        <v>0</v>
      </c>
      <c r="V1108" s="197">
        <v>0</v>
      </c>
      <c r="W1108" s="197">
        <v>0</v>
      </c>
      <c r="X1108" s="197">
        <v>0</v>
      </c>
      <c r="Y1108" s="197">
        <v>0</v>
      </c>
      <c r="Z1108" s="197">
        <v>0</v>
      </c>
      <c r="AA1108" s="197">
        <v>0</v>
      </c>
      <c r="AB1108" s="197">
        <v>0</v>
      </c>
      <c r="AC1108" s="197">
        <v>0</v>
      </c>
      <c r="AD1108" s="197">
        <v>0</v>
      </c>
      <c r="AE1108" s="197">
        <v>0</v>
      </c>
      <c r="AF1108" s="197">
        <v>0</v>
      </c>
    </row>
    <row r="1109" spans="1:32" x14ac:dyDescent="0.25">
      <c r="A1109" t="s">
        <v>6770</v>
      </c>
      <c r="B1109">
        <v>0</v>
      </c>
      <c r="C1109">
        <v>0</v>
      </c>
      <c r="D1109">
        <v>0</v>
      </c>
      <c r="E1109">
        <v>0</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row>
    <row r="1110" spans="1:32" x14ac:dyDescent="0.25">
      <c r="A1110" t="s">
        <v>6771</v>
      </c>
      <c r="B1110" s="197">
        <v>0</v>
      </c>
      <c r="C1110" s="197">
        <v>0</v>
      </c>
      <c r="D1110" s="197">
        <v>0</v>
      </c>
      <c r="E1110" s="197">
        <v>0</v>
      </c>
      <c r="F1110" s="197">
        <v>0</v>
      </c>
      <c r="G1110" s="197">
        <v>0</v>
      </c>
      <c r="H1110" s="197">
        <v>0</v>
      </c>
      <c r="I1110" s="197">
        <v>0</v>
      </c>
      <c r="J1110" s="197">
        <v>0</v>
      </c>
      <c r="K1110" s="197">
        <v>0</v>
      </c>
      <c r="L1110" s="197">
        <v>0</v>
      </c>
      <c r="M1110" s="197">
        <v>0</v>
      </c>
      <c r="N1110" s="197">
        <v>0</v>
      </c>
      <c r="O1110" s="197">
        <v>0</v>
      </c>
      <c r="P1110" s="197">
        <v>0</v>
      </c>
      <c r="Q1110" s="197">
        <v>0</v>
      </c>
      <c r="R1110" s="197">
        <v>0</v>
      </c>
      <c r="S1110" s="197">
        <v>0</v>
      </c>
      <c r="T1110" s="197">
        <v>0</v>
      </c>
      <c r="U1110" s="197">
        <v>0</v>
      </c>
      <c r="V1110" s="197">
        <v>0</v>
      </c>
      <c r="W1110" s="197">
        <v>0</v>
      </c>
      <c r="X1110" s="197">
        <v>0</v>
      </c>
      <c r="Y1110" s="197">
        <v>0</v>
      </c>
      <c r="Z1110" s="197">
        <v>0</v>
      </c>
      <c r="AA1110" s="197">
        <v>0</v>
      </c>
      <c r="AB1110" s="197">
        <v>0</v>
      </c>
      <c r="AC1110" s="197">
        <v>0</v>
      </c>
      <c r="AD1110" s="197">
        <v>0</v>
      </c>
      <c r="AE1110" s="197">
        <v>0</v>
      </c>
      <c r="AF1110" s="197">
        <v>0</v>
      </c>
    </row>
    <row r="1111" spans="1:32" x14ac:dyDescent="0.25">
      <c r="A1111" t="s">
        <v>6772</v>
      </c>
      <c r="B1111" s="197">
        <v>0</v>
      </c>
      <c r="C1111" s="197">
        <v>0</v>
      </c>
      <c r="D1111" s="197">
        <v>0</v>
      </c>
      <c r="E1111" s="197">
        <v>0</v>
      </c>
      <c r="F1111" s="197">
        <v>0</v>
      </c>
      <c r="G1111" s="197">
        <v>0</v>
      </c>
      <c r="H1111" s="197">
        <v>0</v>
      </c>
      <c r="I1111" s="197">
        <v>0</v>
      </c>
      <c r="J1111" s="197">
        <v>0</v>
      </c>
      <c r="K1111" s="197">
        <v>0</v>
      </c>
      <c r="L1111" s="197">
        <v>0</v>
      </c>
      <c r="M1111" s="197">
        <v>0</v>
      </c>
      <c r="N1111" s="197">
        <v>0</v>
      </c>
      <c r="O1111" s="197">
        <v>0</v>
      </c>
      <c r="P1111" s="197">
        <v>0</v>
      </c>
      <c r="Q1111" s="197">
        <v>0</v>
      </c>
      <c r="R1111" s="197">
        <v>0</v>
      </c>
      <c r="S1111" s="197">
        <v>0</v>
      </c>
      <c r="T1111" s="197">
        <v>0</v>
      </c>
      <c r="U1111" s="197">
        <v>0</v>
      </c>
      <c r="V1111" s="197">
        <v>0</v>
      </c>
      <c r="W1111" s="197">
        <v>0</v>
      </c>
      <c r="X1111" s="197">
        <v>0</v>
      </c>
      <c r="Y1111" s="197">
        <v>0</v>
      </c>
      <c r="Z1111" s="197">
        <v>0</v>
      </c>
      <c r="AA1111" s="197">
        <v>0</v>
      </c>
      <c r="AB1111" s="197">
        <v>0</v>
      </c>
      <c r="AC1111" s="197">
        <v>0</v>
      </c>
      <c r="AD1111" s="197">
        <v>0</v>
      </c>
      <c r="AE1111" s="197">
        <v>0</v>
      </c>
      <c r="AF1111" s="197">
        <v>0</v>
      </c>
    </row>
    <row r="1112" spans="1:32" x14ac:dyDescent="0.25">
      <c r="A1112" t="s">
        <v>6773</v>
      </c>
      <c r="B1112">
        <v>0</v>
      </c>
      <c r="C1112">
        <v>0</v>
      </c>
      <c r="D1112">
        <v>0</v>
      </c>
      <c r="E1112">
        <v>0</v>
      </c>
      <c r="F1112">
        <v>0</v>
      </c>
      <c r="G1112">
        <v>0</v>
      </c>
      <c r="H1112">
        <v>0</v>
      </c>
      <c r="I1112">
        <v>0</v>
      </c>
      <c r="J1112">
        <v>0</v>
      </c>
      <c r="K1112">
        <v>0</v>
      </c>
      <c r="L1112">
        <v>0</v>
      </c>
      <c r="M1112">
        <v>0</v>
      </c>
      <c r="N1112">
        <v>0</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row>
    <row r="1113" spans="1:32" x14ac:dyDescent="0.25">
      <c r="A1113" t="s">
        <v>6774</v>
      </c>
      <c r="B1113">
        <v>0</v>
      </c>
      <c r="C1113">
        <v>0</v>
      </c>
      <c r="D1113">
        <v>0</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row>
    <row r="1114" spans="1:32" x14ac:dyDescent="0.25">
      <c r="A1114" t="s">
        <v>6775</v>
      </c>
      <c r="B1114">
        <v>0</v>
      </c>
      <c r="C1114">
        <v>0</v>
      </c>
      <c r="D1114">
        <v>0</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row>
    <row r="1115" spans="1:32" x14ac:dyDescent="0.25">
      <c r="A1115" t="s">
        <v>6776</v>
      </c>
      <c r="B1115">
        <v>0</v>
      </c>
      <c r="C1115">
        <v>0</v>
      </c>
      <c r="D1115">
        <v>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row>
    <row r="1116" spans="1:32" x14ac:dyDescent="0.25">
      <c r="A1116" t="s">
        <v>6777</v>
      </c>
      <c r="B1116">
        <v>0</v>
      </c>
      <c r="C1116">
        <v>0</v>
      </c>
      <c r="D1116">
        <v>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row>
    <row r="1117" spans="1:32" x14ac:dyDescent="0.25">
      <c r="A1117" t="s">
        <v>6778</v>
      </c>
      <c r="B1117">
        <v>0</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row>
    <row r="1118" spans="1:32" x14ac:dyDescent="0.25">
      <c r="A1118" t="s">
        <v>6779</v>
      </c>
      <c r="B1118">
        <v>0</v>
      </c>
      <c r="C1118">
        <v>0</v>
      </c>
      <c r="D1118">
        <v>0</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row>
    <row r="1119" spans="1:32" x14ac:dyDescent="0.25">
      <c r="A1119" t="s">
        <v>6780</v>
      </c>
      <c r="B1119">
        <v>0</v>
      </c>
      <c r="C1119">
        <v>0</v>
      </c>
      <c r="D1119">
        <v>0</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row>
    <row r="1120" spans="1:32" x14ac:dyDescent="0.25">
      <c r="A1120" t="s">
        <v>6781</v>
      </c>
      <c r="B1120" s="197">
        <v>0</v>
      </c>
      <c r="C1120" s="197">
        <v>0</v>
      </c>
      <c r="D1120" s="197">
        <v>0</v>
      </c>
      <c r="E1120" s="197">
        <v>0</v>
      </c>
      <c r="F1120" s="197">
        <v>0</v>
      </c>
      <c r="G1120" s="197">
        <v>0</v>
      </c>
      <c r="H1120" s="197">
        <v>0</v>
      </c>
      <c r="I1120" s="197">
        <v>0</v>
      </c>
      <c r="J1120" s="197">
        <v>0</v>
      </c>
      <c r="K1120" s="197">
        <v>0</v>
      </c>
      <c r="L1120" s="197">
        <v>0</v>
      </c>
      <c r="M1120" s="197">
        <v>0</v>
      </c>
      <c r="N1120" s="197">
        <v>0</v>
      </c>
      <c r="O1120" s="197">
        <v>0</v>
      </c>
      <c r="P1120" s="197">
        <v>0</v>
      </c>
      <c r="Q1120" s="197">
        <v>0</v>
      </c>
      <c r="R1120" s="197">
        <v>0</v>
      </c>
      <c r="S1120" s="197">
        <v>0</v>
      </c>
      <c r="T1120" s="197">
        <v>0</v>
      </c>
      <c r="U1120" s="197">
        <v>0</v>
      </c>
      <c r="V1120" s="197">
        <v>0</v>
      </c>
      <c r="W1120" s="197">
        <v>0</v>
      </c>
      <c r="X1120" s="197">
        <v>0</v>
      </c>
      <c r="Y1120" s="197">
        <v>0</v>
      </c>
      <c r="Z1120" s="197">
        <v>0</v>
      </c>
      <c r="AA1120" s="197">
        <v>0</v>
      </c>
      <c r="AB1120" s="197">
        <v>0</v>
      </c>
      <c r="AC1120" s="197">
        <v>0</v>
      </c>
      <c r="AD1120" s="197">
        <v>0</v>
      </c>
      <c r="AE1120" s="197">
        <v>0</v>
      </c>
      <c r="AF1120" s="197">
        <v>0</v>
      </c>
    </row>
    <row r="1121" spans="1:32" x14ac:dyDescent="0.25">
      <c r="A1121" t="s">
        <v>6782</v>
      </c>
      <c r="B1121" s="197">
        <v>0</v>
      </c>
      <c r="C1121" s="197">
        <v>0</v>
      </c>
      <c r="D1121" s="197">
        <v>0</v>
      </c>
      <c r="E1121" s="197">
        <v>0</v>
      </c>
      <c r="F1121" s="197">
        <v>0</v>
      </c>
      <c r="G1121" s="197">
        <v>0</v>
      </c>
      <c r="H1121" s="197">
        <v>0</v>
      </c>
      <c r="I1121" s="197">
        <v>0</v>
      </c>
      <c r="J1121" s="197">
        <v>0</v>
      </c>
      <c r="K1121" s="197">
        <v>0</v>
      </c>
      <c r="L1121" s="197">
        <v>0</v>
      </c>
      <c r="M1121" s="197">
        <v>0</v>
      </c>
      <c r="N1121" s="197">
        <v>0</v>
      </c>
      <c r="O1121" s="197">
        <v>0</v>
      </c>
      <c r="P1121" s="197">
        <v>0</v>
      </c>
      <c r="Q1121" s="197">
        <v>0</v>
      </c>
      <c r="R1121" s="197">
        <v>0</v>
      </c>
      <c r="S1121" s="197">
        <v>0</v>
      </c>
      <c r="T1121" s="197">
        <v>0</v>
      </c>
      <c r="U1121" s="197">
        <v>0</v>
      </c>
      <c r="V1121" s="197">
        <v>0</v>
      </c>
      <c r="W1121" s="197">
        <v>0</v>
      </c>
      <c r="X1121" s="197">
        <v>0</v>
      </c>
      <c r="Y1121" s="197">
        <v>0</v>
      </c>
      <c r="Z1121" s="197">
        <v>0</v>
      </c>
      <c r="AA1121" s="197">
        <v>0</v>
      </c>
      <c r="AB1121" s="197">
        <v>0</v>
      </c>
      <c r="AC1121" s="197">
        <v>0</v>
      </c>
      <c r="AD1121" s="197">
        <v>0</v>
      </c>
      <c r="AE1121" s="197">
        <v>0</v>
      </c>
      <c r="AF1121" s="197">
        <v>0</v>
      </c>
    </row>
    <row r="1122" spans="1:32" x14ac:dyDescent="0.25">
      <c r="A1122" t="s">
        <v>6783</v>
      </c>
      <c r="B1122" s="197">
        <v>0</v>
      </c>
      <c r="C1122" s="197">
        <v>0</v>
      </c>
      <c r="D1122" s="197">
        <v>0</v>
      </c>
      <c r="E1122" s="197">
        <v>0</v>
      </c>
      <c r="F1122" s="197">
        <v>0</v>
      </c>
      <c r="G1122" s="197">
        <v>0</v>
      </c>
      <c r="H1122" s="197">
        <v>0</v>
      </c>
      <c r="I1122" s="197">
        <v>0</v>
      </c>
      <c r="J1122" s="197">
        <v>0</v>
      </c>
      <c r="K1122" s="197">
        <v>0</v>
      </c>
      <c r="L1122" s="197">
        <v>0</v>
      </c>
      <c r="M1122" s="197">
        <v>0</v>
      </c>
      <c r="N1122" s="197">
        <v>0</v>
      </c>
      <c r="O1122" s="197">
        <v>0</v>
      </c>
      <c r="P1122" s="197">
        <v>0</v>
      </c>
      <c r="Q1122" s="197">
        <v>0</v>
      </c>
      <c r="R1122" s="197">
        <v>0</v>
      </c>
      <c r="S1122" s="197">
        <v>0</v>
      </c>
      <c r="T1122" s="197">
        <v>0</v>
      </c>
      <c r="U1122" s="197">
        <v>0</v>
      </c>
      <c r="V1122" s="197">
        <v>0</v>
      </c>
      <c r="W1122" s="197">
        <v>0</v>
      </c>
      <c r="X1122" s="197">
        <v>0</v>
      </c>
      <c r="Y1122" s="197">
        <v>0</v>
      </c>
      <c r="Z1122" s="197">
        <v>0</v>
      </c>
      <c r="AA1122" s="197">
        <v>0</v>
      </c>
      <c r="AB1122" s="197">
        <v>0</v>
      </c>
      <c r="AC1122" s="197">
        <v>0</v>
      </c>
      <c r="AD1122" s="197">
        <v>0</v>
      </c>
      <c r="AE1122" s="197">
        <v>0</v>
      </c>
      <c r="AF1122" s="197">
        <v>0</v>
      </c>
    </row>
    <row r="1123" spans="1:32" x14ac:dyDescent="0.25">
      <c r="A1123" t="s">
        <v>6784</v>
      </c>
      <c r="B1123" s="197">
        <v>0</v>
      </c>
      <c r="C1123" s="197">
        <v>0</v>
      </c>
      <c r="D1123" s="197">
        <v>0</v>
      </c>
      <c r="E1123" s="197">
        <v>0</v>
      </c>
      <c r="F1123" s="197">
        <v>0</v>
      </c>
      <c r="G1123" s="197">
        <v>0</v>
      </c>
      <c r="H1123" s="197">
        <v>0</v>
      </c>
      <c r="I1123" s="197">
        <v>0</v>
      </c>
      <c r="J1123" s="197">
        <v>0</v>
      </c>
      <c r="K1123" s="197">
        <v>0</v>
      </c>
      <c r="L1123" s="197">
        <v>0</v>
      </c>
      <c r="M1123" s="197">
        <v>0</v>
      </c>
      <c r="N1123" s="197">
        <v>0</v>
      </c>
      <c r="O1123" s="197">
        <v>0</v>
      </c>
      <c r="P1123" s="197">
        <v>0</v>
      </c>
      <c r="Q1123" s="197">
        <v>0</v>
      </c>
      <c r="R1123" s="197">
        <v>0</v>
      </c>
      <c r="S1123" s="197">
        <v>0</v>
      </c>
      <c r="T1123" s="197">
        <v>0</v>
      </c>
      <c r="U1123" s="197">
        <v>0</v>
      </c>
      <c r="V1123" s="197">
        <v>0</v>
      </c>
      <c r="W1123" s="197">
        <v>0</v>
      </c>
      <c r="X1123" s="197">
        <v>0</v>
      </c>
      <c r="Y1123" s="197">
        <v>0</v>
      </c>
      <c r="Z1123" s="197">
        <v>0</v>
      </c>
      <c r="AA1123" s="197">
        <v>0</v>
      </c>
      <c r="AB1123" s="197">
        <v>0</v>
      </c>
      <c r="AC1123" s="197">
        <v>0</v>
      </c>
      <c r="AD1123" s="197">
        <v>0</v>
      </c>
      <c r="AE1123" s="197">
        <v>0</v>
      </c>
      <c r="AF1123" s="197">
        <v>0</v>
      </c>
    </row>
    <row r="1124" spans="1:32" x14ac:dyDescent="0.25">
      <c r="A1124" t="s">
        <v>6785</v>
      </c>
      <c r="B1124" s="197">
        <v>0</v>
      </c>
      <c r="C1124" s="197">
        <v>0</v>
      </c>
      <c r="D1124" s="197">
        <v>0</v>
      </c>
      <c r="E1124" s="197">
        <v>0</v>
      </c>
      <c r="F1124" s="197">
        <v>0</v>
      </c>
      <c r="G1124" s="197">
        <v>0</v>
      </c>
      <c r="H1124" s="197">
        <v>0</v>
      </c>
      <c r="I1124" s="197">
        <v>0</v>
      </c>
      <c r="J1124" s="197">
        <v>0</v>
      </c>
      <c r="K1124" s="197">
        <v>0</v>
      </c>
      <c r="L1124" s="197">
        <v>0</v>
      </c>
      <c r="M1124" s="197">
        <v>0</v>
      </c>
      <c r="N1124" s="197">
        <v>0</v>
      </c>
      <c r="O1124" s="197">
        <v>0</v>
      </c>
      <c r="P1124" s="197">
        <v>0</v>
      </c>
      <c r="Q1124" s="197">
        <v>0</v>
      </c>
      <c r="R1124" s="197">
        <v>0</v>
      </c>
      <c r="S1124" s="197">
        <v>0</v>
      </c>
      <c r="T1124" s="197">
        <v>0</v>
      </c>
      <c r="U1124" s="197">
        <v>0</v>
      </c>
      <c r="V1124" s="197">
        <v>0</v>
      </c>
      <c r="W1124" s="197">
        <v>0</v>
      </c>
      <c r="X1124" s="197">
        <v>0</v>
      </c>
      <c r="Y1124" s="197">
        <v>0</v>
      </c>
      <c r="Z1124" s="197">
        <v>0</v>
      </c>
      <c r="AA1124" s="197">
        <v>0</v>
      </c>
      <c r="AB1124" s="197">
        <v>0</v>
      </c>
      <c r="AC1124" s="197">
        <v>0</v>
      </c>
      <c r="AD1124" s="197">
        <v>0</v>
      </c>
      <c r="AE1124" s="197">
        <v>0</v>
      </c>
      <c r="AF1124" s="197">
        <v>0</v>
      </c>
    </row>
    <row r="1125" spans="1:32" x14ac:dyDescent="0.25">
      <c r="A1125" t="s">
        <v>6786</v>
      </c>
      <c r="B1125" s="197">
        <v>0</v>
      </c>
      <c r="C1125" s="197">
        <v>0</v>
      </c>
      <c r="D1125" s="197">
        <v>0</v>
      </c>
      <c r="E1125" s="197">
        <v>0</v>
      </c>
      <c r="F1125" s="197">
        <v>0</v>
      </c>
      <c r="G1125" s="197">
        <v>0</v>
      </c>
      <c r="H1125" s="197">
        <v>0</v>
      </c>
      <c r="I1125" s="197">
        <v>0</v>
      </c>
      <c r="J1125" s="197">
        <v>0</v>
      </c>
      <c r="K1125" s="197">
        <v>0</v>
      </c>
      <c r="L1125" s="197">
        <v>0</v>
      </c>
      <c r="M1125" s="197">
        <v>0</v>
      </c>
      <c r="N1125" s="197">
        <v>0</v>
      </c>
      <c r="O1125" s="197">
        <v>0</v>
      </c>
      <c r="P1125" s="197">
        <v>0</v>
      </c>
      <c r="Q1125" s="197">
        <v>0</v>
      </c>
      <c r="R1125" s="197">
        <v>0</v>
      </c>
      <c r="S1125" s="197">
        <v>0</v>
      </c>
      <c r="T1125" s="197">
        <v>0</v>
      </c>
      <c r="U1125" s="197">
        <v>0</v>
      </c>
      <c r="V1125" s="197">
        <v>0</v>
      </c>
      <c r="W1125" s="197">
        <v>0</v>
      </c>
      <c r="X1125" s="197">
        <v>0</v>
      </c>
      <c r="Y1125" s="197">
        <v>0</v>
      </c>
      <c r="Z1125" s="197">
        <v>0</v>
      </c>
      <c r="AA1125" s="197">
        <v>0</v>
      </c>
      <c r="AB1125" s="197">
        <v>0</v>
      </c>
      <c r="AC1125" s="197">
        <v>0</v>
      </c>
      <c r="AD1125" s="197">
        <v>0</v>
      </c>
      <c r="AE1125" s="197">
        <v>0</v>
      </c>
      <c r="AF1125" s="197">
        <v>0</v>
      </c>
    </row>
    <row r="1126" spans="1:32" x14ac:dyDescent="0.25">
      <c r="A1126" t="s">
        <v>6787</v>
      </c>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row>
    <row r="1127" spans="1:32" x14ac:dyDescent="0.25">
      <c r="A1127" t="s">
        <v>6788</v>
      </c>
      <c r="B1127">
        <v>0</v>
      </c>
      <c r="C1127">
        <v>0</v>
      </c>
      <c r="D1127">
        <v>0</v>
      </c>
      <c r="E1127">
        <v>0</v>
      </c>
      <c r="F1127">
        <v>0</v>
      </c>
      <c r="G1127">
        <v>0</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row>
    <row r="1128" spans="1:32" x14ac:dyDescent="0.25">
      <c r="A1128" t="s">
        <v>6789</v>
      </c>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0</v>
      </c>
      <c r="U1128">
        <v>0</v>
      </c>
      <c r="V1128">
        <v>0</v>
      </c>
      <c r="W1128">
        <v>0</v>
      </c>
      <c r="X1128">
        <v>0</v>
      </c>
      <c r="Y1128">
        <v>0</v>
      </c>
      <c r="Z1128">
        <v>0</v>
      </c>
      <c r="AA1128">
        <v>0</v>
      </c>
      <c r="AB1128">
        <v>0</v>
      </c>
      <c r="AC1128">
        <v>0</v>
      </c>
      <c r="AD1128" s="197">
        <v>0</v>
      </c>
      <c r="AE1128" s="197">
        <v>0</v>
      </c>
      <c r="AF1128" s="197">
        <v>0</v>
      </c>
    </row>
    <row r="1129" spans="1:32" x14ac:dyDescent="0.25">
      <c r="A1129" t="s">
        <v>6790</v>
      </c>
      <c r="B1129">
        <v>0</v>
      </c>
      <c r="C1129">
        <v>0</v>
      </c>
      <c r="D1129">
        <v>0</v>
      </c>
      <c r="E1129">
        <v>0</v>
      </c>
      <c r="F1129">
        <v>0</v>
      </c>
      <c r="G1129">
        <v>0</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row>
    <row r="1130" spans="1:32" x14ac:dyDescent="0.25">
      <c r="A1130" t="s">
        <v>6791</v>
      </c>
      <c r="B1130">
        <v>0</v>
      </c>
      <c r="C1130">
        <v>0</v>
      </c>
      <c r="D1130">
        <v>0</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row>
    <row r="1131" spans="1:32" x14ac:dyDescent="0.25">
      <c r="A1131" t="s">
        <v>6792</v>
      </c>
      <c r="B1131">
        <v>0</v>
      </c>
      <c r="C1131">
        <v>0</v>
      </c>
      <c r="D1131">
        <v>0</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row>
    <row r="1132" spans="1:32" x14ac:dyDescent="0.25">
      <c r="A1132" t="s">
        <v>6793</v>
      </c>
      <c r="B1132" s="197">
        <v>0</v>
      </c>
      <c r="C1132" s="197">
        <v>0</v>
      </c>
      <c r="D1132" s="197">
        <v>0</v>
      </c>
      <c r="E1132" s="197">
        <v>0</v>
      </c>
      <c r="F1132" s="197">
        <v>0</v>
      </c>
      <c r="G1132" s="197">
        <v>0</v>
      </c>
      <c r="H1132" s="197">
        <v>0</v>
      </c>
      <c r="I1132" s="197">
        <v>0</v>
      </c>
      <c r="J1132" s="197">
        <v>0</v>
      </c>
      <c r="K1132" s="197">
        <v>0</v>
      </c>
      <c r="L1132" s="197">
        <v>0</v>
      </c>
      <c r="M1132" s="197">
        <v>0</v>
      </c>
      <c r="N1132" s="197">
        <v>0</v>
      </c>
      <c r="O1132" s="197">
        <v>0</v>
      </c>
      <c r="P1132" s="197">
        <v>0</v>
      </c>
      <c r="Q1132" s="197">
        <v>0</v>
      </c>
      <c r="R1132" s="197">
        <v>0</v>
      </c>
      <c r="S1132" s="197">
        <v>0</v>
      </c>
      <c r="T1132" s="197">
        <v>0</v>
      </c>
      <c r="U1132" s="197">
        <v>0</v>
      </c>
      <c r="V1132" s="197">
        <v>0</v>
      </c>
      <c r="W1132" s="197">
        <v>0</v>
      </c>
      <c r="X1132" s="197">
        <v>0</v>
      </c>
      <c r="Y1132" s="197">
        <v>0</v>
      </c>
      <c r="Z1132" s="197">
        <v>0</v>
      </c>
      <c r="AA1132" s="197">
        <v>0</v>
      </c>
      <c r="AB1132" s="197">
        <v>0</v>
      </c>
      <c r="AC1132" s="197">
        <v>0</v>
      </c>
      <c r="AD1132" s="197">
        <v>0</v>
      </c>
      <c r="AE1132" s="197">
        <v>0</v>
      </c>
      <c r="AF1132" s="197">
        <v>0</v>
      </c>
    </row>
    <row r="1133" spans="1:32" x14ac:dyDescent="0.25">
      <c r="A1133" t="s">
        <v>6794</v>
      </c>
      <c r="B1133">
        <v>0</v>
      </c>
      <c r="C1133">
        <v>0</v>
      </c>
      <c r="D1133">
        <v>0</v>
      </c>
      <c r="E1133">
        <v>0</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row>
    <row r="1134" spans="1:32" x14ac:dyDescent="0.25">
      <c r="A1134" t="s">
        <v>6795</v>
      </c>
      <c r="B1134" s="197">
        <v>0</v>
      </c>
      <c r="C1134" s="197">
        <v>0</v>
      </c>
      <c r="D1134" s="197">
        <v>0</v>
      </c>
      <c r="E1134" s="197">
        <v>0</v>
      </c>
      <c r="F1134" s="197">
        <v>0</v>
      </c>
      <c r="G1134" s="197">
        <v>0</v>
      </c>
      <c r="H1134" s="197">
        <v>0</v>
      </c>
      <c r="I1134" s="197">
        <v>0</v>
      </c>
      <c r="J1134" s="197">
        <v>0</v>
      </c>
      <c r="K1134" s="197">
        <v>0</v>
      </c>
      <c r="L1134" s="197">
        <v>0</v>
      </c>
      <c r="M1134" s="197">
        <v>0</v>
      </c>
      <c r="N1134" s="197">
        <v>0</v>
      </c>
      <c r="O1134" s="197">
        <v>0</v>
      </c>
      <c r="P1134" s="197">
        <v>0</v>
      </c>
      <c r="Q1134" s="197">
        <v>0</v>
      </c>
      <c r="R1134" s="197">
        <v>0</v>
      </c>
      <c r="S1134" s="197">
        <v>0</v>
      </c>
      <c r="T1134" s="197">
        <v>0</v>
      </c>
      <c r="U1134" s="197">
        <v>0</v>
      </c>
      <c r="V1134" s="197">
        <v>0</v>
      </c>
      <c r="W1134" s="197">
        <v>0</v>
      </c>
      <c r="X1134" s="197">
        <v>0</v>
      </c>
      <c r="Y1134" s="197">
        <v>0</v>
      </c>
      <c r="Z1134" s="197">
        <v>0</v>
      </c>
      <c r="AA1134" s="197">
        <v>0</v>
      </c>
      <c r="AB1134" s="197">
        <v>0</v>
      </c>
      <c r="AC1134" s="197">
        <v>0</v>
      </c>
      <c r="AD1134" s="197">
        <v>0</v>
      </c>
      <c r="AE1134" s="197">
        <v>0</v>
      </c>
      <c r="AF1134" s="197">
        <v>0</v>
      </c>
    </row>
    <row r="1135" spans="1:32" x14ac:dyDescent="0.25">
      <c r="A1135" t="s">
        <v>6796</v>
      </c>
      <c r="B1135" s="197">
        <v>0</v>
      </c>
      <c r="C1135" s="197">
        <v>0</v>
      </c>
      <c r="D1135" s="197">
        <v>0</v>
      </c>
      <c r="E1135" s="197">
        <v>0</v>
      </c>
      <c r="F1135" s="197">
        <v>0</v>
      </c>
      <c r="G1135" s="197">
        <v>0</v>
      </c>
      <c r="H1135" s="197">
        <v>0</v>
      </c>
      <c r="I1135" s="197">
        <v>0</v>
      </c>
      <c r="J1135" s="197">
        <v>0</v>
      </c>
      <c r="K1135" s="197">
        <v>0</v>
      </c>
      <c r="L1135" s="197">
        <v>0</v>
      </c>
      <c r="M1135" s="197">
        <v>0</v>
      </c>
      <c r="N1135" s="197">
        <v>0</v>
      </c>
      <c r="O1135" s="197">
        <v>0</v>
      </c>
      <c r="P1135" s="197">
        <v>0</v>
      </c>
      <c r="Q1135" s="197">
        <v>0</v>
      </c>
      <c r="R1135" s="197">
        <v>0</v>
      </c>
      <c r="S1135" s="197">
        <v>0</v>
      </c>
      <c r="T1135" s="197">
        <v>0</v>
      </c>
      <c r="U1135" s="197">
        <v>0</v>
      </c>
      <c r="V1135" s="197">
        <v>0</v>
      </c>
      <c r="W1135" s="197">
        <v>0</v>
      </c>
      <c r="X1135" s="197">
        <v>0</v>
      </c>
      <c r="Y1135" s="197">
        <v>0</v>
      </c>
      <c r="Z1135" s="197">
        <v>0</v>
      </c>
      <c r="AA1135" s="197">
        <v>0</v>
      </c>
      <c r="AB1135" s="197">
        <v>0</v>
      </c>
      <c r="AC1135" s="197">
        <v>0</v>
      </c>
      <c r="AD1135" s="197">
        <v>0</v>
      </c>
      <c r="AE1135" s="197">
        <v>0</v>
      </c>
      <c r="AF1135" s="197">
        <v>0</v>
      </c>
    </row>
    <row r="1136" spans="1:32" x14ac:dyDescent="0.25">
      <c r="A1136" t="s">
        <v>6797</v>
      </c>
      <c r="B1136">
        <v>0</v>
      </c>
      <c r="C1136">
        <v>0</v>
      </c>
      <c r="D1136">
        <v>0</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row>
    <row r="1137" spans="1:32" x14ac:dyDescent="0.25">
      <c r="A1137" t="s">
        <v>6798</v>
      </c>
      <c r="B1137">
        <v>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row>
    <row r="1138" spans="1:32" x14ac:dyDescent="0.25">
      <c r="A1138" t="s">
        <v>6799</v>
      </c>
      <c r="B1138">
        <v>0</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row>
    <row r="1139" spans="1:32" x14ac:dyDescent="0.25">
      <c r="A1139" t="s">
        <v>6800</v>
      </c>
      <c r="B1139">
        <v>0</v>
      </c>
      <c r="C1139">
        <v>0</v>
      </c>
      <c r="D1139">
        <v>0</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row>
    <row r="1140" spans="1:32" x14ac:dyDescent="0.25">
      <c r="A1140" t="s">
        <v>6801</v>
      </c>
      <c r="B1140">
        <v>0</v>
      </c>
      <c r="C1140">
        <v>0</v>
      </c>
      <c r="D1140">
        <v>0</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row>
    <row r="1141" spans="1:32" x14ac:dyDescent="0.25">
      <c r="A1141" t="s">
        <v>6802</v>
      </c>
      <c r="B1141">
        <v>0</v>
      </c>
      <c r="C1141">
        <v>0</v>
      </c>
      <c r="D1141">
        <v>0</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row>
    <row r="1142" spans="1:32" x14ac:dyDescent="0.25">
      <c r="A1142" t="s">
        <v>6803</v>
      </c>
      <c r="B1142">
        <v>0</v>
      </c>
      <c r="C1142">
        <v>0</v>
      </c>
      <c r="D1142">
        <v>0</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row>
    <row r="1143" spans="1:32" x14ac:dyDescent="0.25">
      <c r="A1143" t="s">
        <v>6804</v>
      </c>
      <c r="B1143">
        <v>0</v>
      </c>
      <c r="C1143">
        <v>0</v>
      </c>
      <c r="D1143">
        <v>0</v>
      </c>
      <c r="E1143">
        <v>0</v>
      </c>
      <c r="F1143">
        <v>0</v>
      </c>
      <c r="G1143">
        <v>0</v>
      </c>
      <c r="H1143">
        <v>0</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row>
    <row r="1144" spans="1:32" x14ac:dyDescent="0.25">
      <c r="A1144" t="s">
        <v>6805</v>
      </c>
      <c r="B1144" s="197">
        <v>0</v>
      </c>
      <c r="C1144" s="197">
        <v>0</v>
      </c>
      <c r="D1144" s="197">
        <v>0</v>
      </c>
      <c r="E1144" s="197">
        <v>0</v>
      </c>
      <c r="F1144" s="197">
        <v>0</v>
      </c>
      <c r="G1144" s="197">
        <v>0</v>
      </c>
      <c r="H1144" s="197">
        <v>0</v>
      </c>
      <c r="I1144" s="197">
        <v>0</v>
      </c>
      <c r="J1144" s="197">
        <v>0</v>
      </c>
      <c r="K1144" s="197">
        <v>0</v>
      </c>
      <c r="L1144" s="197">
        <v>0</v>
      </c>
      <c r="M1144" s="197">
        <v>0</v>
      </c>
      <c r="N1144" s="197">
        <v>0</v>
      </c>
      <c r="O1144" s="197">
        <v>0</v>
      </c>
      <c r="P1144" s="197">
        <v>0</v>
      </c>
      <c r="Q1144" s="197">
        <v>0</v>
      </c>
      <c r="R1144" s="197">
        <v>0</v>
      </c>
      <c r="S1144" s="197">
        <v>0</v>
      </c>
      <c r="T1144" s="197">
        <v>0</v>
      </c>
      <c r="U1144" s="197">
        <v>0</v>
      </c>
      <c r="V1144" s="197">
        <v>0</v>
      </c>
      <c r="W1144" s="197">
        <v>0</v>
      </c>
      <c r="X1144" s="197">
        <v>0</v>
      </c>
      <c r="Y1144" s="197">
        <v>0</v>
      </c>
      <c r="Z1144" s="197">
        <v>0</v>
      </c>
      <c r="AA1144" s="197">
        <v>0</v>
      </c>
      <c r="AB1144" s="197">
        <v>0</v>
      </c>
      <c r="AC1144" s="197">
        <v>0</v>
      </c>
      <c r="AD1144" s="197">
        <v>0</v>
      </c>
      <c r="AE1144" s="197">
        <v>0</v>
      </c>
      <c r="AF1144" s="197">
        <v>0</v>
      </c>
    </row>
    <row r="1145" spans="1:32" x14ac:dyDescent="0.25">
      <c r="A1145" t="s">
        <v>6806</v>
      </c>
      <c r="B1145">
        <v>0</v>
      </c>
      <c r="C1145">
        <v>0</v>
      </c>
      <c r="D1145">
        <v>0</v>
      </c>
      <c r="E1145">
        <v>0</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row>
    <row r="1146" spans="1:32" x14ac:dyDescent="0.25">
      <c r="A1146" t="s">
        <v>6807</v>
      </c>
      <c r="B1146" s="197">
        <v>0</v>
      </c>
      <c r="C1146" s="197">
        <v>0</v>
      </c>
      <c r="D1146" s="197">
        <v>0</v>
      </c>
      <c r="E1146" s="197">
        <v>0</v>
      </c>
      <c r="F1146" s="197">
        <v>0</v>
      </c>
      <c r="G1146" s="197">
        <v>0</v>
      </c>
      <c r="H1146" s="197">
        <v>0</v>
      </c>
      <c r="I1146" s="197">
        <v>0</v>
      </c>
      <c r="J1146" s="197">
        <v>0</v>
      </c>
      <c r="K1146" s="197">
        <v>0</v>
      </c>
      <c r="L1146" s="197">
        <v>0</v>
      </c>
      <c r="M1146" s="197">
        <v>0</v>
      </c>
      <c r="N1146" s="197">
        <v>0</v>
      </c>
      <c r="O1146" s="197">
        <v>0</v>
      </c>
      <c r="P1146" s="197">
        <v>0</v>
      </c>
      <c r="Q1146" s="197">
        <v>0</v>
      </c>
      <c r="R1146" s="197">
        <v>0</v>
      </c>
      <c r="S1146" s="197">
        <v>0</v>
      </c>
      <c r="T1146" s="197">
        <v>0</v>
      </c>
      <c r="U1146" s="197">
        <v>0</v>
      </c>
      <c r="V1146" s="197">
        <v>0</v>
      </c>
      <c r="W1146" s="197">
        <v>0</v>
      </c>
      <c r="X1146" s="197">
        <v>0</v>
      </c>
      <c r="Y1146" s="197">
        <v>0</v>
      </c>
      <c r="Z1146" s="197">
        <v>0</v>
      </c>
      <c r="AA1146" s="197">
        <v>0</v>
      </c>
      <c r="AB1146" s="197">
        <v>0</v>
      </c>
      <c r="AC1146" s="197">
        <v>0</v>
      </c>
      <c r="AD1146" s="197">
        <v>0</v>
      </c>
      <c r="AE1146" s="197">
        <v>0</v>
      </c>
      <c r="AF1146" s="197">
        <v>0</v>
      </c>
    </row>
    <row r="1147" spans="1:32" x14ac:dyDescent="0.25">
      <c r="A1147" t="s">
        <v>6808</v>
      </c>
      <c r="B1147" s="197">
        <v>0</v>
      </c>
      <c r="C1147" s="197">
        <v>0</v>
      </c>
      <c r="D1147" s="197">
        <v>0</v>
      </c>
      <c r="E1147" s="197">
        <v>0</v>
      </c>
      <c r="F1147" s="197">
        <v>0</v>
      </c>
      <c r="G1147" s="197">
        <v>0</v>
      </c>
      <c r="H1147" s="197">
        <v>0</v>
      </c>
      <c r="I1147" s="197">
        <v>0</v>
      </c>
      <c r="J1147" s="197">
        <v>0</v>
      </c>
      <c r="K1147" s="197">
        <v>0</v>
      </c>
      <c r="L1147" s="197">
        <v>0</v>
      </c>
      <c r="M1147" s="197">
        <v>0</v>
      </c>
      <c r="N1147" s="197">
        <v>0</v>
      </c>
      <c r="O1147" s="197">
        <v>0</v>
      </c>
      <c r="P1147" s="197">
        <v>0</v>
      </c>
      <c r="Q1147" s="197">
        <v>0</v>
      </c>
      <c r="R1147" s="197">
        <v>0</v>
      </c>
      <c r="S1147" s="197">
        <v>0</v>
      </c>
      <c r="T1147" s="197">
        <v>0</v>
      </c>
      <c r="U1147" s="197">
        <v>0</v>
      </c>
      <c r="V1147" s="197">
        <v>0</v>
      </c>
      <c r="W1147" s="197">
        <v>0</v>
      </c>
      <c r="X1147" s="197">
        <v>0</v>
      </c>
      <c r="Y1147" s="197">
        <v>0</v>
      </c>
      <c r="Z1147" s="197">
        <v>0</v>
      </c>
      <c r="AA1147" s="197">
        <v>0</v>
      </c>
      <c r="AB1147" s="197">
        <v>0</v>
      </c>
      <c r="AC1147" s="197">
        <v>0</v>
      </c>
      <c r="AD1147" s="197">
        <v>0</v>
      </c>
      <c r="AE1147" s="197">
        <v>0</v>
      </c>
      <c r="AF1147" s="197">
        <v>0</v>
      </c>
    </row>
    <row r="1148" spans="1:32" x14ac:dyDescent="0.25">
      <c r="A1148" t="s">
        <v>6809</v>
      </c>
      <c r="B1148">
        <v>0</v>
      </c>
      <c r="C1148">
        <v>0</v>
      </c>
      <c r="D1148">
        <v>0</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row>
    <row r="1149" spans="1:32" x14ac:dyDescent="0.25">
      <c r="A1149" t="s">
        <v>6810</v>
      </c>
      <c r="B1149">
        <v>0</v>
      </c>
      <c r="C1149">
        <v>0</v>
      </c>
      <c r="D1149">
        <v>0</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row>
    <row r="1150" spans="1:32" x14ac:dyDescent="0.25">
      <c r="A1150" t="s">
        <v>6811</v>
      </c>
      <c r="B1150">
        <v>0</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0</v>
      </c>
    </row>
    <row r="1151" spans="1:32" x14ac:dyDescent="0.25">
      <c r="A1151" t="s">
        <v>6812</v>
      </c>
      <c r="B1151">
        <v>0</v>
      </c>
      <c r="C1151">
        <v>0</v>
      </c>
      <c r="D1151">
        <v>0</v>
      </c>
      <c r="E1151">
        <v>0</v>
      </c>
      <c r="F1151">
        <v>0</v>
      </c>
      <c r="G1151">
        <v>0</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row>
    <row r="1152" spans="1:32" x14ac:dyDescent="0.25">
      <c r="A1152" t="s">
        <v>6813</v>
      </c>
      <c r="B1152">
        <v>0</v>
      </c>
      <c r="C1152">
        <v>0</v>
      </c>
      <c r="D1152">
        <v>0</v>
      </c>
      <c r="E1152">
        <v>0</v>
      </c>
      <c r="F1152">
        <v>0</v>
      </c>
      <c r="G1152">
        <v>0</v>
      </c>
      <c r="H1152">
        <v>0</v>
      </c>
      <c r="I1152">
        <v>0</v>
      </c>
      <c r="J1152">
        <v>0</v>
      </c>
      <c r="K1152">
        <v>0</v>
      </c>
      <c r="L1152">
        <v>0</v>
      </c>
      <c r="M1152">
        <v>0</v>
      </c>
      <c r="N1152">
        <v>0</v>
      </c>
      <c r="O1152">
        <v>0</v>
      </c>
      <c r="P1152">
        <v>0</v>
      </c>
      <c r="Q1152">
        <v>0</v>
      </c>
      <c r="R1152">
        <v>0</v>
      </c>
      <c r="S1152">
        <v>0</v>
      </c>
      <c r="T1152">
        <v>0</v>
      </c>
      <c r="U1152">
        <v>0</v>
      </c>
      <c r="V1152">
        <v>0</v>
      </c>
      <c r="W1152">
        <v>0</v>
      </c>
      <c r="X1152">
        <v>0</v>
      </c>
      <c r="Y1152">
        <v>0</v>
      </c>
      <c r="Z1152">
        <v>0</v>
      </c>
      <c r="AA1152">
        <v>0</v>
      </c>
      <c r="AB1152">
        <v>0</v>
      </c>
      <c r="AC1152">
        <v>0</v>
      </c>
      <c r="AD1152">
        <v>0</v>
      </c>
      <c r="AE1152">
        <v>0</v>
      </c>
      <c r="AF1152">
        <v>0</v>
      </c>
    </row>
    <row r="1153" spans="1:32" x14ac:dyDescent="0.25">
      <c r="A1153" t="s">
        <v>6814</v>
      </c>
      <c r="B1153">
        <v>0</v>
      </c>
      <c r="C1153">
        <v>0</v>
      </c>
      <c r="D1153">
        <v>0</v>
      </c>
      <c r="E1153">
        <v>0</v>
      </c>
      <c r="F1153">
        <v>0</v>
      </c>
      <c r="G1153">
        <v>0</v>
      </c>
      <c r="H1153">
        <v>0</v>
      </c>
      <c r="I1153">
        <v>0</v>
      </c>
      <c r="J1153">
        <v>0</v>
      </c>
      <c r="K1153">
        <v>0</v>
      </c>
      <c r="L1153">
        <v>0</v>
      </c>
      <c r="M1153">
        <v>0</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row>
    <row r="1154" spans="1:32" x14ac:dyDescent="0.25">
      <c r="A1154" t="s">
        <v>6815</v>
      </c>
      <c r="B1154">
        <v>0</v>
      </c>
      <c r="C1154">
        <v>0</v>
      </c>
      <c r="D1154">
        <v>0</v>
      </c>
      <c r="E1154">
        <v>0</v>
      </c>
      <c r="F1154">
        <v>0</v>
      </c>
      <c r="G1154">
        <v>0</v>
      </c>
      <c r="H1154">
        <v>0</v>
      </c>
      <c r="I1154">
        <v>0</v>
      </c>
      <c r="J1154">
        <v>0</v>
      </c>
      <c r="K1154">
        <v>0</v>
      </c>
      <c r="L1154">
        <v>0</v>
      </c>
      <c r="M1154">
        <v>0</v>
      </c>
      <c r="N1154">
        <v>0</v>
      </c>
      <c r="O1154">
        <v>0</v>
      </c>
      <c r="P1154">
        <v>0</v>
      </c>
      <c r="Q1154">
        <v>0</v>
      </c>
      <c r="R1154">
        <v>0</v>
      </c>
      <c r="S1154">
        <v>0</v>
      </c>
      <c r="T1154">
        <v>0</v>
      </c>
      <c r="U1154">
        <v>0</v>
      </c>
      <c r="V1154">
        <v>0</v>
      </c>
      <c r="W1154">
        <v>0</v>
      </c>
      <c r="X1154">
        <v>0</v>
      </c>
      <c r="Y1154">
        <v>0</v>
      </c>
      <c r="Z1154">
        <v>0</v>
      </c>
      <c r="AA1154">
        <v>0</v>
      </c>
      <c r="AB1154">
        <v>0</v>
      </c>
      <c r="AC1154">
        <v>0</v>
      </c>
      <c r="AD1154">
        <v>0</v>
      </c>
      <c r="AE1154">
        <v>0</v>
      </c>
      <c r="AF1154">
        <v>0</v>
      </c>
    </row>
    <row r="1155" spans="1:32" x14ac:dyDescent="0.25">
      <c r="A1155" t="s">
        <v>6816</v>
      </c>
      <c r="B1155">
        <v>0</v>
      </c>
      <c r="C1155">
        <v>0</v>
      </c>
      <c r="D1155">
        <v>0</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row>
    <row r="1156" spans="1:32" x14ac:dyDescent="0.25">
      <c r="A1156" t="s">
        <v>6817</v>
      </c>
      <c r="B1156" s="197">
        <v>117261</v>
      </c>
      <c r="C1156" s="197">
        <v>116957</v>
      </c>
      <c r="D1156" s="197">
        <v>126108</v>
      </c>
      <c r="E1156" s="197">
        <v>132828</v>
      </c>
      <c r="F1156" s="197">
        <v>136743</v>
      </c>
      <c r="G1156" s="197">
        <v>141062</v>
      </c>
      <c r="H1156" s="197">
        <v>145301</v>
      </c>
      <c r="I1156" s="197">
        <v>149542</v>
      </c>
      <c r="J1156" s="197">
        <v>152356</v>
      </c>
      <c r="K1156" s="197">
        <v>155273</v>
      </c>
      <c r="L1156" s="197">
        <v>158337</v>
      </c>
      <c r="M1156" s="197">
        <v>161644</v>
      </c>
      <c r="N1156" s="197">
        <v>163389</v>
      </c>
      <c r="O1156" s="197">
        <v>165064</v>
      </c>
      <c r="P1156" s="197">
        <v>166955</v>
      </c>
      <c r="Q1156" s="197">
        <v>169053</v>
      </c>
      <c r="R1156" s="197">
        <v>171011</v>
      </c>
      <c r="S1156" s="197">
        <v>172887</v>
      </c>
      <c r="T1156" s="197">
        <v>175015</v>
      </c>
      <c r="U1156" s="197">
        <v>177225</v>
      </c>
      <c r="V1156" s="197">
        <v>179521</v>
      </c>
      <c r="W1156" s="197">
        <v>182130</v>
      </c>
      <c r="X1156" s="197">
        <v>184941</v>
      </c>
      <c r="Y1156" s="197">
        <v>187872</v>
      </c>
      <c r="Z1156" s="197">
        <v>190787</v>
      </c>
      <c r="AA1156" s="197">
        <v>193690</v>
      </c>
      <c r="AB1156" s="197">
        <v>196592</v>
      </c>
      <c r="AC1156" s="197">
        <v>199332</v>
      </c>
      <c r="AD1156" s="197">
        <v>202236</v>
      </c>
      <c r="AE1156" s="197">
        <v>205246</v>
      </c>
      <c r="AF1156" s="197">
        <v>208269</v>
      </c>
    </row>
    <row r="1157" spans="1:32" x14ac:dyDescent="0.25">
      <c r="A1157" t="s">
        <v>6818</v>
      </c>
      <c r="B1157" s="197">
        <v>1859310</v>
      </c>
      <c r="C1157" s="197">
        <v>1854500</v>
      </c>
      <c r="D1157" s="197">
        <v>1999600</v>
      </c>
      <c r="E1157" s="197">
        <v>2106140</v>
      </c>
      <c r="F1157" s="197">
        <v>2168230</v>
      </c>
      <c r="G1157" s="197">
        <v>2236700</v>
      </c>
      <c r="H1157" s="197">
        <v>2303910</v>
      </c>
      <c r="I1157" s="197">
        <v>2371160</v>
      </c>
      <c r="J1157" s="197">
        <v>2415790</v>
      </c>
      <c r="K1157" s="197">
        <v>2462030</v>
      </c>
      <c r="L1157" s="197">
        <v>2510620</v>
      </c>
      <c r="M1157" s="197">
        <v>2563050</v>
      </c>
      <c r="N1157" s="197">
        <v>2590730</v>
      </c>
      <c r="O1157" s="197">
        <v>2617290</v>
      </c>
      <c r="P1157" s="197">
        <v>2647270</v>
      </c>
      <c r="Q1157" s="197">
        <v>2680540</v>
      </c>
      <c r="R1157" s="197">
        <v>2711580</v>
      </c>
      <c r="S1157" s="197">
        <v>2741320</v>
      </c>
      <c r="T1157" s="197">
        <v>2775070</v>
      </c>
      <c r="U1157" s="197">
        <v>2810110</v>
      </c>
      <c r="V1157" s="197">
        <v>2846520</v>
      </c>
      <c r="W1157" s="197">
        <v>2887890</v>
      </c>
      <c r="X1157" s="197">
        <v>2932460</v>
      </c>
      <c r="Y1157" s="197">
        <v>2978930</v>
      </c>
      <c r="Z1157" s="197">
        <v>3025160</v>
      </c>
      <c r="AA1157" s="197">
        <v>3071180</v>
      </c>
      <c r="AB1157" s="197">
        <v>3117200</v>
      </c>
      <c r="AC1157" s="197">
        <v>3160650</v>
      </c>
      <c r="AD1157" s="197">
        <v>3206700</v>
      </c>
      <c r="AE1157" s="197">
        <v>3254420</v>
      </c>
      <c r="AF1157" s="197">
        <v>3302350</v>
      </c>
    </row>
    <row r="1158" spans="1:32" x14ac:dyDescent="0.25">
      <c r="A1158" t="s">
        <v>6819</v>
      </c>
      <c r="B1158" s="197">
        <v>12243700</v>
      </c>
      <c r="C1158" s="197">
        <v>12212000</v>
      </c>
      <c r="D1158" s="197">
        <v>13167500</v>
      </c>
      <c r="E1158" s="197">
        <v>13869100</v>
      </c>
      <c r="F1158" s="197">
        <v>14278000</v>
      </c>
      <c r="G1158" s="197">
        <v>14728900</v>
      </c>
      <c r="H1158" s="197">
        <v>15171500</v>
      </c>
      <c r="I1158" s="197">
        <v>15614300</v>
      </c>
      <c r="J1158" s="197">
        <v>15908200</v>
      </c>
      <c r="K1158" s="197">
        <v>16212700</v>
      </c>
      <c r="L1158" s="197">
        <v>16532600</v>
      </c>
      <c r="M1158" s="197">
        <v>16877900</v>
      </c>
      <c r="N1158" s="197">
        <v>17060200</v>
      </c>
      <c r="O1158" s="197">
        <v>17235100</v>
      </c>
      <c r="P1158" s="197">
        <v>17432500</v>
      </c>
      <c r="Q1158" s="197">
        <v>17651600</v>
      </c>
      <c r="R1158" s="197">
        <v>17856000</v>
      </c>
      <c r="S1158" s="197">
        <v>18051800</v>
      </c>
      <c r="T1158" s="197">
        <v>18274100</v>
      </c>
      <c r="U1158" s="197">
        <v>18504800</v>
      </c>
      <c r="V1158" s="197">
        <v>18744600</v>
      </c>
      <c r="W1158" s="197">
        <v>19017000</v>
      </c>
      <c r="X1158" s="197">
        <v>19310500</v>
      </c>
      <c r="Y1158" s="197">
        <v>19616500</v>
      </c>
      <c r="Z1158" s="197">
        <v>19920900</v>
      </c>
      <c r="AA1158" s="197">
        <v>20224000</v>
      </c>
      <c r="AB1158" s="197">
        <v>20527000</v>
      </c>
      <c r="AC1158" s="197">
        <v>20813200</v>
      </c>
      <c r="AD1158" s="197">
        <v>21116400</v>
      </c>
      <c r="AE1158" s="197">
        <v>21430600</v>
      </c>
      <c r="AF1158" s="197">
        <v>21746300</v>
      </c>
    </row>
    <row r="1159" spans="1:32" x14ac:dyDescent="0.25">
      <c r="A1159" t="s">
        <v>6820</v>
      </c>
      <c r="B1159" s="197">
        <v>273557</v>
      </c>
      <c r="C1159" s="197">
        <v>272849</v>
      </c>
      <c r="D1159" s="197">
        <v>294198</v>
      </c>
      <c r="E1159" s="197">
        <v>309873</v>
      </c>
      <c r="F1159" s="197">
        <v>319008</v>
      </c>
      <c r="G1159" s="197">
        <v>329082</v>
      </c>
      <c r="H1159" s="197">
        <v>338971</v>
      </c>
      <c r="I1159" s="197">
        <v>348865</v>
      </c>
      <c r="J1159" s="197">
        <v>355431</v>
      </c>
      <c r="K1159" s="197">
        <v>362235</v>
      </c>
      <c r="L1159" s="197">
        <v>369383</v>
      </c>
      <c r="M1159" s="197">
        <v>377098</v>
      </c>
      <c r="N1159" s="197">
        <v>381170</v>
      </c>
      <c r="O1159" s="197">
        <v>385078</v>
      </c>
      <c r="P1159" s="197">
        <v>389489</v>
      </c>
      <c r="Q1159" s="197">
        <v>394383</v>
      </c>
      <c r="R1159" s="197">
        <v>398950</v>
      </c>
      <c r="S1159" s="197">
        <v>403326</v>
      </c>
      <c r="T1159" s="197">
        <v>408292</v>
      </c>
      <c r="U1159" s="197">
        <v>413447</v>
      </c>
      <c r="V1159" s="197">
        <v>418804</v>
      </c>
      <c r="W1159" s="197">
        <v>424890</v>
      </c>
      <c r="X1159" s="197">
        <v>431448</v>
      </c>
      <c r="Y1159" s="197">
        <v>438286</v>
      </c>
      <c r="Z1159" s="197">
        <v>445087</v>
      </c>
      <c r="AA1159" s="197">
        <v>451858</v>
      </c>
      <c r="AB1159" s="197">
        <v>458629</v>
      </c>
      <c r="AC1159" s="197">
        <v>465022</v>
      </c>
      <c r="AD1159" s="197">
        <v>471796</v>
      </c>
      <c r="AE1159" s="197">
        <v>478817</v>
      </c>
      <c r="AF1159" s="197">
        <v>485869</v>
      </c>
    </row>
    <row r="1160" spans="1:32" x14ac:dyDescent="0.25">
      <c r="A1160" t="s">
        <v>6821</v>
      </c>
      <c r="B1160" s="197">
        <v>241601</v>
      </c>
      <c r="C1160" s="197">
        <v>240976</v>
      </c>
      <c r="D1160" s="197">
        <v>259831</v>
      </c>
      <c r="E1160" s="197">
        <v>273675</v>
      </c>
      <c r="F1160" s="197">
        <v>281743</v>
      </c>
      <c r="G1160" s="197">
        <v>290640</v>
      </c>
      <c r="H1160" s="197">
        <v>299374</v>
      </c>
      <c r="I1160" s="197">
        <v>308113</v>
      </c>
      <c r="J1160" s="197">
        <v>313912</v>
      </c>
      <c r="K1160" s="197">
        <v>319920</v>
      </c>
      <c r="L1160" s="197">
        <v>326234</v>
      </c>
      <c r="M1160" s="197">
        <v>333047</v>
      </c>
      <c r="N1160" s="197">
        <v>336644</v>
      </c>
      <c r="O1160" s="197">
        <v>340095</v>
      </c>
      <c r="P1160" s="197">
        <v>343991</v>
      </c>
      <c r="Q1160" s="197">
        <v>348313</v>
      </c>
      <c r="R1160" s="197">
        <v>352347</v>
      </c>
      <c r="S1160" s="197">
        <v>356212</v>
      </c>
      <c r="T1160" s="197">
        <v>360598</v>
      </c>
      <c r="U1160" s="197">
        <v>365151</v>
      </c>
      <c r="V1160" s="197">
        <v>369882</v>
      </c>
      <c r="W1160" s="197">
        <v>375257</v>
      </c>
      <c r="X1160" s="197">
        <v>381049</v>
      </c>
      <c r="Y1160" s="197">
        <v>387088</v>
      </c>
      <c r="Z1160" s="197">
        <v>393094</v>
      </c>
      <c r="AA1160" s="197">
        <v>399074</v>
      </c>
      <c r="AB1160" s="197">
        <v>405054</v>
      </c>
      <c r="AC1160" s="197">
        <v>410700</v>
      </c>
      <c r="AD1160" s="197">
        <v>416684</v>
      </c>
      <c r="AE1160" s="197">
        <v>422885</v>
      </c>
      <c r="AF1160" s="197">
        <v>429113</v>
      </c>
    </row>
    <row r="1161" spans="1:32" x14ac:dyDescent="0.25">
      <c r="A1161" t="s">
        <v>6822</v>
      </c>
      <c r="B1161" s="197">
        <v>8294320</v>
      </c>
      <c r="C1161" s="197">
        <v>8272860</v>
      </c>
      <c r="D1161" s="197">
        <v>8920160</v>
      </c>
      <c r="E1161" s="197">
        <v>9395420</v>
      </c>
      <c r="F1161" s="197">
        <v>9672410</v>
      </c>
      <c r="G1161" s="197">
        <v>9977850</v>
      </c>
      <c r="H1161" s="197">
        <v>10277700</v>
      </c>
      <c r="I1161" s="197">
        <v>10577700</v>
      </c>
      <c r="J1161" s="197">
        <v>10776800</v>
      </c>
      <c r="K1161" s="197">
        <v>10983100</v>
      </c>
      <c r="L1161" s="197">
        <v>11199800</v>
      </c>
      <c r="M1161" s="197">
        <v>11433700</v>
      </c>
      <c r="N1161" s="197">
        <v>11557200</v>
      </c>
      <c r="O1161" s="197">
        <v>11675700</v>
      </c>
      <c r="P1161" s="197">
        <v>11809400</v>
      </c>
      <c r="Q1161" s="197">
        <v>11957800</v>
      </c>
      <c r="R1161" s="197">
        <v>12096300</v>
      </c>
      <c r="S1161" s="197">
        <v>12229000</v>
      </c>
      <c r="T1161" s="197">
        <v>12379500</v>
      </c>
      <c r="U1161" s="197">
        <v>12535800</v>
      </c>
      <c r="V1161" s="197">
        <v>12698300</v>
      </c>
      <c r="W1161" s="197">
        <v>12882800</v>
      </c>
      <c r="X1161" s="197">
        <v>13081600</v>
      </c>
      <c r="Y1161" s="197">
        <v>13288900</v>
      </c>
      <c r="Z1161" s="197">
        <v>13495200</v>
      </c>
      <c r="AA1161" s="197">
        <v>13700500</v>
      </c>
      <c r="AB1161" s="197">
        <v>13905700</v>
      </c>
      <c r="AC1161" s="197">
        <v>14099600</v>
      </c>
      <c r="AD1161" s="197">
        <v>14305000</v>
      </c>
      <c r="AE1161" s="197">
        <v>14517900</v>
      </c>
      <c r="AF1161" s="197">
        <v>14731700</v>
      </c>
    </row>
    <row r="1162" spans="1:32" x14ac:dyDescent="0.25">
      <c r="A1162" t="s">
        <v>6823</v>
      </c>
      <c r="B1162">
        <v>33341</v>
      </c>
      <c r="C1162">
        <v>33254.699999999997</v>
      </c>
      <c r="D1162">
        <v>35856.699999999997</v>
      </c>
      <c r="E1162">
        <v>37767.1</v>
      </c>
      <c r="F1162">
        <v>38880.6</v>
      </c>
      <c r="G1162">
        <v>40108.400000000001</v>
      </c>
      <c r="H1162">
        <v>41313.599999999999</v>
      </c>
      <c r="I1162">
        <v>42519.5</v>
      </c>
      <c r="J1162">
        <v>43319.8</v>
      </c>
      <c r="K1162">
        <v>44149</v>
      </c>
      <c r="L1162">
        <v>45020.3</v>
      </c>
      <c r="M1162">
        <v>45960.5</v>
      </c>
      <c r="N1162">
        <v>46456.9</v>
      </c>
      <c r="O1162">
        <v>46933.1</v>
      </c>
      <c r="P1162">
        <v>47470.7</v>
      </c>
      <c r="Q1162">
        <v>48067.3</v>
      </c>
      <c r="R1162">
        <v>48623.9</v>
      </c>
      <c r="S1162">
        <v>49157.2</v>
      </c>
      <c r="T1162">
        <v>49762.5</v>
      </c>
      <c r="U1162">
        <v>50390.8</v>
      </c>
      <c r="V1162">
        <v>51043.7</v>
      </c>
      <c r="W1162">
        <v>51785.4</v>
      </c>
      <c r="X1162">
        <v>52584.7</v>
      </c>
      <c r="Y1162">
        <v>53418.1</v>
      </c>
      <c r="Z1162">
        <v>54247</v>
      </c>
      <c r="AA1162">
        <v>55072.3</v>
      </c>
      <c r="AB1162">
        <v>55897.5</v>
      </c>
      <c r="AC1162">
        <v>56676.6</v>
      </c>
      <c r="AD1162">
        <v>57502.3</v>
      </c>
      <c r="AE1162">
        <v>58358.1</v>
      </c>
      <c r="AF1162">
        <v>59217.599999999999</v>
      </c>
    </row>
    <row r="1163" spans="1:32" x14ac:dyDescent="0.25">
      <c r="A1163" t="s">
        <v>6824</v>
      </c>
      <c r="B1163">
        <v>78762</v>
      </c>
      <c r="C1163">
        <v>78558.3</v>
      </c>
      <c r="D1163">
        <v>84705</v>
      </c>
      <c r="E1163">
        <v>89218</v>
      </c>
      <c r="F1163">
        <v>91848.3</v>
      </c>
      <c r="G1163">
        <v>94748.7</v>
      </c>
      <c r="H1163">
        <v>97596</v>
      </c>
      <c r="I1163">
        <v>100445</v>
      </c>
      <c r="J1163">
        <v>102335</v>
      </c>
      <c r="K1163">
        <v>104294</v>
      </c>
      <c r="L1163">
        <v>106352</v>
      </c>
      <c r="M1163">
        <v>108573</v>
      </c>
      <c r="N1163">
        <v>109746</v>
      </c>
      <c r="O1163">
        <v>110871</v>
      </c>
      <c r="P1163">
        <v>112141</v>
      </c>
      <c r="Q1163">
        <v>113550</v>
      </c>
      <c r="R1163">
        <v>114865</v>
      </c>
      <c r="S1163">
        <v>116125</v>
      </c>
      <c r="T1163">
        <v>117555</v>
      </c>
      <c r="U1163">
        <v>119039</v>
      </c>
      <c r="V1163">
        <v>120581</v>
      </c>
      <c r="W1163">
        <v>122334</v>
      </c>
      <c r="X1163">
        <v>124222</v>
      </c>
      <c r="Y1163">
        <v>126191</v>
      </c>
      <c r="Z1163">
        <v>128149</v>
      </c>
      <c r="AA1163">
        <v>130098</v>
      </c>
      <c r="AB1163">
        <v>132048</v>
      </c>
      <c r="AC1163">
        <v>133888</v>
      </c>
      <c r="AD1163">
        <v>135839</v>
      </c>
      <c r="AE1163">
        <v>137860</v>
      </c>
      <c r="AF1163">
        <v>139891</v>
      </c>
    </row>
    <row r="1164" spans="1:32" x14ac:dyDescent="0.25">
      <c r="A1164" t="s">
        <v>6825</v>
      </c>
      <c r="B1164">
        <v>0</v>
      </c>
      <c r="C1164">
        <v>0</v>
      </c>
      <c r="D1164">
        <v>0</v>
      </c>
      <c r="E1164">
        <v>0</v>
      </c>
      <c r="F1164">
        <v>0</v>
      </c>
      <c r="G1164" s="197">
        <v>0</v>
      </c>
      <c r="H1164" s="197">
        <v>0</v>
      </c>
      <c r="I1164" s="197">
        <v>0</v>
      </c>
      <c r="J1164" s="197">
        <v>0</v>
      </c>
      <c r="K1164" s="197">
        <v>0</v>
      </c>
      <c r="L1164" s="197">
        <v>0</v>
      </c>
      <c r="M1164" s="197">
        <v>0</v>
      </c>
      <c r="N1164" s="197">
        <v>0</v>
      </c>
      <c r="O1164" s="197">
        <v>0</v>
      </c>
      <c r="P1164" s="197">
        <v>0</v>
      </c>
      <c r="Q1164" s="197">
        <v>0</v>
      </c>
      <c r="R1164" s="197">
        <v>0</v>
      </c>
      <c r="S1164" s="197">
        <v>0</v>
      </c>
      <c r="T1164" s="197">
        <v>0</v>
      </c>
      <c r="U1164" s="197">
        <v>0</v>
      </c>
      <c r="V1164" s="197">
        <v>0</v>
      </c>
      <c r="W1164" s="197">
        <v>0</v>
      </c>
      <c r="X1164" s="197">
        <v>0</v>
      </c>
      <c r="Y1164" s="197">
        <v>0</v>
      </c>
      <c r="Z1164" s="197">
        <v>0</v>
      </c>
      <c r="AA1164" s="197">
        <v>0</v>
      </c>
      <c r="AB1164" s="197">
        <v>0</v>
      </c>
      <c r="AC1164" s="197">
        <v>0</v>
      </c>
      <c r="AD1164" s="197">
        <v>0</v>
      </c>
      <c r="AE1164" s="197">
        <v>0</v>
      </c>
      <c r="AF1164" s="197">
        <v>0</v>
      </c>
    </row>
    <row r="1165" spans="1:32" x14ac:dyDescent="0.25">
      <c r="A1165" t="s">
        <v>6826</v>
      </c>
      <c r="B1165">
        <v>0</v>
      </c>
      <c r="C1165">
        <v>0</v>
      </c>
      <c r="D1165">
        <v>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s="197">
        <v>0</v>
      </c>
      <c r="AB1165" s="197">
        <v>0</v>
      </c>
      <c r="AC1165" s="197">
        <v>0</v>
      </c>
      <c r="AD1165" s="197">
        <v>0</v>
      </c>
      <c r="AE1165" s="197">
        <v>0</v>
      </c>
      <c r="AF1165" s="197">
        <v>0</v>
      </c>
    </row>
    <row r="1166" spans="1:32" x14ac:dyDescent="0.25">
      <c r="A1166" t="s">
        <v>6827</v>
      </c>
      <c r="B1166">
        <v>0</v>
      </c>
      <c r="C1166">
        <v>0</v>
      </c>
      <c r="D1166">
        <v>0</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row>
    <row r="1167" spans="1:32" x14ac:dyDescent="0.25">
      <c r="A1167" t="s">
        <v>6828</v>
      </c>
      <c r="B1167">
        <v>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row>
    <row r="1168" spans="1:32" x14ac:dyDescent="0.25">
      <c r="A1168" t="s">
        <v>6829</v>
      </c>
      <c r="B1168" s="197">
        <v>0</v>
      </c>
      <c r="C1168" s="197">
        <v>57188.800000000003</v>
      </c>
      <c r="D1168" s="197">
        <v>56862.5</v>
      </c>
      <c r="E1168" s="197">
        <v>55780.9</v>
      </c>
      <c r="F1168" s="197">
        <v>55012</v>
      </c>
      <c r="G1168" s="197">
        <v>55116.9</v>
      </c>
      <c r="H1168" s="197">
        <v>55255.7</v>
      </c>
      <c r="I1168" s="197">
        <v>55572.4</v>
      </c>
      <c r="J1168" s="197">
        <v>55332.800000000003</v>
      </c>
      <c r="K1168" s="197">
        <v>55177.8</v>
      </c>
      <c r="L1168" s="197">
        <v>55202.8</v>
      </c>
      <c r="M1168" s="197">
        <v>55183.5</v>
      </c>
      <c r="N1168" s="197">
        <v>55214.8</v>
      </c>
      <c r="O1168" s="197">
        <v>55313.4</v>
      </c>
      <c r="P1168" s="197">
        <v>55156.800000000003</v>
      </c>
      <c r="Q1168" s="197">
        <v>55284.2</v>
      </c>
      <c r="R1168" s="197">
        <v>55517.7</v>
      </c>
      <c r="S1168" s="197">
        <v>55607.7</v>
      </c>
      <c r="T1168" s="197">
        <v>55802.8</v>
      </c>
      <c r="U1168" s="197">
        <v>56128.1</v>
      </c>
      <c r="V1168" s="197">
        <v>56485.5</v>
      </c>
      <c r="W1168" s="197">
        <v>57094.6</v>
      </c>
      <c r="X1168" s="197">
        <v>57675.7</v>
      </c>
      <c r="Y1168" s="197">
        <v>58311.4</v>
      </c>
      <c r="Z1168" s="197">
        <v>59205.3</v>
      </c>
      <c r="AA1168" s="197">
        <v>60250.5</v>
      </c>
      <c r="AB1168" s="197">
        <v>61162.400000000001</v>
      </c>
      <c r="AC1168" s="197">
        <v>62176.3</v>
      </c>
      <c r="AD1168" s="197">
        <v>63115.5</v>
      </c>
      <c r="AE1168" s="197">
        <v>64080.800000000003</v>
      </c>
      <c r="AF1168" s="197">
        <v>65107.9</v>
      </c>
    </row>
    <row r="1169" spans="1:32" x14ac:dyDescent="0.25">
      <c r="A1169" t="s">
        <v>6830</v>
      </c>
      <c r="B1169" s="197">
        <v>0</v>
      </c>
      <c r="C1169" s="197">
        <v>906796</v>
      </c>
      <c r="D1169" s="197">
        <v>901623</v>
      </c>
      <c r="E1169" s="197">
        <v>884472</v>
      </c>
      <c r="F1169" s="197">
        <v>872281</v>
      </c>
      <c r="G1169" s="197">
        <v>873945</v>
      </c>
      <c r="H1169" s="197">
        <v>876144</v>
      </c>
      <c r="I1169" s="197">
        <v>881167</v>
      </c>
      <c r="J1169" s="197">
        <v>877368</v>
      </c>
      <c r="K1169" s="197">
        <v>874909</v>
      </c>
      <c r="L1169" s="197">
        <v>875307</v>
      </c>
      <c r="M1169" s="197">
        <v>875000</v>
      </c>
      <c r="N1169" s="197">
        <v>875497</v>
      </c>
      <c r="O1169" s="197">
        <v>877060</v>
      </c>
      <c r="P1169" s="197">
        <v>874577</v>
      </c>
      <c r="Q1169" s="197">
        <v>876596</v>
      </c>
      <c r="R1169" s="197">
        <v>880299</v>
      </c>
      <c r="S1169" s="197">
        <v>881726</v>
      </c>
      <c r="T1169" s="197">
        <v>884820</v>
      </c>
      <c r="U1169" s="197">
        <v>889977</v>
      </c>
      <c r="V1169" s="197">
        <v>895644</v>
      </c>
      <c r="W1169" s="197">
        <v>905303</v>
      </c>
      <c r="X1169" s="197">
        <v>914517</v>
      </c>
      <c r="Y1169" s="197">
        <v>924596</v>
      </c>
      <c r="Z1169" s="197">
        <v>938771</v>
      </c>
      <c r="AA1169" s="197">
        <v>955344</v>
      </c>
      <c r="AB1169" s="197">
        <v>969803</v>
      </c>
      <c r="AC1169" s="197">
        <v>985880</v>
      </c>
      <c r="AD1169" s="197">
        <v>1000770</v>
      </c>
      <c r="AE1169" s="197">
        <v>1016080</v>
      </c>
      <c r="AF1169" s="197">
        <v>1032360</v>
      </c>
    </row>
    <row r="1170" spans="1:32" x14ac:dyDescent="0.25">
      <c r="A1170" t="s">
        <v>6831</v>
      </c>
      <c r="B1170" s="197">
        <v>0</v>
      </c>
      <c r="C1170" s="197">
        <v>5971330</v>
      </c>
      <c r="D1170" s="197">
        <v>5937260</v>
      </c>
      <c r="E1170" s="197">
        <v>5824330</v>
      </c>
      <c r="F1170" s="197">
        <v>5744050</v>
      </c>
      <c r="G1170" s="197">
        <v>5755000</v>
      </c>
      <c r="H1170" s="197">
        <v>5769480</v>
      </c>
      <c r="I1170" s="197">
        <v>5802560</v>
      </c>
      <c r="J1170" s="197">
        <v>5777540</v>
      </c>
      <c r="K1170" s="197">
        <v>5761350</v>
      </c>
      <c r="L1170" s="197">
        <v>5763970</v>
      </c>
      <c r="M1170" s="197">
        <v>5761950</v>
      </c>
      <c r="N1170" s="197">
        <v>5765220</v>
      </c>
      <c r="O1170" s="197">
        <v>5775510</v>
      </c>
      <c r="P1170" s="197">
        <v>5759160</v>
      </c>
      <c r="Q1170" s="197">
        <v>5772460</v>
      </c>
      <c r="R1170" s="197">
        <v>5796850</v>
      </c>
      <c r="S1170" s="197">
        <v>5806240</v>
      </c>
      <c r="T1170" s="197">
        <v>5826610</v>
      </c>
      <c r="U1170" s="197">
        <v>5860570</v>
      </c>
      <c r="V1170" s="197">
        <v>5897890</v>
      </c>
      <c r="W1170" s="197">
        <v>5961490</v>
      </c>
      <c r="X1170" s="197">
        <v>6022170</v>
      </c>
      <c r="Y1170" s="197">
        <v>6088540</v>
      </c>
      <c r="Z1170" s="197">
        <v>6181890</v>
      </c>
      <c r="AA1170" s="197">
        <v>6291020</v>
      </c>
      <c r="AB1170" s="197">
        <v>6386230</v>
      </c>
      <c r="AC1170" s="197">
        <v>6492100</v>
      </c>
      <c r="AD1170" s="197">
        <v>6590170</v>
      </c>
      <c r="AE1170" s="197">
        <v>6690950</v>
      </c>
      <c r="AF1170" s="197">
        <v>6798200</v>
      </c>
    </row>
    <row r="1171" spans="1:32" x14ac:dyDescent="0.25">
      <c r="A1171" t="s">
        <v>6832</v>
      </c>
      <c r="B1171" s="197">
        <v>0</v>
      </c>
      <c r="C1171" s="197">
        <v>133415</v>
      </c>
      <c r="D1171" s="197">
        <v>132654</v>
      </c>
      <c r="E1171" s="197">
        <v>130131</v>
      </c>
      <c r="F1171" s="197">
        <v>128337</v>
      </c>
      <c r="G1171" s="197">
        <v>128582</v>
      </c>
      <c r="H1171" s="197">
        <v>128906</v>
      </c>
      <c r="I1171" s="197">
        <v>129645</v>
      </c>
      <c r="J1171" s="197">
        <v>129086</v>
      </c>
      <c r="K1171" s="197">
        <v>128724</v>
      </c>
      <c r="L1171" s="197">
        <v>128782</v>
      </c>
      <c r="M1171" s="197">
        <v>128737</v>
      </c>
      <c r="N1171" s="197">
        <v>128810</v>
      </c>
      <c r="O1171" s="197">
        <v>129040</v>
      </c>
      <c r="P1171" s="197">
        <v>128675</v>
      </c>
      <c r="Q1171" s="197">
        <v>128972</v>
      </c>
      <c r="R1171" s="197">
        <v>129517</v>
      </c>
      <c r="S1171" s="197">
        <v>129727</v>
      </c>
      <c r="T1171" s="197">
        <v>130182</v>
      </c>
      <c r="U1171" s="197">
        <v>130941</v>
      </c>
      <c r="V1171" s="197">
        <v>131775</v>
      </c>
      <c r="W1171" s="197">
        <v>133196</v>
      </c>
      <c r="X1171" s="197">
        <v>134551</v>
      </c>
      <c r="Y1171" s="197">
        <v>136034</v>
      </c>
      <c r="Z1171" s="197">
        <v>138120</v>
      </c>
      <c r="AA1171" s="197">
        <v>140558</v>
      </c>
      <c r="AB1171" s="197">
        <v>142685</v>
      </c>
      <c r="AC1171" s="197">
        <v>145051</v>
      </c>
      <c r="AD1171" s="197">
        <v>147242</v>
      </c>
      <c r="AE1171" s="197">
        <v>149494</v>
      </c>
      <c r="AF1171" s="197">
        <v>151890</v>
      </c>
    </row>
    <row r="1172" spans="1:32" x14ac:dyDescent="0.25">
      <c r="A1172" t="s">
        <v>6833</v>
      </c>
      <c r="B1172" s="197">
        <v>0</v>
      </c>
      <c r="C1172" s="197">
        <v>117831</v>
      </c>
      <c r="D1172" s="197">
        <v>117158</v>
      </c>
      <c r="E1172" s="197">
        <v>114930</v>
      </c>
      <c r="F1172" s="197">
        <v>113346</v>
      </c>
      <c r="G1172" s="197">
        <v>113562</v>
      </c>
      <c r="H1172" s="197">
        <v>113848</v>
      </c>
      <c r="I1172" s="197">
        <v>114500</v>
      </c>
      <c r="J1172" s="197">
        <v>114007</v>
      </c>
      <c r="K1172" s="197">
        <v>113687</v>
      </c>
      <c r="L1172" s="197">
        <v>113739</v>
      </c>
      <c r="M1172" s="197">
        <v>113699</v>
      </c>
      <c r="N1172" s="197">
        <v>113764</v>
      </c>
      <c r="O1172" s="197">
        <v>113967</v>
      </c>
      <c r="P1172" s="197">
        <v>113644</v>
      </c>
      <c r="Q1172" s="197">
        <v>113906</v>
      </c>
      <c r="R1172" s="197">
        <v>114388</v>
      </c>
      <c r="S1172" s="197">
        <v>114573</v>
      </c>
      <c r="T1172" s="197">
        <v>114975</v>
      </c>
      <c r="U1172" s="197">
        <v>115645</v>
      </c>
      <c r="V1172" s="197">
        <v>116381</v>
      </c>
      <c r="W1172" s="197">
        <v>117636</v>
      </c>
      <c r="X1172" s="197">
        <v>118834</v>
      </c>
      <c r="Y1172" s="197">
        <v>120143</v>
      </c>
      <c r="Z1172" s="197">
        <v>121985</v>
      </c>
      <c r="AA1172" s="197">
        <v>124139</v>
      </c>
      <c r="AB1172" s="197">
        <v>126018</v>
      </c>
      <c r="AC1172" s="197">
        <v>128107</v>
      </c>
      <c r="AD1172" s="197">
        <v>130042</v>
      </c>
      <c r="AE1172" s="197">
        <v>132031</v>
      </c>
      <c r="AF1172" s="197">
        <v>134147</v>
      </c>
    </row>
    <row r="1173" spans="1:32" x14ac:dyDescent="0.25">
      <c r="A1173" t="s">
        <v>6834</v>
      </c>
      <c r="B1173" s="197">
        <v>0</v>
      </c>
      <c r="C1173" s="197">
        <v>4045190</v>
      </c>
      <c r="D1173" s="197">
        <v>4022120</v>
      </c>
      <c r="E1173" s="197">
        <v>3945610</v>
      </c>
      <c r="F1173" s="197">
        <v>3891220</v>
      </c>
      <c r="G1173" s="197">
        <v>3898640</v>
      </c>
      <c r="H1173" s="197">
        <v>3908460</v>
      </c>
      <c r="I1173" s="197">
        <v>3930860</v>
      </c>
      <c r="J1173" s="197">
        <v>3913910</v>
      </c>
      <c r="K1173" s="197">
        <v>3902950</v>
      </c>
      <c r="L1173" s="197">
        <v>3904720</v>
      </c>
      <c r="M1173" s="197">
        <v>3903350</v>
      </c>
      <c r="N1173" s="197">
        <v>3905570</v>
      </c>
      <c r="O1173" s="197">
        <v>3912540</v>
      </c>
      <c r="P1173" s="197">
        <v>3901460</v>
      </c>
      <c r="Q1173" s="197">
        <v>3910470</v>
      </c>
      <c r="R1173" s="197">
        <v>3926990</v>
      </c>
      <c r="S1173" s="197">
        <v>3933360</v>
      </c>
      <c r="T1173" s="197">
        <v>3947160</v>
      </c>
      <c r="U1173" s="197">
        <v>3970160</v>
      </c>
      <c r="V1173" s="197">
        <v>3995440</v>
      </c>
      <c r="W1173" s="197">
        <v>4038530</v>
      </c>
      <c r="X1173" s="197">
        <v>4079640</v>
      </c>
      <c r="Y1173" s="197">
        <v>4124600</v>
      </c>
      <c r="Z1173" s="197">
        <v>4187830</v>
      </c>
      <c r="AA1173" s="197">
        <v>4261760</v>
      </c>
      <c r="AB1173" s="197">
        <v>4326260</v>
      </c>
      <c r="AC1173" s="197">
        <v>4397980</v>
      </c>
      <c r="AD1173" s="197">
        <v>4464420</v>
      </c>
      <c r="AE1173" s="197">
        <v>4532690</v>
      </c>
      <c r="AF1173" s="197">
        <v>4605340</v>
      </c>
    </row>
    <row r="1174" spans="1:32" x14ac:dyDescent="0.25">
      <c r="A1174" t="s">
        <v>6835</v>
      </c>
      <c r="B1174" s="197">
        <v>0</v>
      </c>
      <c r="C1174" s="197">
        <v>16260.6</v>
      </c>
      <c r="D1174" s="197">
        <v>16167.9</v>
      </c>
      <c r="E1174" s="197">
        <v>15860.3</v>
      </c>
      <c r="F1174" s="197">
        <v>15641.7</v>
      </c>
      <c r="G1174" s="197">
        <v>15671.5</v>
      </c>
      <c r="H1174" s="197">
        <v>15711</v>
      </c>
      <c r="I1174" s="197">
        <v>15801</v>
      </c>
      <c r="J1174" s="197">
        <v>15732.9</v>
      </c>
      <c r="K1174" s="197">
        <v>15688.8</v>
      </c>
      <c r="L1174" s="197">
        <v>15695.9</v>
      </c>
      <c r="M1174" s="197">
        <v>15690.5</v>
      </c>
      <c r="N1174" s="197">
        <v>15699.4</v>
      </c>
      <c r="O1174" s="197">
        <v>15727.4</v>
      </c>
      <c r="P1174" s="197">
        <v>15682.9</v>
      </c>
      <c r="Q1174" s="197">
        <v>15719.1</v>
      </c>
      <c r="R1174" s="197">
        <v>15785.5</v>
      </c>
      <c r="S1174" s="197">
        <v>15811.1</v>
      </c>
      <c r="T1174" s="197">
        <v>15866.5</v>
      </c>
      <c r="U1174" s="197">
        <v>15959</v>
      </c>
      <c r="V1174" s="197">
        <v>16060.6</v>
      </c>
      <c r="W1174" s="197">
        <v>16233.8</v>
      </c>
      <c r="X1174" s="197">
        <v>16399.099999999999</v>
      </c>
      <c r="Y1174" s="197">
        <v>16579.8</v>
      </c>
      <c r="Z1174" s="197">
        <v>16834</v>
      </c>
      <c r="AA1174" s="197">
        <v>17131.2</v>
      </c>
      <c r="AB1174" s="197">
        <v>17390.400000000001</v>
      </c>
      <c r="AC1174" s="197">
        <v>17678.7</v>
      </c>
      <c r="AD1174" s="197">
        <v>17945.8</v>
      </c>
      <c r="AE1174" s="197">
        <v>18220.2</v>
      </c>
      <c r="AF1174" s="197">
        <v>18512.3</v>
      </c>
    </row>
    <row r="1175" spans="1:32" x14ac:dyDescent="0.25">
      <c r="A1175" t="s">
        <v>6836</v>
      </c>
      <c r="B1175" s="197">
        <v>0</v>
      </c>
      <c r="C1175" s="197">
        <v>38412.800000000003</v>
      </c>
      <c r="D1175" s="197">
        <v>38193.599999999999</v>
      </c>
      <c r="E1175" s="197">
        <v>37467.1</v>
      </c>
      <c r="F1175" s="197">
        <v>36950.699999999997</v>
      </c>
      <c r="G1175" s="197">
        <v>37021.1</v>
      </c>
      <c r="H1175" s="197">
        <v>37114.300000000003</v>
      </c>
      <c r="I1175" s="197">
        <v>37327.1</v>
      </c>
      <c r="J1175" s="197">
        <v>37166.1</v>
      </c>
      <c r="K1175" s="197">
        <v>37062</v>
      </c>
      <c r="L1175" s="197">
        <v>37078.800000000003</v>
      </c>
      <c r="M1175" s="197">
        <v>37065.9</v>
      </c>
      <c r="N1175" s="197">
        <v>37086.9</v>
      </c>
      <c r="O1175" s="197">
        <v>37153.1</v>
      </c>
      <c r="P1175" s="197">
        <v>37047.9</v>
      </c>
      <c r="Q1175" s="197">
        <v>37133.5</v>
      </c>
      <c r="R1175" s="197">
        <v>37290.300000000003</v>
      </c>
      <c r="S1175" s="197">
        <v>37350.800000000003</v>
      </c>
      <c r="T1175" s="197">
        <v>37481.800000000003</v>
      </c>
      <c r="U1175" s="197">
        <v>37700.300000000003</v>
      </c>
      <c r="V1175" s="197">
        <v>37940.400000000001</v>
      </c>
      <c r="W1175" s="197">
        <v>38349.5</v>
      </c>
      <c r="X1175" s="197">
        <v>38739.800000000003</v>
      </c>
      <c r="Y1175" s="197">
        <v>39166.800000000003</v>
      </c>
      <c r="Z1175" s="197">
        <v>39767.300000000003</v>
      </c>
      <c r="AA1175" s="197">
        <v>40469.300000000003</v>
      </c>
      <c r="AB1175" s="197">
        <v>41081.800000000003</v>
      </c>
      <c r="AC1175" s="197">
        <v>41762.800000000003</v>
      </c>
      <c r="AD1175" s="197">
        <v>42393.7</v>
      </c>
      <c r="AE1175" s="197">
        <v>43042</v>
      </c>
      <c r="AF1175" s="197">
        <v>43731.9</v>
      </c>
    </row>
    <row r="1176" spans="1:32" x14ac:dyDescent="0.25">
      <c r="A1176" t="s">
        <v>6837</v>
      </c>
      <c r="B1176" s="197">
        <v>0</v>
      </c>
      <c r="C1176" s="197">
        <v>0</v>
      </c>
      <c r="D1176" s="197">
        <v>0</v>
      </c>
      <c r="E1176" s="197">
        <v>0</v>
      </c>
      <c r="F1176" s="197">
        <v>0</v>
      </c>
      <c r="G1176" s="197">
        <v>0</v>
      </c>
      <c r="H1176" s="197">
        <v>0</v>
      </c>
      <c r="I1176" s="197">
        <v>0</v>
      </c>
      <c r="J1176" s="197">
        <v>0</v>
      </c>
      <c r="K1176" s="197">
        <v>0</v>
      </c>
      <c r="L1176" s="197">
        <v>0</v>
      </c>
      <c r="M1176" s="197">
        <v>0</v>
      </c>
      <c r="N1176" s="197">
        <v>0</v>
      </c>
      <c r="O1176" s="197">
        <v>0</v>
      </c>
      <c r="P1176" s="197">
        <v>0</v>
      </c>
      <c r="Q1176" s="197">
        <v>0</v>
      </c>
      <c r="R1176" s="197">
        <v>0</v>
      </c>
      <c r="S1176" s="197">
        <v>0</v>
      </c>
      <c r="T1176" s="197">
        <v>0</v>
      </c>
      <c r="U1176" s="197">
        <v>0</v>
      </c>
      <c r="V1176" s="197">
        <v>0</v>
      </c>
      <c r="W1176" s="197">
        <v>0</v>
      </c>
      <c r="X1176" s="197">
        <v>0</v>
      </c>
      <c r="Y1176" s="197">
        <v>0</v>
      </c>
      <c r="Z1176" s="197">
        <v>0</v>
      </c>
      <c r="AA1176" s="197">
        <v>0</v>
      </c>
      <c r="AB1176" s="197">
        <v>0</v>
      </c>
      <c r="AC1176" s="197">
        <v>0</v>
      </c>
      <c r="AD1176" s="197">
        <v>0</v>
      </c>
      <c r="AE1176" s="197">
        <v>0</v>
      </c>
      <c r="AF1176" s="197">
        <v>0</v>
      </c>
    </row>
    <row r="1177" spans="1:32" x14ac:dyDescent="0.25">
      <c r="A1177" t="s">
        <v>6838</v>
      </c>
      <c r="B1177" s="197">
        <v>0</v>
      </c>
      <c r="C1177" s="197">
        <v>0</v>
      </c>
      <c r="D1177" s="197">
        <v>0</v>
      </c>
      <c r="E1177" s="197">
        <v>0</v>
      </c>
      <c r="F1177" s="197">
        <v>0</v>
      </c>
      <c r="G1177" s="197">
        <v>0</v>
      </c>
      <c r="H1177" s="197">
        <v>0</v>
      </c>
      <c r="I1177" s="197">
        <v>0</v>
      </c>
      <c r="J1177" s="197">
        <v>0</v>
      </c>
      <c r="K1177" s="197">
        <v>0</v>
      </c>
      <c r="L1177" s="197">
        <v>0</v>
      </c>
      <c r="M1177" s="197">
        <v>0</v>
      </c>
      <c r="N1177" s="197">
        <v>0</v>
      </c>
      <c r="O1177" s="197">
        <v>0</v>
      </c>
      <c r="P1177" s="197">
        <v>0</v>
      </c>
      <c r="Q1177" s="197">
        <v>0</v>
      </c>
      <c r="R1177" s="197">
        <v>0</v>
      </c>
      <c r="S1177" s="197">
        <v>0</v>
      </c>
      <c r="T1177" s="197">
        <v>0</v>
      </c>
      <c r="U1177" s="197">
        <v>0</v>
      </c>
      <c r="V1177" s="197">
        <v>0</v>
      </c>
      <c r="W1177" s="197">
        <v>0</v>
      </c>
      <c r="X1177" s="197">
        <v>0</v>
      </c>
      <c r="Y1177" s="197">
        <v>0</v>
      </c>
      <c r="Z1177" s="197">
        <v>0</v>
      </c>
      <c r="AA1177" s="197">
        <v>0</v>
      </c>
      <c r="AB1177" s="197">
        <v>0</v>
      </c>
      <c r="AC1177" s="197">
        <v>0</v>
      </c>
      <c r="AD1177" s="197">
        <v>0</v>
      </c>
      <c r="AE1177" s="197">
        <v>0</v>
      </c>
      <c r="AF1177" s="197">
        <v>0</v>
      </c>
    </row>
    <row r="1178" spans="1:32" x14ac:dyDescent="0.25">
      <c r="A1178" t="s">
        <v>6839</v>
      </c>
      <c r="B1178" s="197">
        <v>0</v>
      </c>
      <c r="C1178" s="197">
        <v>0</v>
      </c>
      <c r="D1178" s="197">
        <v>0</v>
      </c>
      <c r="E1178" s="197">
        <v>0</v>
      </c>
      <c r="F1178" s="197">
        <v>0</v>
      </c>
      <c r="G1178" s="197">
        <v>0</v>
      </c>
      <c r="H1178" s="197">
        <v>0</v>
      </c>
      <c r="I1178" s="197">
        <v>0</v>
      </c>
      <c r="J1178" s="197">
        <v>0</v>
      </c>
      <c r="K1178" s="197">
        <v>0</v>
      </c>
      <c r="L1178" s="197">
        <v>0</v>
      </c>
      <c r="M1178" s="197">
        <v>0</v>
      </c>
      <c r="N1178" s="197">
        <v>0</v>
      </c>
      <c r="O1178" s="197">
        <v>0</v>
      </c>
      <c r="P1178" s="197">
        <v>0</v>
      </c>
      <c r="Q1178" s="197">
        <v>0</v>
      </c>
      <c r="R1178" s="197">
        <v>0</v>
      </c>
      <c r="S1178" s="197">
        <v>0</v>
      </c>
      <c r="T1178" s="197">
        <v>0</v>
      </c>
      <c r="U1178" s="197">
        <v>0</v>
      </c>
      <c r="V1178" s="197">
        <v>0</v>
      </c>
      <c r="W1178" s="197">
        <v>0</v>
      </c>
      <c r="X1178" s="197">
        <v>0</v>
      </c>
      <c r="Y1178" s="197">
        <v>0</v>
      </c>
      <c r="Z1178" s="197">
        <v>0</v>
      </c>
      <c r="AA1178" s="197">
        <v>0</v>
      </c>
      <c r="AB1178" s="197">
        <v>0</v>
      </c>
      <c r="AC1178" s="197">
        <v>0</v>
      </c>
      <c r="AD1178" s="197">
        <v>0</v>
      </c>
      <c r="AE1178" s="197">
        <v>0</v>
      </c>
      <c r="AF1178" s="197">
        <v>0</v>
      </c>
    </row>
    <row r="1179" spans="1:32" x14ac:dyDescent="0.25">
      <c r="A1179" t="s">
        <v>6840</v>
      </c>
      <c r="B1179">
        <v>0</v>
      </c>
      <c r="C1179">
        <v>0</v>
      </c>
      <c r="D1179">
        <v>0</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row>
    <row r="1180" spans="1:32" x14ac:dyDescent="0.25">
      <c r="A1180" t="s">
        <v>6841</v>
      </c>
      <c r="B1180">
        <v>0</v>
      </c>
      <c r="C1180">
        <v>0</v>
      </c>
      <c r="D1180">
        <v>0</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row>
    <row r="1181" spans="1:32" x14ac:dyDescent="0.25">
      <c r="A1181" t="s">
        <v>6842</v>
      </c>
      <c r="B1181">
        <v>0</v>
      </c>
      <c r="C1181">
        <v>0</v>
      </c>
      <c r="D1181">
        <v>0</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row>
    <row r="1182" spans="1:32" x14ac:dyDescent="0.25">
      <c r="A1182" t="s">
        <v>6843</v>
      </c>
      <c r="B1182">
        <v>0</v>
      </c>
      <c r="C1182">
        <v>0</v>
      </c>
      <c r="D1182">
        <v>0</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row>
    <row r="1183" spans="1:32" x14ac:dyDescent="0.25">
      <c r="A1183" t="s">
        <v>6844</v>
      </c>
      <c r="B1183">
        <v>0</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row>
    <row r="1184" spans="1:32" x14ac:dyDescent="0.25">
      <c r="A1184" t="s">
        <v>6845</v>
      </c>
      <c r="B1184">
        <v>0</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row>
    <row r="1185" spans="1:32" x14ac:dyDescent="0.25">
      <c r="A1185" t="s">
        <v>6846</v>
      </c>
      <c r="B1185">
        <v>0</v>
      </c>
      <c r="C1185">
        <v>0</v>
      </c>
      <c r="D1185">
        <v>0</v>
      </c>
      <c r="E1185">
        <v>0</v>
      </c>
      <c r="F1185">
        <v>0</v>
      </c>
      <c r="G1185">
        <v>0</v>
      </c>
      <c r="H1185">
        <v>0</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row>
    <row r="1186" spans="1:32" x14ac:dyDescent="0.25">
      <c r="A1186" t="s">
        <v>6847</v>
      </c>
      <c r="B1186">
        <v>0</v>
      </c>
      <c r="C1186">
        <v>0</v>
      </c>
      <c r="D1186">
        <v>0</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row>
    <row r="1187" spans="1:32" x14ac:dyDescent="0.25">
      <c r="A1187" t="s">
        <v>6848</v>
      </c>
      <c r="B1187">
        <v>0</v>
      </c>
      <c r="C1187">
        <v>0</v>
      </c>
      <c r="D1187">
        <v>0</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row>
    <row r="1188" spans="1:32" x14ac:dyDescent="0.25">
      <c r="A1188" t="s">
        <v>6849</v>
      </c>
      <c r="B1188">
        <v>0</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row>
    <row r="1189" spans="1:32" x14ac:dyDescent="0.25">
      <c r="A1189" t="s">
        <v>6850</v>
      </c>
      <c r="B1189">
        <v>0</v>
      </c>
      <c r="C1189">
        <v>0</v>
      </c>
      <c r="D1189">
        <v>0</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row>
    <row r="1190" spans="1:32" x14ac:dyDescent="0.25">
      <c r="A1190" t="s">
        <v>6851</v>
      </c>
      <c r="B1190">
        <v>0</v>
      </c>
      <c r="C1190">
        <v>0</v>
      </c>
      <c r="D1190">
        <v>0</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row>
    <row r="1191" spans="1:32" x14ac:dyDescent="0.25">
      <c r="A1191" t="s">
        <v>6852</v>
      </c>
      <c r="B1191">
        <v>0</v>
      </c>
      <c r="C1191">
        <v>0</v>
      </c>
      <c r="D1191">
        <v>0</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row>
    <row r="1192" spans="1:32" x14ac:dyDescent="0.25">
      <c r="A1192" t="s">
        <v>6853</v>
      </c>
      <c r="B1192" s="197">
        <v>0</v>
      </c>
      <c r="C1192" s="197">
        <v>0</v>
      </c>
      <c r="D1192" s="197">
        <v>0</v>
      </c>
      <c r="E1192" s="197">
        <v>0</v>
      </c>
      <c r="F1192" s="197">
        <v>0</v>
      </c>
      <c r="G1192" s="197">
        <v>0</v>
      </c>
      <c r="H1192" s="197">
        <v>0</v>
      </c>
      <c r="I1192" s="197">
        <v>0</v>
      </c>
      <c r="J1192" s="197">
        <v>0</v>
      </c>
      <c r="K1192" s="197">
        <v>0</v>
      </c>
      <c r="L1192" s="197">
        <v>0</v>
      </c>
      <c r="M1192" s="197">
        <v>0</v>
      </c>
      <c r="N1192" s="197">
        <v>0</v>
      </c>
      <c r="O1192" s="197">
        <v>0</v>
      </c>
      <c r="P1192" s="197">
        <v>0</v>
      </c>
      <c r="Q1192" s="197">
        <v>0</v>
      </c>
      <c r="R1192" s="197">
        <v>0</v>
      </c>
      <c r="S1192" s="197">
        <v>0</v>
      </c>
      <c r="T1192" s="197">
        <v>0</v>
      </c>
      <c r="U1192" s="197">
        <v>0</v>
      </c>
      <c r="V1192" s="197">
        <v>0</v>
      </c>
      <c r="W1192" s="197">
        <v>0</v>
      </c>
      <c r="X1192" s="197">
        <v>0</v>
      </c>
      <c r="Y1192" s="197">
        <v>0</v>
      </c>
      <c r="Z1192" s="197">
        <v>0</v>
      </c>
      <c r="AA1192" s="197">
        <v>0</v>
      </c>
      <c r="AB1192" s="197">
        <v>0</v>
      </c>
      <c r="AC1192" s="197">
        <v>0</v>
      </c>
      <c r="AD1192" s="197">
        <v>0</v>
      </c>
      <c r="AE1192" s="197">
        <v>0</v>
      </c>
      <c r="AF1192" s="197">
        <v>0</v>
      </c>
    </row>
    <row r="1193" spans="1:32" x14ac:dyDescent="0.25">
      <c r="A1193" t="s">
        <v>6854</v>
      </c>
      <c r="B1193" s="197">
        <v>0</v>
      </c>
      <c r="C1193" s="197">
        <v>0</v>
      </c>
      <c r="D1193" s="197">
        <v>0</v>
      </c>
      <c r="E1193" s="197">
        <v>0</v>
      </c>
      <c r="F1193" s="197">
        <v>0</v>
      </c>
      <c r="G1193" s="197">
        <v>0</v>
      </c>
      <c r="H1193" s="197">
        <v>0</v>
      </c>
      <c r="I1193" s="197">
        <v>0</v>
      </c>
      <c r="J1193" s="197">
        <v>0</v>
      </c>
      <c r="K1193" s="197">
        <v>0</v>
      </c>
      <c r="L1193" s="197">
        <v>0</v>
      </c>
      <c r="M1193" s="197">
        <v>0</v>
      </c>
      <c r="N1193" s="197">
        <v>0</v>
      </c>
      <c r="O1193" s="197">
        <v>0</v>
      </c>
      <c r="P1193" s="197">
        <v>0</v>
      </c>
      <c r="Q1193" s="197">
        <v>0</v>
      </c>
      <c r="R1193" s="197">
        <v>0</v>
      </c>
      <c r="S1193" s="197">
        <v>0</v>
      </c>
      <c r="T1193" s="197">
        <v>0</v>
      </c>
      <c r="U1193" s="197">
        <v>0</v>
      </c>
      <c r="V1193" s="197">
        <v>0</v>
      </c>
      <c r="W1193" s="197">
        <v>0</v>
      </c>
      <c r="X1193" s="197">
        <v>0</v>
      </c>
      <c r="Y1193" s="197">
        <v>0</v>
      </c>
      <c r="Z1193" s="197">
        <v>0</v>
      </c>
      <c r="AA1193" s="197">
        <v>0</v>
      </c>
      <c r="AB1193" s="197">
        <v>0</v>
      </c>
      <c r="AC1193" s="197">
        <v>0</v>
      </c>
      <c r="AD1193" s="197">
        <v>0</v>
      </c>
      <c r="AE1193" s="197">
        <v>0</v>
      </c>
      <c r="AF1193" s="197">
        <v>0</v>
      </c>
    </row>
    <row r="1194" spans="1:32" x14ac:dyDescent="0.25">
      <c r="A1194" t="s">
        <v>6855</v>
      </c>
      <c r="B1194" s="197">
        <v>0</v>
      </c>
      <c r="C1194" s="197">
        <v>0</v>
      </c>
      <c r="D1194" s="197">
        <v>0</v>
      </c>
      <c r="E1194" s="197">
        <v>0</v>
      </c>
      <c r="F1194" s="197">
        <v>0</v>
      </c>
      <c r="G1194" s="197">
        <v>0</v>
      </c>
      <c r="H1194" s="197">
        <v>0</v>
      </c>
      <c r="I1194" s="197">
        <v>0</v>
      </c>
      <c r="J1194" s="197">
        <v>0</v>
      </c>
      <c r="K1194" s="197">
        <v>0</v>
      </c>
      <c r="L1194" s="197">
        <v>0</v>
      </c>
      <c r="M1194" s="197">
        <v>0</v>
      </c>
      <c r="N1194" s="197">
        <v>0</v>
      </c>
      <c r="O1194" s="197">
        <v>0</v>
      </c>
      <c r="P1194" s="197">
        <v>0</v>
      </c>
      <c r="Q1194" s="197">
        <v>0</v>
      </c>
      <c r="R1194" s="197">
        <v>0</v>
      </c>
      <c r="S1194" s="197">
        <v>0</v>
      </c>
      <c r="T1194" s="197">
        <v>0</v>
      </c>
      <c r="U1194" s="197">
        <v>0</v>
      </c>
      <c r="V1194" s="197">
        <v>0</v>
      </c>
      <c r="W1194" s="197">
        <v>0</v>
      </c>
      <c r="X1194" s="197">
        <v>0</v>
      </c>
      <c r="Y1194" s="197">
        <v>0</v>
      </c>
      <c r="Z1194" s="197">
        <v>0</v>
      </c>
      <c r="AA1194" s="197">
        <v>0</v>
      </c>
      <c r="AB1194" s="197">
        <v>0</v>
      </c>
      <c r="AC1194" s="197">
        <v>0</v>
      </c>
      <c r="AD1194" s="197">
        <v>0</v>
      </c>
      <c r="AE1194" s="197">
        <v>0</v>
      </c>
      <c r="AF1194" s="197">
        <v>0</v>
      </c>
    </row>
    <row r="1195" spans="1:32" x14ac:dyDescent="0.25">
      <c r="A1195" t="s">
        <v>6856</v>
      </c>
      <c r="B1195" s="197">
        <v>0</v>
      </c>
      <c r="C1195" s="197">
        <v>0</v>
      </c>
      <c r="D1195" s="197">
        <v>0</v>
      </c>
      <c r="E1195" s="197">
        <v>0</v>
      </c>
      <c r="F1195" s="197">
        <v>0</v>
      </c>
      <c r="G1195" s="197">
        <v>0</v>
      </c>
      <c r="H1195" s="197">
        <v>0</v>
      </c>
      <c r="I1195" s="197">
        <v>0</v>
      </c>
      <c r="J1195" s="197">
        <v>0</v>
      </c>
      <c r="K1195" s="197">
        <v>0</v>
      </c>
      <c r="L1195" s="197">
        <v>0</v>
      </c>
      <c r="M1195" s="197">
        <v>0</v>
      </c>
      <c r="N1195" s="197">
        <v>0</v>
      </c>
      <c r="O1195" s="197">
        <v>0</v>
      </c>
      <c r="P1195" s="197">
        <v>0</v>
      </c>
      <c r="Q1195" s="197">
        <v>0</v>
      </c>
      <c r="R1195" s="197">
        <v>0</v>
      </c>
      <c r="S1195" s="197">
        <v>0</v>
      </c>
      <c r="T1195" s="197">
        <v>0</v>
      </c>
      <c r="U1195" s="197">
        <v>0</v>
      </c>
      <c r="V1195" s="197">
        <v>0</v>
      </c>
      <c r="W1195" s="197">
        <v>0</v>
      </c>
      <c r="X1195" s="197">
        <v>0</v>
      </c>
      <c r="Y1195" s="197">
        <v>0</v>
      </c>
      <c r="Z1195" s="197">
        <v>0</v>
      </c>
      <c r="AA1195" s="197">
        <v>0</v>
      </c>
      <c r="AB1195" s="197">
        <v>0</v>
      </c>
      <c r="AC1195" s="197">
        <v>0</v>
      </c>
      <c r="AD1195" s="197">
        <v>0</v>
      </c>
      <c r="AE1195" s="197">
        <v>0</v>
      </c>
      <c r="AF1195" s="197">
        <v>0</v>
      </c>
    </row>
    <row r="1196" spans="1:32" x14ac:dyDescent="0.25">
      <c r="A1196" t="s">
        <v>6857</v>
      </c>
      <c r="B1196" s="197">
        <v>0</v>
      </c>
      <c r="C1196" s="197">
        <v>0</v>
      </c>
      <c r="D1196" s="197">
        <v>0</v>
      </c>
      <c r="E1196" s="197">
        <v>0</v>
      </c>
      <c r="F1196" s="197">
        <v>0</v>
      </c>
      <c r="G1196" s="197">
        <v>0</v>
      </c>
      <c r="H1196" s="197">
        <v>0</v>
      </c>
      <c r="I1196" s="197">
        <v>0</v>
      </c>
      <c r="J1196" s="197">
        <v>0</v>
      </c>
      <c r="K1196" s="197">
        <v>0</v>
      </c>
      <c r="L1196" s="197">
        <v>0</v>
      </c>
      <c r="M1196" s="197">
        <v>0</v>
      </c>
      <c r="N1196" s="197">
        <v>0</v>
      </c>
      <c r="O1196" s="197">
        <v>0</v>
      </c>
      <c r="P1196" s="197">
        <v>0</v>
      </c>
      <c r="Q1196" s="197">
        <v>0</v>
      </c>
      <c r="R1196" s="197">
        <v>0</v>
      </c>
      <c r="S1196" s="197">
        <v>0</v>
      </c>
      <c r="T1196" s="197">
        <v>0</v>
      </c>
      <c r="U1196" s="197">
        <v>0</v>
      </c>
      <c r="V1196" s="197">
        <v>0</v>
      </c>
      <c r="W1196" s="197">
        <v>0</v>
      </c>
      <c r="X1196" s="197">
        <v>0</v>
      </c>
      <c r="Y1196" s="197">
        <v>0</v>
      </c>
      <c r="Z1196" s="197">
        <v>0</v>
      </c>
      <c r="AA1196" s="197">
        <v>0</v>
      </c>
      <c r="AB1196" s="197">
        <v>0</v>
      </c>
      <c r="AC1196" s="197">
        <v>0</v>
      </c>
      <c r="AD1196" s="197">
        <v>0</v>
      </c>
      <c r="AE1196" s="197">
        <v>0</v>
      </c>
      <c r="AF1196" s="197">
        <v>0</v>
      </c>
    </row>
    <row r="1197" spans="1:32" x14ac:dyDescent="0.25">
      <c r="A1197" t="s">
        <v>6858</v>
      </c>
      <c r="B1197" s="197">
        <v>0</v>
      </c>
      <c r="C1197" s="197">
        <v>0</v>
      </c>
      <c r="D1197" s="197">
        <v>0</v>
      </c>
      <c r="E1197" s="197">
        <v>0</v>
      </c>
      <c r="F1197" s="197">
        <v>0</v>
      </c>
      <c r="G1197" s="197">
        <v>0</v>
      </c>
      <c r="H1197" s="197">
        <v>0</v>
      </c>
      <c r="I1197" s="197">
        <v>0</v>
      </c>
      <c r="J1197" s="197">
        <v>0</v>
      </c>
      <c r="K1197" s="197">
        <v>0</v>
      </c>
      <c r="L1197" s="197">
        <v>0</v>
      </c>
      <c r="M1197" s="197">
        <v>0</v>
      </c>
      <c r="N1197" s="197">
        <v>0</v>
      </c>
      <c r="O1197" s="197">
        <v>0</v>
      </c>
      <c r="P1197" s="197">
        <v>0</v>
      </c>
      <c r="Q1197" s="197">
        <v>0</v>
      </c>
      <c r="R1197" s="197">
        <v>0</v>
      </c>
      <c r="S1197" s="197">
        <v>0</v>
      </c>
      <c r="T1197" s="197">
        <v>0</v>
      </c>
      <c r="U1197" s="197">
        <v>0</v>
      </c>
      <c r="V1197" s="197">
        <v>0</v>
      </c>
      <c r="W1197" s="197">
        <v>0</v>
      </c>
      <c r="X1197" s="197">
        <v>0</v>
      </c>
      <c r="Y1197" s="197">
        <v>0</v>
      </c>
      <c r="Z1197" s="197">
        <v>0</v>
      </c>
      <c r="AA1197" s="197">
        <v>0</v>
      </c>
      <c r="AB1197" s="197">
        <v>0</v>
      </c>
      <c r="AC1197" s="197">
        <v>0</v>
      </c>
      <c r="AD1197" s="197">
        <v>0</v>
      </c>
      <c r="AE1197" s="197">
        <v>0</v>
      </c>
      <c r="AF1197" s="197">
        <v>0</v>
      </c>
    </row>
    <row r="1198" spans="1:32" x14ac:dyDescent="0.25">
      <c r="A1198" t="s">
        <v>6859</v>
      </c>
      <c r="B1198">
        <v>0</v>
      </c>
      <c r="C1198">
        <v>0</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c r="W1198">
        <v>0</v>
      </c>
      <c r="X1198">
        <v>0</v>
      </c>
      <c r="Y1198">
        <v>0</v>
      </c>
      <c r="Z1198">
        <v>0</v>
      </c>
      <c r="AA1198">
        <v>0</v>
      </c>
      <c r="AB1198">
        <v>0</v>
      </c>
      <c r="AC1198">
        <v>0</v>
      </c>
      <c r="AD1198">
        <v>0</v>
      </c>
      <c r="AE1198">
        <v>0</v>
      </c>
      <c r="AF1198">
        <v>0</v>
      </c>
    </row>
    <row r="1199" spans="1:32" x14ac:dyDescent="0.25">
      <c r="A1199" t="s">
        <v>6860</v>
      </c>
      <c r="B1199">
        <v>0</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v>0</v>
      </c>
      <c r="V1199">
        <v>0</v>
      </c>
      <c r="W1199">
        <v>0</v>
      </c>
      <c r="X1199">
        <v>0</v>
      </c>
      <c r="Y1199">
        <v>0</v>
      </c>
      <c r="Z1199">
        <v>0</v>
      </c>
      <c r="AA1199">
        <v>0</v>
      </c>
      <c r="AB1199">
        <v>0</v>
      </c>
      <c r="AC1199">
        <v>0</v>
      </c>
      <c r="AD1199">
        <v>0</v>
      </c>
      <c r="AE1199">
        <v>0</v>
      </c>
      <c r="AF1199">
        <v>0</v>
      </c>
    </row>
    <row r="1200" spans="1:32" x14ac:dyDescent="0.25">
      <c r="A1200" t="s">
        <v>6861</v>
      </c>
      <c r="B1200">
        <v>0</v>
      </c>
      <c r="C1200">
        <v>0</v>
      </c>
      <c r="D1200">
        <v>0</v>
      </c>
      <c r="E1200">
        <v>0</v>
      </c>
      <c r="F1200">
        <v>0</v>
      </c>
      <c r="G1200">
        <v>0</v>
      </c>
      <c r="H1200">
        <v>0</v>
      </c>
      <c r="I1200">
        <v>0</v>
      </c>
      <c r="J1200">
        <v>0</v>
      </c>
      <c r="K1200">
        <v>0</v>
      </c>
      <c r="L1200">
        <v>0</v>
      </c>
      <c r="M1200">
        <v>0</v>
      </c>
      <c r="N1200">
        <v>0</v>
      </c>
      <c r="O1200">
        <v>0</v>
      </c>
      <c r="P1200">
        <v>0</v>
      </c>
      <c r="Q1200">
        <v>0</v>
      </c>
      <c r="R1200">
        <v>0</v>
      </c>
      <c r="S1200">
        <v>0</v>
      </c>
      <c r="T1200">
        <v>0</v>
      </c>
      <c r="U1200">
        <v>0</v>
      </c>
      <c r="V1200">
        <v>0</v>
      </c>
      <c r="W1200">
        <v>0</v>
      </c>
      <c r="X1200">
        <v>0</v>
      </c>
      <c r="Y1200" s="197">
        <v>0</v>
      </c>
      <c r="Z1200" s="197">
        <v>0</v>
      </c>
      <c r="AA1200" s="197">
        <v>0</v>
      </c>
      <c r="AB1200" s="197">
        <v>0</v>
      </c>
      <c r="AC1200" s="197">
        <v>0</v>
      </c>
      <c r="AD1200" s="197">
        <v>0</v>
      </c>
      <c r="AE1200" s="197">
        <v>0</v>
      </c>
      <c r="AF1200" s="197">
        <v>0</v>
      </c>
    </row>
    <row r="1201" spans="1:32" x14ac:dyDescent="0.25">
      <c r="A1201" t="s">
        <v>6862</v>
      </c>
      <c r="B1201">
        <v>0</v>
      </c>
      <c r="C1201">
        <v>0</v>
      </c>
      <c r="D1201">
        <v>0</v>
      </c>
      <c r="E1201">
        <v>0</v>
      </c>
      <c r="F1201">
        <v>0</v>
      </c>
      <c r="G1201">
        <v>0</v>
      </c>
      <c r="H1201">
        <v>0</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row>
    <row r="1202" spans="1:32" x14ac:dyDescent="0.25">
      <c r="A1202" t="s">
        <v>6863</v>
      </c>
      <c r="B1202">
        <v>0</v>
      </c>
      <c r="C1202">
        <v>0</v>
      </c>
      <c r="D1202">
        <v>0</v>
      </c>
      <c r="E1202">
        <v>0</v>
      </c>
      <c r="F1202">
        <v>0</v>
      </c>
      <c r="G1202">
        <v>0</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row>
    <row r="1203" spans="1:32" x14ac:dyDescent="0.25">
      <c r="A1203" t="s">
        <v>6864</v>
      </c>
      <c r="B1203" s="197">
        <v>665153000000</v>
      </c>
      <c r="C1203" s="197">
        <v>705149000000</v>
      </c>
      <c r="D1203" s="197">
        <v>730427000000</v>
      </c>
      <c r="E1203" s="197">
        <v>748082000000</v>
      </c>
      <c r="F1203" s="197">
        <v>761907000000</v>
      </c>
      <c r="G1203" s="197">
        <v>776486000000</v>
      </c>
      <c r="H1203" s="197">
        <v>790302000000</v>
      </c>
      <c r="I1203" s="197">
        <v>803773000000</v>
      </c>
      <c r="J1203" s="197">
        <v>814678000000</v>
      </c>
      <c r="K1203" s="197">
        <v>825943000000</v>
      </c>
      <c r="L1203" s="197">
        <v>837666000000</v>
      </c>
      <c r="M1203" s="197">
        <v>849688000000</v>
      </c>
      <c r="N1203" s="197">
        <v>861944000000</v>
      </c>
      <c r="O1203" s="197">
        <v>872775000000</v>
      </c>
      <c r="P1203" s="197">
        <v>885167000000</v>
      </c>
      <c r="Q1203" s="197">
        <v>897529000000</v>
      </c>
      <c r="R1203" s="197">
        <v>909661000000</v>
      </c>
      <c r="S1203" s="197">
        <v>922162000000</v>
      </c>
      <c r="T1203" s="197">
        <v>934698000000</v>
      </c>
      <c r="U1203" s="197">
        <v>947327000000</v>
      </c>
      <c r="V1203" s="197">
        <v>959723000000</v>
      </c>
      <c r="W1203" s="197">
        <v>972081000000</v>
      </c>
      <c r="X1203" s="197">
        <v>984804000000</v>
      </c>
      <c r="Y1203" s="197">
        <v>997553000000</v>
      </c>
      <c r="Z1203" s="197">
        <v>1010550000000</v>
      </c>
      <c r="AA1203" s="197">
        <v>1023820000000</v>
      </c>
      <c r="AB1203" s="197">
        <v>1037170000000</v>
      </c>
      <c r="AC1203" s="197">
        <v>1050730000000</v>
      </c>
      <c r="AD1203" s="197">
        <v>1064720000000</v>
      </c>
      <c r="AE1203" s="197">
        <v>1078990000000</v>
      </c>
      <c r="AF1203" s="197">
        <v>1093570000000</v>
      </c>
    </row>
    <row r="1204" spans="1:32" x14ac:dyDescent="0.25">
      <c r="A1204" t="s">
        <v>6865</v>
      </c>
      <c r="B1204" s="197">
        <v>6630240</v>
      </c>
      <c r="C1204" s="197">
        <v>7028920</v>
      </c>
      <c r="D1204" s="197">
        <v>7280890</v>
      </c>
      <c r="E1204" s="197">
        <v>7456870</v>
      </c>
      <c r="F1204" s="197">
        <v>7594690</v>
      </c>
      <c r="G1204" s="197">
        <v>7740010</v>
      </c>
      <c r="H1204" s="197">
        <v>7877730</v>
      </c>
      <c r="I1204" s="197">
        <v>8012000</v>
      </c>
      <c r="J1204" s="197">
        <v>8120700</v>
      </c>
      <c r="K1204" s="197">
        <v>8232990</v>
      </c>
      <c r="L1204" s="197">
        <v>8349850</v>
      </c>
      <c r="M1204" s="197">
        <v>8469690</v>
      </c>
      <c r="N1204" s="197">
        <v>8591850</v>
      </c>
      <c r="O1204" s="197">
        <v>8699810</v>
      </c>
      <c r="P1204" s="197">
        <v>8823340</v>
      </c>
      <c r="Q1204" s="197">
        <v>8946570</v>
      </c>
      <c r="R1204" s="197">
        <v>9067500</v>
      </c>
      <c r="S1204" s="197">
        <v>9192110</v>
      </c>
      <c r="T1204" s="197">
        <v>9317060</v>
      </c>
      <c r="U1204" s="197">
        <v>9442950</v>
      </c>
      <c r="V1204" s="197">
        <v>9566510</v>
      </c>
      <c r="W1204" s="197">
        <v>9689700</v>
      </c>
      <c r="X1204" s="197">
        <v>9816520</v>
      </c>
      <c r="Y1204" s="197">
        <v>9943600</v>
      </c>
      <c r="Z1204" s="197">
        <v>10073100</v>
      </c>
      <c r="AA1204" s="197">
        <v>10205500</v>
      </c>
      <c r="AB1204" s="197">
        <v>10338500</v>
      </c>
      <c r="AC1204" s="197">
        <v>10473700</v>
      </c>
      <c r="AD1204" s="197">
        <v>10613100</v>
      </c>
      <c r="AE1204" s="197">
        <v>10755300</v>
      </c>
      <c r="AF1204" s="197">
        <v>10900700</v>
      </c>
    </row>
    <row r="1205" spans="1:32" x14ac:dyDescent="0.25">
      <c r="A1205" t="s">
        <v>6866</v>
      </c>
      <c r="B1205" s="197">
        <v>172942000</v>
      </c>
      <c r="C1205" s="197">
        <v>183341000</v>
      </c>
      <c r="D1205" s="197">
        <v>189913000</v>
      </c>
      <c r="E1205" s="197">
        <v>194503000</v>
      </c>
      <c r="F1205" s="197">
        <v>198098000</v>
      </c>
      <c r="G1205" s="197">
        <v>201888000</v>
      </c>
      <c r="H1205" s="197">
        <v>205481000</v>
      </c>
      <c r="I1205" s="197">
        <v>208983000</v>
      </c>
      <c r="J1205" s="197">
        <v>211818000</v>
      </c>
      <c r="K1205" s="197">
        <v>214747000</v>
      </c>
      <c r="L1205" s="197">
        <v>217795000</v>
      </c>
      <c r="M1205" s="197">
        <v>220921000</v>
      </c>
      <c r="N1205" s="197">
        <v>224108000</v>
      </c>
      <c r="O1205" s="197">
        <v>226924000</v>
      </c>
      <c r="P1205" s="197">
        <v>230146000</v>
      </c>
      <c r="Q1205" s="197">
        <v>233360000</v>
      </c>
      <c r="R1205" s="197">
        <v>236514000</v>
      </c>
      <c r="S1205" s="197">
        <v>239765000</v>
      </c>
      <c r="T1205" s="197">
        <v>243024000</v>
      </c>
      <c r="U1205" s="197">
        <v>246308000</v>
      </c>
      <c r="V1205" s="197">
        <v>249530000</v>
      </c>
      <c r="W1205" s="197">
        <v>252744000</v>
      </c>
      <c r="X1205" s="197">
        <v>256052000</v>
      </c>
      <c r="Y1205" s="197">
        <v>259366000</v>
      </c>
      <c r="Z1205" s="197">
        <v>262745000</v>
      </c>
      <c r="AA1205" s="197">
        <v>266197000</v>
      </c>
      <c r="AB1205" s="197">
        <v>269668000</v>
      </c>
      <c r="AC1205" s="197">
        <v>273193000</v>
      </c>
      <c r="AD1205" s="197">
        <v>276829000</v>
      </c>
      <c r="AE1205" s="197">
        <v>280539000</v>
      </c>
      <c r="AF1205" s="197">
        <v>284332000</v>
      </c>
    </row>
    <row r="1206" spans="1:32" x14ac:dyDescent="0.25">
      <c r="A1206" t="s">
        <v>6867</v>
      </c>
      <c r="B1206" s="197">
        <v>446381000</v>
      </c>
      <c r="C1206" s="197">
        <v>473222000</v>
      </c>
      <c r="D1206" s="197">
        <v>490186000</v>
      </c>
      <c r="E1206" s="197">
        <v>502034000</v>
      </c>
      <c r="F1206" s="197">
        <v>511312000</v>
      </c>
      <c r="G1206" s="197">
        <v>521096000</v>
      </c>
      <c r="H1206" s="197">
        <v>530368000</v>
      </c>
      <c r="I1206" s="197">
        <v>539408000</v>
      </c>
      <c r="J1206" s="197">
        <v>546726000</v>
      </c>
      <c r="K1206" s="197">
        <v>554286000</v>
      </c>
      <c r="L1206" s="197">
        <v>562154000</v>
      </c>
      <c r="M1206" s="197">
        <v>570222000</v>
      </c>
      <c r="N1206" s="197">
        <v>578446000</v>
      </c>
      <c r="O1206" s="197">
        <v>585715000</v>
      </c>
      <c r="P1206" s="197">
        <v>594031000</v>
      </c>
      <c r="Q1206" s="197">
        <v>602328000</v>
      </c>
      <c r="R1206" s="197">
        <v>610469000</v>
      </c>
      <c r="S1206" s="197">
        <v>618859000</v>
      </c>
      <c r="T1206" s="197">
        <v>627271000</v>
      </c>
      <c r="U1206" s="197">
        <v>635747000</v>
      </c>
      <c r="V1206" s="197">
        <v>644065000</v>
      </c>
      <c r="W1206" s="197">
        <v>652359000</v>
      </c>
      <c r="X1206" s="197">
        <v>660897000</v>
      </c>
      <c r="Y1206" s="197">
        <v>669453000</v>
      </c>
      <c r="Z1206" s="197">
        <v>678173000</v>
      </c>
      <c r="AA1206" s="197">
        <v>687083000</v>
      </c>
      <c r="AB1206" s="197">
        <v>696043000</v>
      </c>
      <c r="AC1206" s="197">
        <v>705140000</v>
      </c>
      <c r="AD1206" s="197">
        <v>714526000</v>
      </c>
      <c r="AE1206" s="197">
        <v>724102000</v>
      </c>
      <c r="AF1206" s="197">
        <v>733891000</v>
      </c>
    </row>
    <row r="1207" spans="1:32" x14ac:dyDescent="0.25">
      <c r="A1207" t="s">
        <v>6868</v>
      </c>
      <c r="B1207" s="197">
        <v>67313500</v>
      </c>
      <c r="C1207" s="197">
        <v>71361100</v>
      </c>
      <c r="D1207" s="197">
        <v>73919200</v>
      </c>
      <c r="E1207" s="197">
        <v>75705900</v>
      </c>
      <c r="F1207" s="197">
        <v>77105100</v>
      </c>
      <c r="G1207" s="197">
        <v>78580400</v>
      </c>
      <c r="H1207" s="197">
        <v>79978600</v>
      </c>
      <c r="I1207" s="197">
        <v>81341800</v>
      </c>
      <c r="J1207" s="197">
        <v>82445400</v>
      </c>
      <c r="K1207" s="197">
        <v>83585400</v>
      </c>
      <c r="L1207" s="197">
        <v>84771900</v>
      </c>
      <c r="M1207" s="197">
        <v>85988500</v>
      </c>
      <c r="N1207" s="197">
        <v>87228700</v>
      </c>
      <c r="O1207" s="197">
        <v>88324800</v>
      </c>
      <c r="P1207" s="197">
        <v>89578900</v>
      </c>
      <c r="Q1207" s="197">
        <v>90830000</v>
      </c>
      <c r="R1207" s="197">
        <v>92057800</v>
      </c>
      <c r="S1207" s="197">
        <v>93322900</v>
      </c>
      <c r="T1207" s="197">
        <v>94591500</v>
      </c>
      <c r="U1207" s="197">
        <v>95869600</v>
      </c>
      <c r="V1207" s="197">
        <v>97124000</v>
      </c>
      <c r="W1207" s="197">
        <v>98374700</v>
      </c>
      <c r="X1207" s="197">
        <v>99662300</v>
      </c>
      <c r="Y1207" s="197">
        <v>100952000</v>
      </c>
      <c r="Z1207" s="197">
        <v>102267000</v>
      </c>
      <c r="AA1207" s="197">
        <v>103611000</v>
      </c>
      <c r="AB1207" s="197">
        <v>104962000</v>
      </c>
      <c r="AC1207" s="197">
        <v>106334000</v>
      </c>
      <c r="AD1207" s="197">
        <v>107749000</v>
      </c>
      <c r="AE1207" s="197">
        <v>109193000</v>
      </c>
      <c r="AF1207" s="197">
        <v>110670000</v>
      </c>
    </row>
    <row r="1208" spans="1:32" x14ac:dyDescent="0.25">
      <c r="A1208" t="s">
        <v>6869</v>
      </c>
      <c r="B1208" s="197">
        <v>45359200</v>
      </c>
      <c r="C1208" s="197">
        <v>48086600</v>
      </c>
      <c r="D1208" s="197">
        <v>49810400</v>
      </c>
      <c r="E1208" s="197">
        <v>51014300</v>
      </c>
      <c r="F1208" s="197">
        <v>51957200</v>
      </c>
      <c r="G1208" s="197">
        <v>52951300</v>
      </c>
      <c r="H1208" s="197">
        <v>53893500</v>
      </c>
      <c r="I1208" s="197">
        <v>54812100</v>
      </c>
      <c r="J1208" s="197">
        <v>55555700</v>
      </c>
      <c r="K1208" s="197">
        <v>56324000</v>
      </c>
      <c r="L1208" s="197">
        <v>57123400</v>
      </c>
      <c r="M1208" s="197">
        <v>57943200</v>
      </c>
      <c r="N1208" s="197">
        <v>58779000</v>
      </c>
      <c r="O1208" s="197">
        <v>59517600</v>
      </c>
      <c r="P1208" s="197">
        <v>60362700</v>
      </c>
      <c r="Q1208" s="197">
        <v>61205700</v>
      </c>
      <c r="R1208" s="197">
        <v>62033000</v>
      </c>
      <c r="S1208" s="197">
        <v>62885500</v>
      </c>
      <c r="T1208" s="197">
        <v>63740400</v>
      </c>
      <c r="U1208" s="197">
        <v>64601600</v>
      </c>
      <c r="V1208" s="197">
        <v>65446900</v>
      </c>
      <c r="W1208" s="197">
        <v>66289700</v>
      </c>
      <c r="X1208" s="197">
        <v>67157300</v>
      </c>
      <c r="Y1208" s="197">
        <v>68026600</v>
      </c>
      <c r="Z1208" s="197">
        <v>68912800</v>
      </c>
      <c r="AA1208" s="197">
        <v>69818200</v>
      </c>
      <c r="AB1208" s="197">
        <v>70728600</v>
      </c>
      <c r="AC1208" s="197">
        <v>71653000</v>
      </c>
      <c r="AD1208" s="197">
        <v>72606800</v>
      </c>
      <c r="AE1208" s="197">
        <v>73579800</v>
      </c>
      <c r="AF1208" s="197">
        <v>74574600</v>
      </c>
    </row>
    <row r="1209" spans="1:32" x14ac:dyDescent="0.25">
      <c r="A1209" t="s">
        <v>6870</v>
      </c>
      <c r="B1209" s="197">
        <v>4495480</v>
      </c>
      <c r="C1209" s="197">
        <v>4765800</v>
      </c>
      <c r="D1209" s="197">
        <v>4936640</v>
      </c>
      <c r="E1209" s="197">
        <v>5055960</v>
      </c>
      <c r="F1209" s="197">
        <v>5149400</v>
      </c>
      <c r="G1209" s="197">
        <v>5247930</v>
      </c>
      <c r="H1209" s="197">
        <v>5341310</v>
      </c>
      <c r="I1209" s="197">
        <v>5432350</v>
      </c>
      <c r="J1209" s="197">
        <v>5506050</v>
      </c>
      <c r="K1209" s="197">
        <v>5582190</v>
      </c>
      <c r="L1209" s="197">
        <v>5661420</v>
      </c>
      <c r="M1209" s="197">
        <v>5742670</v>
      </c>
      <c r="N1209" s="197">
        <v>5825500</v>
      </c>
      <c r="O1209" s="197">
        <v>5898700</v>
      </c>
      <c r="P1209" s="197">
        <v>5982460</v>
      </c>
      <c r="Q1209" s="197">
        <v>6066010</v>
      </c>
      <c r="R1209" s="197">
        <v>6148000</v>
      </c>
      <c r="S1209" s="197">
        <v>6232490</v>
      </c>
      <c r="T1209" s="197">
        <v>6317220</v>
      </c>
      <c r="U1209" s="197">
        <v>6402570</v>
      </c>
      <c r="V1209" s="197">
        <v>6486350</v>
      </c>
      <c r="W1209" s="197">
        <v>6569870</v>
      </c>
      <c r="X1209" s="197">
        <v>6655860</v>
      </c>
      <c r="Y1209" s="197">
        <v>6742020</v>
      </c>
      <c r="Z1209" s="197">
        <v>6829850</v>
      </c>
      <c r="AA1209" s="197">
        <v>6919580</v>
      </c>
      <c r="AB1209" s="197">
        <v>7009810</v>
      </c>
      <c r="AC1209" s="197">
        <v>7101430</v>
      </c>
      <c r="AD1209" s="197">
        <v>7195950</v>
      </c>
      <c r="AE1209" s="197">
        <v>7292390</v>
      </c>
      <c r="AF1209" s="197">
        <v>7390980</v>
      </c>
    </row>
    <row r="1210" spans="1:32" x14ac:dyDescent="0.25">
      <c r="A1210" t="s">
        <v>6871</v>
      </c>
      <c r="B1210" s="197">
        <v>4535920</v>
      </c>
      <c r="C1210" s="197">
        <v>4808660</v>
      </c>
      <c r="D1210" s="197">
        <v>4981040</v>
      </c>
      <c r="E1210" s="197">
        <v>5101430</v>
      </c>
      <c r="F1210" s="197">
        <v>5195720</v>
      </c>
      <c r="G1210" s="197">
        <v>5295130</v>
      </c>
      <c r="H1210" s="197">
        <v>5389350</v>
      </c>
      <c r="I1210" s="197">
        <v>5481210</v>
      </c>
      <c r="J1210" s="197">
        <v>5555580</v>
      </c>
      <c r="K1210" s="197">
        <v>5632400</v>
      </c>
      <c r="L1210" s="197">
        <v>5712340</v>
      </c>
      <c r="M1210" s="197">
        <v>5794320</v>
      </c>
      <c r="N1210" s="197">
        <v>5877900</v>
      </c>
      <c r="O1210" s="197">
        <v>5951760</v>
      </c>
      <c r="P1210" s="197">
        <v>6036270</v>
      </c>
      <c r="Q1210" s="197">
        <v>6120570</v>
      </c>
      <c r="R1210" s="197">
        <v>6203300</v>
      </c>
      <c r="S1210" s="197">
        <v>6288550</v>
      </c>
      <c r="T1210" s="197">
        <v>6374040</v>
      </c>
      <c r="U1210" s="197">
        <v>6460160</v>
      </c>
      <c r="V1210" s="197">
        <v>6544690</v>
      </c>
      <c r="W1210" s="197">
        <v>6628970</v>
      </c>
      <c r="X1210" s="197">
        <v>6715730</v>
      </c>
      <c r="Y1210" s="197">
        <v>6802660</v>
      </c>
      <c r="Z1210" s="197">
        <v>6891280</v>
      </c>
      <c r="AA1210" s="197">
        <v>6981820</v>
      </c>
      <c r="AB1210" s="197">
        <v>7072860</v>
      </c>
      <c r="AC1210" s="197">
        <v>7165300</v>
      </c>
      <c r="AD1210" s="197">
        <v>7260680</v>
      </c>
      <c r="AE1210" s="197">
        <v>7357980</v>
      </c>
      <c r="AF1210" s="197">
        <v>7457460</v>
      </c>
    </row>
    <row r="1211" spans="1:32" x14ac:dyDescent="0.25">
      <c r="A1211" t="s">
        <v>6872</v>
      </c>
      <c r="B1211" s="197">
        <v>11339800</v>
      </c>
      <c r="C1211" s="197">
        <v>12021700</v>
      </c>
      <c r="D1211" s="197">
        <v>12452600</v>
      </c>
      <c r="E1211" s="197">
        <v>12753600</v>
      </c>
      <c r="F1211" s="197">
        <v>12989300</v>
      </c>
      <c r="G1211" s="197">
        <v>13237800</v>
      </c>
      <c r="H1211" s="197">
        <v>13473400</v>
      </c>
      <c r="I1211" s="197">
        <v>13703000</v>
      </c>
      <c r="J1211" s="197">
        <v>13888900</v>
      </c>
      <c r="K1211" s="197">
        <v>14081000</v>
      </c>
      <c r="L1211" s="197">
        <v>14280900</v>
      </c>
      <c r="M1211" s="197">
        <v>14485800</v>
      </c>
      <c r="N1211" s="197">
        <v>14694700</v>
      </c>
      <c r="O1211" s="197">
        <v>14879400</v>
      </c>
      <c r="P1211" s="197">
        <v>15090700</v>
      </c>
      <c r="Q1211" s="197">
        <v>15301400</v>
      </c>
      <c r="R1211" s="197">
        <v>15508300</v>
      </c>
      <c r="S1211" s="197">
        <v>15721400</v>
      </c>
      <c r="T1211" s="197">
        <v>15935100</v>
      </c>
      <c r="U1211" s="197">
        <v>16150400</v>
      </c>
      <c r="V1211" s="197">
        <v>16361700</v>
      </c>
      <c r="W1211" s="197">
        <v>16572400</v>
      </c>
      <c r="X1211" s="197">
        <v>16789300</v>
      </c>
      <c r="Y1211" s="197">
        <v>17006700</v>
      </c>
      <c r="Z1211" s="197">
        <v>17228200</v>
      </c>
      <c r="AA1211" s="197">
        <v>17454500</v>
      </c>
      <c r="AB1211" s="197">
        <v>17682100</v>
      </c>
      <c r="AC1211" s="197">
        <v>17913300</v>
      </c>
      <c r="AD1211" s="197">
        <v>18151700</v>
      </c>
      <c r="AE1211" s="197">
        <v>18395000</v>
      </c>
      <c r="AF1211" s="197">
        <v>18643600</v>
      </c>
    </row>
    <row r="1212" spans="1:32" x14ac:dyDescent="0.25">
      <c r="A1212" t="s">
        <v>6873</v>
      </c>
      <c r="B1212" s="197">
        <v>26591900</v>
      </c>
      <c r="C1212" s="197">
        <v>28190900</v>
      </c>
      <c r="D1212" s="197">
        <v>29201500</v>
      </c>
      <c r="E1212" s="197">
        <v>29907300</v>
      </c>
      <c r="F1212" s="197">
        <v>30460100</v>
      </c>
      <c r="G1212" s="197">
        <v>31042900</v>
      </c>
      <c r="H1212" s="197">
        <v>31595200</v>
      </c>
      <c r="I1212" s="197">
        <v>32133800</v>
      </c>
      <c r="J1212" s="197">
        <v>32569700</v>
      </c>
      <c r="K1212" s="197">
        <v>33020100</v>
      </c>
      <c r="L1212" s="197">
        <v>33488800</v>
      </c>
      <c r="M1212" s="197">
        <v>33969400</v>
      </c>
      <c r="N1212" s="197">
        <v>34459400</v>
      </c>
      <c r="O1212" s="197">
        <v>34892400</v>
      </c>
      <c r="P1212" s="197">
        <v>35387800</v>
      </c>
      <c r="Q1212" s="197">
        <v>35882000</v>
      </c>
      <c r="R1212" s="197">
        <v>36367100</v>
      </c>
      <c r="S1212" s="197">
        <v>36866800</v>
      </c>
      <c r="T1212" s="197">
        <v>37368000</v>
      </c>
      <c r="U1212" s="197">
        <v>37872900</v>
      </c>
      <c r="V1212" s="197">
        <v>38368400</v>
      </c>
      <c r="W1212" s="197">
        <v>38862500</v>
      </c>
      <c r="X1212" s="197">
        <v>39371200</v>
      </c>
      <c r="Y1212" s="197">
        <v>39880800</v>
      </c>
      <c r="Z1212" s="197">
        <v>40400300</v>
      </c>
      <c r="AA1212" s="197">
        <v>40931100</v>
      </c>
      <c r="AB1212" s="197">
        <v>41464900</v>
      </c>
      <c r="AC1212" s="197">
        <v>42006800</v>
      </c>
      <c r="AD1212" s="197">
        <v>42566000</v>
      </c>
      <c r="AE1212" s="197">
        <v>43136400</v>
      </c>
      <c r="AF1212" s="197">
        <v>43719600</v>
      </c>
    </row>
    <row r="1213" spans="1:32" x14ac:dyDescent="0.25">
      <c r="A1213" t="s">
        <v>6874</v>
      </c>
      <c r="B1213" s="197">
        <v>5318390</v>
      </c>
      <c r="C1213" s="197">
        <v>5638190</v>
      </c>
      <c r="D1213" s="197">
        <v>5840300</v>
      </c>
      <c r="E1213" s="197">
        <v>5981460</v>
      </c>
      <c r="F1213" s="197">
        <v>6092010</v>
      </c>
      <c r="G1213" s="197">
        <v>6208580</v>
      </c>
      <c r="H1213" s="197">
        <v>6319050</v>
      </c>
      <c r="I1213" s="197">
        <v>6426750</v>
      </c>
      <c r="J1213" s="197">
        <v>6513950</v>
      </c>
      <c r="K1213" s="197">
        <v>6604020</v>
      </c>
      <c r="L1213" s="197">
        <v>6697760</v>
      </c>
      <c r="M1213" s="197">
        <v>6793880</v>
      </c>
      <c r="N1213" s="197">
        <v>6891870</v>
      </c>
      <c r="O1213" s="197">
        <v>6978470</v>
      </c>
      <c r="P1213" s="197">
        <v>7077560</v>
      </c>
      <c r="Q1213" s="197">
        <v>7176410</v>
      </c>
      <c r="R1213" s="197">
        <v>7273410</v>
      </c>
      <c r="S1213" s="197">
        <v>7373370</v>
      </c>
      <c r="T1213" s="197">
        <v>7473600</v>
      </c>
      <c r="U1213" s="197">
        <v>7574580</v>
      </c>
      <c r="V1213" s="197">
        <v>7673690</v>
      </c>
      <c r="W1213" s="197">
        <v>7772510</v>
      </c>
      <c r="X1213" s="197">
        <v>7874240</v>
      </c>
      <c r="Y1213" s="197">
        <v>7976170</v>
      </c>
      <c r="Z1213" s="197">
        <v>8080070</v>
      </c>
      <c r="AA1213" s="197">
        <v>8186220</v>
      </c>
      <c r="AB1213" s="197">
        <v>8292970</v>
      </c>
      <c r="AC1213" s="197">
        <v>8401360</v>
      </c>
      <c r="AD1213" s="197">
        <v>8513190</v>
      </c>
      <c r="AE1213" s="197">
        <v>8627280</v>
      </c>
      <c r="AF1213" s="197">
        <v>8743920</v>
      </c>
    </row>
    <row r="1214" spans="1:32" x14ac:dyDescent="0.25">
      <c r="A1214" t="s">
        <v>6875</v>
      </c>
      <c r="B1214">
        <v>0</v>
      </c>
      <c r="C1214">
        <v>0</v>
      </c>
      <c r="D1214">
        <v>0</v>
      </c>
      <c r="E1214">
        <v>0</v>
      </c>
      <c r="F1214">
        <v>0</v>
      </c>
      <c r="G1214">
        <v>0</v>
      </c>
      <c r="H1214">
        <v>0</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row>
    <row r="1215" spans="1:32" x14ac:dyDescent="0.25">
      <c r="A1215" t="s">
        <v>6876</v>
      </c>
      <c r="B1215" s="197">
        <v>462316000</v>
      </c>
      <c r="C1215" s="197">
        <v>449704000</v>
      </c>
      <c r="D1215" s="197">
        <v>475413000</v>
      </c>
      <c r="E1215" s="197">
        <v>490237000</v>
      </c>
      <c r="F1215" s="197">
        <v>496404000</v>
      </c>
      <c r="G1215" s="197">
        <v>502371000</v>
      </c>
      <c r="H1215" s="197">
        <v>507175000</v>
      </c>
      <c r="I1215" s="197">
        <v>507009000</v>
      </c>
      <c r="J1215" s="197">
        <v>509391000</v>
      </c>
      <c r="K1215" s="197">
        <v>512007000</v>
      </c>
      <c r="L1215" s="197">
        <v>515313000</v>
      </c>
      <c r="M1215" s="197">
        <v>517619000</v>
      </c>
      <c r="N1215" s="197">
        <v>517398000</v>
      </c>
      <c r="O1215" s="197">
        <v>518916000</v>
      </c>
      <c r="P1215" s="197">
        <v>520381000</v>
      </c>
      <c r="Q1215" s="197">
        <v>519473000</v>
      </c>
      <c r="R1215" s="197">
        <v>518360000</v>
      </c>
      <c r="S1215" s="197">
        <v>518335000</v>
      </c>
      <c r="T1215" s="197">
        <v>518161000</v>
      </c>
      <c r="U1215" s="197">
        <v>518205000</v>
      </c>
      <c r="V1215" s="197">
        <v>517823000</v>
      </c>
      <c r="W1215" s="197">
        <v>517794000</v>
      </c>
      <c r="X1215" s="197">
        <v>520635000</v>
      </c>
      <c r="Y1215" s="197">
        <v>524305000</v>
      </c>
      <c r="Z1215" s="197">
        <v>526895000</v>
      </c>
      <c r="AA1215" s="197">
        <v>526839000</v>
      </c>
      <c r="AB1215" s="197">
        <v>528538000</v>
      </c>
      <c r="AC1215" s="197">
        <v>530110000</v>
      </c>
      <c r="AD1215" s="197">
        <v>531674000</v>
      </c>
      <c r="AE1215" s="197">
        <v>533373000</v>
      </c>
      <c r="AF1215" s="197">
        <v>533940000</v>
      </c>
    </row>
    <row r="1216" spans="1:32" x14ac:dyDescent="0.25">
      <c r="A1216" t="s">
        <v>6877</v>
      </c>
      <c r="B1216">
        <v>4608.3599999999997</v>
      </c>
      <c r="C1216">
        <v>4482.6499999999996</v>
      </c>
      <c r="D1216">
        <v>4738.91</v>
      </c>
      <c r="E1216">
        <v>4886.68</v>
      </c>
      <c r="F1216">
        <v>4948.1499999999996</v>
      </c>
      <c r="G1216">
        <v>5007.63</v>
      </c>
      <c r="H1216">
        <v>5055.51</v>
      </c>
      <c r="I1216">
        <v>5053.8599999999997</v>
      </c>
      <c r="J1216">
        <v>5077.6099999999997</v>
      </c>
      <c r="K1216">
        <v>5103.68</v>
      </c>
      <c r="L1216">
        <v>5136.6400000000003</v>
      </c>
      <c r="M1216">
        <v>5159.62</v>
      </c>
      <c r="N1216">
        <v>5157.42</v>
      </c>
      <c r="O1216">
        <v>5172.55</v>
      </c>
      <c r="P1216">
        <v>5187.1499999999996</v>
      </c>
      <c r="Q1216">
        <v>5178.1099999999997</v>
      </c>
      <c r="R1216">
        <v>5167.01</v>
      </c>
      <c r="S1216">
        <v>5166.76</v>
      </c>
      <c r="T1216">
        <v>5165.0200000000004</v>
      </c>
      <c r="U1216">
        <v>5165.46</v>
      </c>
      <c r="V1216">
        <v>5161.66</v>
      </c>
      <c r="W1216">
        <v>5161.37</v>
      </c>
      <c r="X1216">
        <v>5189.68</v>
      </c>
      <c r="Y1216">
        <v>5226.2700000000004</v>
      </c>
      <c r="Z1216">
        <v>5252.08</v>
      </c>
      <c r="AA1216">
        <v>5251.53</v>
      </c>
      <c r="AB1216">
        <v>5268.46</v>
      </c>
      <c r="AC1216">
        <v>5284.14</v>
      </c>
      <c r="AD1216">
        <v>5299.72</v>
      </c>
      <c r="AE1216">
        <v>5316.66</v>
      </c>
      <c r="AF1216">
        <v>5322.31</v>
      </c>
    </row>
    <row r="1217" spans="1:32" x14ac:dyDescent="0.25">
      <c r="A1217" t="s">
        <v>6878</v>
      </c>
      <c r="B1217">
        <v>120203</v>
      </c>
      <c r="C1217">
        <v>116924</v>
      </c>
      <c r="D1217">
        <v>123609</v>
      </c>
      <c r="E1217">
        <v>127463</v>
      </c>
      <c r="F1217">
        <v>129066</v>
      </c>
      <c r="G1217">
        <v>130618</v>
      </c>
      <c r="H1217">
        <v>131867</v>
      </c>
      <c r="I1217">
        <v>131824</v>
      </c>
      <c r="J1217">
        <v>132443</v>
      </c>
      <c r="K1217">
        <v>133123</v>
      </c>
      <c r="L1217">
        <v>133983</v>
      </c>
      <c r="M1217">
        <v>134582</v>
      </c>
      <c r="N1217">
        <v>134525</v>
      </c>
      <c r="O1217">
        <v>134919</v>
      </c>
      <c r="P1217">
        <v>135300</v>
      </c>
      <c r="Q1217">
        <v>135064</v>
      </c>
      <c r="R1217">
        <v>134775</v>
      </c>
      <c r="S1217">
        <v>134769</v>
      </c>
      <c r="T1217">
        <v>134723</v>
      </c>
      <c r="U1217">
        <v>134735</v>
      </c>
      <c r="V1217">
        <v>134635</v>
      </c>
      <c r="W1217">
        <v>134628</v>
      </c>
      <c r="X1217">
        <v>135366</v>
      </c>
      <c r="Y1217">
        <v>136321</v>
      </c>
      <c r="Z1217">
        <v>136994</v>
      </c>
      <c r="AA1217">
        <v>136980</v>
      </c>
      <c r="AB1217">
        <v>137421</v>
      </c>
      <c r="AC1217">
        <v>137830</v>
      </c>
      <c r="AD1217">
        <v>138237</v>
      </c>
      <c r="AE1217">
        <v>138678</v>
      </c>
      <c r="AF1217">
        <v>138826</v>
      </c>
    </row>
    <row r="1218" spans="1:32" x14ac:dyDescent="0.25">
      <c r="A1218" t="s">
        <v>6879</v>
      </c>
      <c r="B1218">
        <v>310258</v>
      </c>
      <c r="C1218">
        <v>301794</v>
      </c>
      <c r="D1218">
        <v>319047</v>
      </c>
      <c r="E1218">
        <v>328996</v>
      </c>
      <c r="F1218">
        <v>333134</v>
      </c>
      <c r="G1218">
        <v>337139</v>
      </c>
      <c r="H1218">
        <v>340362</v>
      </c>
      <c r="I1218">
        <v>340251</v>
      </c>
      <c r="J1218">
        <v>341850</v>
      </c>
      <c r="K1218">
        <v>343605</v>
      </c>
      <c r="L1218">
        <v>345824</v>
      </c>
      <c r="M1218">
        <v>347371</v>
      </c>
      <c r="N1218">
        <v>347224</v>
      </c>
      <c r="O1218">
        <v>348242</v>
      </c>
      <c r="P1218">
        <v>349225</v>
      </c>
      <c r="Q1218">
        <v>348616</v>
      </c>
      <c r="R1218">
        <v>347869</v>
      </c>
      <c r="S1218">
        <v>347852</v>
      </c>
      <c r="T1218">
        <v>347735</v>
      </c>
      <c r="U1218">
        <v>347765</v>
      </c>
      <c r="V1218">
        <v>347509</v>
      </c>
      <c r="W1218">
        <v>347489</v>
      </c>
      <c r="X1218">
        <v>349395</v>
      </c>
      <c r="Y1218">
        <v>351859</v>
      </c>
      <c r="Z1218">
        <v>353596</v>
      </c>
      <c r="AA1218">
        <v>353559</v>
      </c>
      <c r="AB1218">
        <v>354699</v>
      </c>
      <c r="AC1218">
        <v>355755</v>
      </c>
      <c r="AD1218">
        <v>356804</v>
      </c>
      <c r="AE1218">
        <v>357944</v>
      </c>
      <c r="AF1218">
        <v>358324</v>
      </c>
    </row>
    <row r="1219" spans="1:32" x14ac:dyDescent="0.25">
      <c r="A1219" t="s">
        <v>6880</v>
      </c>
      <c r="B1219">
        <v>46786.400000000001</v>
      </c>
      <c r="C1219">
        <v>45510.1</v>
      </c>
      <c r="D1219">
        <v>48111.8</v>
      </c>
      <c r="E1219">
        <v>49612</v>
      </c>
      <c r="F1219">
        <v>50236.1</v>
      </c>
      <c r="G1219">
        <v>50840</v>
      </c>
      <c r="H1219">
        <v>51326.1</v>
      </c>
      <c r="I1219">
        <v>51309.4</v>
      </c>
      <c r="J1219">
        <v>51550.400000000001</v>
      </c>
      <c r="K1219">
        <v>51815.1</v>
      </c>
      <c r="L1219">
        <v>52149.7</v>
      </c>
      <c r="M1219">
        <v>52383</v>
      </c>
      <c r="N1219">
        <v>52360.800000000003</v>
      </c>
      <c r="O1219">
        <v>52514.3</v>
      </c>
      <c r="P1219">
        <v>52662.6</v>
      </c>
      <c r="Q1219">
        <v>52570.7</v>
      </c>
      <c r="R1219">
        <v>52458.1</v>
      </c>
      <c r="S1219">
        <v>52455.6</v>
      </c>
      <c r="T1219">
        <v>52437.9</v>
      </c>
      <c r="U1219">
        <v>52442.3</v>
      </c>
      <c r="V1219">
        <v>52403.7</v>
      </c>
      <c r="W1219">
        <v>52400.800000000003</v>
      </c>
      <c r="X1219">
        <v>52688.3</v>
      </c>
      <c r="Y1219">
        <v>53059.7</v>
      </c>
      <c r="Z1219">
        <v>53321.8</v>
      </c>
      <c r="AA1219">
        <v>53316.1</v>
      </c>
      <c r="AB1219">
        <v>53488</v>
      </c>
      <c r="AC1219">
        <v>53647.199999999997</v>
      </c>
      <c r="AD1219">
        <v>53805.4</v>
      </c>
      <c r="AE1219">
        <v>53977.3</v>
      </c>
      <c r="AF1219">
        <v>54034.7</v>
      </c>
    </row>
    <row r="1220" spans="1:32" x14ac:dyDescent="0.25">
      <c r="A1220" t="s">
        <v>6881</v>
      </c>
      <c r="B1220">
        <v>31527</v>
      </c>
      <c r="C1220">
        <v>30666.9</v>
      </c>
      <c r="D1220">
        <v>32420.1</v>
      </c>
      <c r="E1220">
        <v>33431</v>
      </c>
      <c r="F1220">
        <v>33851.5</v>
      </c>
      <c r="G1220">
        <v>34258.5</v>
      </c>
      <c r="H1220">
        <v>34586</v>
      </c>
      <c r="I1220">
        <v>34574.800000000003</v>
      </c>
      <c r="J1220">
        <v>34737.199999999997</v>
      </c>
      <c r="K1220">
        <v>34915.599999999999</v>
      </c>
      <c r="L1220">
        <v>35141</v>
      </c>
      <c r="M1220">
        <v>35298.199999999997</v>
      </c>
      <c r="N1220">
        <v>35283.199999999997</v>
      </c>
      <c r="O1220">
        <v>35386.699999999997</v>
      </c>
      <c r="P1220">
        <v>35486.6</v>
      </c>
      <c r="Q1220">
        <v>35424.699999999997</v>
      </c>
      <c r="R1220">
        <v>35348.800000000003</v>
      </c>
      <c r="S1220">
        <v>35347.1</v>
      </c>
      <c r="T1220">
        <v>35335.199999999997</v>
      </c>
      <c r="U1220">
        <v>35338.199999999997</v>
      </c>
      <c r="V1220">
        <v>35312.199999999997</v>
      </c>
      <c r="W1220">
        <v>35310.199999999997</v>
      </c>
      <c r="X1220">
        <v>35503.9</v>
      </c>
      <c r="Y1220">
        <v>35754.199999999997</v>
      </c>
      <c r="Z1220">
        <v>35930.800000000003</v>
      </c>
      <c r="AA1220">
        <v>35927</v>
      </c>
      <c r="AB1220">
        <v>36042.800000000003</v>
      </c>
      <c r="AC1220">
        <v>36150.1</v>
      </c>
      <c r="AD1220">
        <v>36256.699999999997</v>
      </c>
      <c r="AE1220">
        <v>36372.6</v>
      </c>
      <c r="AF1220">
        <v>36411.300000000003</v>
      </c>
    </row>
    <row r="1221" spans="1:32" x14ac:dyDescent="0.25">
      <c r="A1221" t="s">
        <v>6882</v>
      </c>
      <c r="B1221">
        <v>3124.59</v>
      </c>
      <c r="C1221">
        <v>3039.35</v>
      </c>
      <c r="D1221">
        <v>3213.11</v>
      </c>
      <c r="E1221">
        <v>3313.3</v>
      </c>
      <c r="F1221">
        <v>3354.98</v>
      </c>
      <c r="G1221">
        <v>3395.31</v>
      </c>
      <c r="H1221">
        <v>3427.77</v>
      </c>
      <c r="I1221">
        <v>3426.65</v>
      </c>
      <c r="J1221">
        <v>3442.75</v>
      </c>
      <c r="K1221">
        <v>3460.43</v>
      </c>
      <c r="L1221">
        <v>3482.78</v>
      </c>
      <c r="M1221">
        <v>3498.36</v>
      </c>
      <c r="N1221">
        <v>3496.87</v>
      </c>
      <c r="O1221">
        <v>3507.12</v>
      </c>
      <c r="P1221">
        <v>3517.03</v>
      </c>
      <c r="Q1221">
        <v>3510.89</v>
      </c>
      <c r="R1221">
        <v>3503.37</v>
      </c>
      <c r="S1221">
        <v>3503.2</v>
      </c>
      <c r="T1221">
        <v>3502.02</v>
      </c>
      <c r="U1221">
        <v>3502.32</v>
      </c>
      <c r="V1221">
        <v>3499.74</v>
      </c>
      <c r="W1221">
        <v>3499.54</v>
      </c>
      <c r="X1221">
        <v>3518.74</v>
      </c>
      <c r="Y1221">
        <v>3543.55</v>
      </c>
      <c r="Z1221">
        <v>3561.05</v>
      </c>
      <c r="AA1221">
        <v>3560.67</v>
      </c>
      <c r="AB1221">
        <v>3572.15</v>
      </c>
      <c r="AC1221">
        <v>3582.79</v>
      </c>
      <c r="AD1221">
        <v>3593.35</v>
      </c>
      <c r="AE1221">
        <v>3604.83</v>
      </c>
      <c r="AF1221">
        <v>3608.67</v>
      </c>
    </row>
    <row r="1222" spans="1:32" x14ac:dyDescent="0.25">
      <c r="A1222" t="s">
        <v>6883</v>
      </c>
      <c r="B1222">
        <v>3152.7</v>
      </c>
      <c r="C1222">
        <v>3066.69</v>
      </c>
      <c r="D1222">
        <v>3242.01</v>
      </c>
      <c r="E1222">
        <v>3343.1</v>
      </c>
      <c r="F1222">
        <v>3385.15</v>
      </c>
      <c r="G1222">
        <v>3425.85</v>
      </c>
      <c r="H1222">
        <v>3458.6</v>
      </c>
      <c r="I1222">
        <v>3457.47</v>
      </c>
      <c r="J1222">
        <v>3473.72</v>
      </c>
      <c r="K1222">
        <v>3491.56</v>
      </c>
      <c r="L1222">
        <v>3514.1</v>
      </c>
      <c r="M1222">
        <v>3529.82</v>
      </c>
      <c r="N1222">
        <v>3528.32</v>
      </c>
      <c r="O1222">
        <v>3538.67</v>
      </c>
      <c r="P1222">
        <v>3548.66</v>
      </c>
      <c r="Q1222">
        <v>3542.47</v>
      </c>
      <c r="R1222">
        <v>3534.88</v>
      </c>
      <c r="S1222">
        <v>3534.71</v>
      </c>
      <c r="T1222">
        <v>3533.52</v>
      </c>
      <c r="U1222">
        <v>3533.82</v>
      </c>
      <c r="V1222">
        <v>3531.22</v>
      </c>
      <c r="W1222">
        <v>3531.02</v>
      </c>
      <c r="X1222">
        <v>3550.39</v>
      </c>
      <c r="Y1222">
        <v>3575.42</v>
      </c>
      <c r="Z1222">
        <v>3593.08</v>
      </c>
      <c r="AA1222">
        <v>3592.7</v>
      </c>
      <c r="AB1222">
        <v>3604.28</v>
      </c>
      <c r="AC1222">
        <v>3615.01</v>
      </c>
      <c r="AD1222">
        <v>3625.67</v>
      </c>
      <c r="AE1222">
        <v>3637.26</v>
      </c>
      <c r="AF1222">
        <v>3641.12</v>
      </c>
    </row>
    <row r="1223" spans="1:32" x14ac:dyDescent="0.25">
      <c r="A1223" t="s">
        <v>6884</v>
      </c>
      <c r="B1223">
        <v>7881.74</v>
      </c>
      <c r="C1223">
        <v>7666.72</v>
      </c>
      <c r="D1223">
        <v>8105.02</v>
      </c>
      <c r="E1223">
        <v>8357.75</v>
      </c>
      <c r="F1223">
        <v>8462.8799999999992</v>
      </c>
      <c r="G1223">
        <v>8564.61</v>
      </c>
      <c r="H1223">
        <v>8646.51</v>
      </c>
      <c r="I1223">
        <v>8643.69</v>
      </c>
      <c r="J1223">
        <v>8684.2999999999993</v>
      </c>
      <c r="K1223">
        <v>8728.89</v>
      </c>
      <c r="L1223">
        <v>8785.26</v>
      </c>
      <c r="M1223">
        <v>8824.56</v>
      </c>
      <c r="N1223">
        <v>8820.81</v>
      </c>
      <c r="O1223">
        <v>8846.67</v>
      </c>
      <c r="P1223">
        <v>8871.65</v>
      </c>
      <c r="Q1223">
        <v>8856.18</v>
      </c>
      <c r="R1223">
        <v>8837.2000000000007</v>
      </c>
      <c r="S1223">
        <v>8836.7800000000007</v>
      </c>
      <c r="T1223">
        <v>8833.7999999999993</v>
      </c>
      <c r="U1223">
        <v>8834.5499999999993</v>
      </c>
      <c r="V1223">
        <v>8828.0499999999993</v>
      </c>
      <c r="W1223">
        <v>8827.5499999999993</v>
      </c>
      <c r="X1223">
        <v>8875.98</v>
      </c>
      <c r="Y1223">
        <v>8938.56</v>
      </c>
      <c r="Z1223">
        <v>8982.7000000000007</v>
      </c>
      <c r="AA1223">
        <v>8981.75</v>
      </c>
      <c r="AB1223">
        <v>9010.7099999999991</v>
      </c>
      <c r="AC1223">
        <v>9037.5300000000007</v>
      </c>
      <c r="AD1223">
        <v>9064.18</v>
      </c>
      <c r="AE1223">
        <v>9093.14</v>
      </c>
      <c r="AF1223">
        <v>9102.81</v>
      </c>
    </row>
    <row r="1224" spans="1:32" x14ac:dyDescent="0.25">
      <c r="A1224" t="s">
        <v>6885</v>
      </c>
      <c r="B1224">
        <v>18482.8</v>
      </c>
      <c r="C1224">
        <v>17978.599999999999</v>
      </c>
      <c r="D1224">
        <v>19006.400000000001</v>
      </c>
      <c r="E1224">
        <v>19599</v>
      </c>
      <c r="F1224">
        <v>19845.599999999999</v>
      </c>
      <c r="G1224">
        <v>20084.099999999999</v>
      </c>
      <c r="H1224">
        <v>20276.2</v>
      </c>
      <c r="I1224">
        <v>20269.599999999999</v>
      </c>
      <c r="J1224">
        <v>20364.8</v>
      </c>
      <c r="K1224">
        <v>20469.400000000001</v>
      </c>
      <c r="L1224">
        <v>20601.5</v>
      </c>
      <c r="M1224">
        <v>20693.7</v>
      </c>
      <c r="N1224">
        <v>20684.900000000001</v>
      </c>
      <c r="O1224">
        <v>20745.599999999999</v>
      </c>
      <c r="P1224">
        <v>20804.099999999999</v>
      </c>
      <c r="Q1224">
        <v>20767.900000000001</v>
      </c>
      <c r="R1224">
        <v>20723.3</v>
      </c>
      <c r="S1224">
        <v>20722.400000000001</v>
      </c>
      <c r="T1224">
        <v>20715.400000000001</v>
      </c>
      <c r="U1224">
        <v>20717.099999999999</v>
      </c>
      <c r="V1224">
        <v>20701.900000000001</v>
      </c>
      <c r="W1224">
        <v>20700.7</v>
      </c>
      <c r="X1224">
        <v>20814.3</v>
      </c>
      <c r="Y1224">
        <v>20961</v>
      </c>
      <c r="Z1224">
        <v>21064.6</v>
      </c>
      <c r="AA1224">
        <v>21062.3</v>
      </c>
      <c r="AB1224">
        <v>21130.2</v>
      </c>
      <c r="AC1224">
        <v>21193.1</v>
      </c>
      <c r="AD1224">
        <v>21255.599999999999</v>
      </c>
      <c r="AE1224">
        <v>21323.5</v>
      </c>
      <c r="AF1224">
        <v>21346.2</v>
      </c>
    </row>
    <row r="1225" spans="1:32" x14ac:dyDescent="0.25">
      <c r="A1225" t="s">
        <v>6886</v>
      </c>
      <c r="B1225">
        <v>3696.56</v>
      </c>
      <c r="C1225">
        <v>3595.71</v>
      </c>
      <c r="D1225">
        <v>3801.27</v>
      </c>
      <c r="E1225">
        <v>3919.8</v>
      </c>
      <c r="F1225">
        <v>3969.11</v>
      </c>
      <c r="G1225">
        <v>4016.83</v>
      </c>
      <c r="H1225">
        <v>4055.23</v>
      </c>
      <c r="I1225">
        <v>4053.91</v>
      </c>
      <c r="J1225">
        <v>4072.96</v>
      </c>
      <c r="K1225">
        <v>4093.87</v>
      </c>
      <c r="L1225">
        <v>4120.3100000000004</v>
      </c>
      <c r="M1225">
        <v>4138.74</v>
      </c>
      <c r="N1225">
        <v>4136.9799999999996</v>
      </c>
      <c r="O1225">
        <v>4149.1099999999997</v>
      </c>
      <c r="P1225">
        <v>4160.83</v>
      </c>
      <c r="Q1225">
        <v>4153.57</v>
      </c>
      <c r="R1225">
        <v>4144.67</v>
      </c>
      <c r="S1225">
        <v>4144.47</v>
      </c>
      <c r="T1225">
        <v>4143.07</v>
      </c>
      <c r="U1225">
        <v>4143.43</v>
      </c>
      <c r="V1225">
        <v>4140.38</v>
      </c>
      <c r="W1225">
        <v>4140.1400000000003</v>
      </c>
      <c r="X1225">
        <v>4162.8599999999997</v>
      </c>
      <c r="Y1225">
        <v>4192.21</v>
      </c>
      <c r="Z1225">
        <v>4212.91</v>
      </c>
      <c r="AA1225">
        <v>4212.47</v>
      </c>
      <c r="AB1225">
        <v>4226.05</v>
      </c>
      <c r="AC1225">
        <v>4238.62</v>
      </c>
      <c r="AD1225">
        <v>4251.12</v>
      </c>
      <c r="AE1225">
        <v>4264.71</v>
      </c>
      <c r="AF1225">
        <v>4269.24</v>
      </c>
    </row>
    <row r="1226" spans="1:32" x14ac:dyDescent="0.25">
      <c r="A1226" t="s">
        <v>6887</v>
      </c>
      <c r="B1226">
        <v>0</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row>
    <row r="1227" spans="1:32" x14ac:dyDescent="0.25">
      <c r="A1227" t="s">
        <v>6888</v>
      </c>
      <c r="B1227" s="197">
        <v>173126000000</v>
      </c>
      <c r="C1227" s="197">
        <v>168404000000</v>
      </c>
      <c r="D1227" s="197">
        <v>178031000000</v>
      </c>
      <c r="E1227" s="197">
        <v>183582000000</v>
      </c>
      <c r="F1227" s="197">
        <v>185892000000</v>
      </c>
      <c r="G1227" s="197">
        <v>188126000000</v>
      </c>
      <c r="H1227" s="197">
        <v>189925000000</v>
      </c>
      <c r="I1227" s="197">
        <v>189863000000</v>
      </c>
      <c r="J1227" s="197">
        <v>190755000000</v>
      </c>
      <c r="K1227" s="197">
        <v>191735000000</v>
      </c>
      <c r="L1227" s="197">
        <v>192973000000</v>
      </c>
      <c r="M1227" s="197">
        <v>193836000000</v>
      </c>
      <c r="N1227" s="197">
        <v>193754000000</v>
      </c>
      <c r="O1227" s="197">
        <v>194322000000</v>
      </c>
      <c r="P1227" s="197">
        <v>194870000000</v>
      </c>
      <c r="Q1227" s="197">
        <v>194531000000</v>
      </c>
      <c r="R1227" s="197">
        <v>194114000000</v>
      </c>
      <c r="S1227" s="197">
        <v>194104000000</v>
      </c>
      <c r="T1227" s="197">
        <v>194039000000</v>
      </c>
      <c r="U1227" s="197">
        <v>194055000000</v>
      </c>
      <c r="V1227" s="197">
        <v>193913000000</v>
      </c>
      <c r="W1227" s="197">
        <v>193902000000</v>
      </c>
      <c r="X1227" s="197">
        <v>194965000000</v>
      </c>
      <c r="Y1227" s="197">
        <v>196340000000</v>
      </c>
      <c r="Z1227" s="197">
        <v>197310000000</v>
      </c>
      <c r="AA1227" s="197">
        <v>197289000000</v>
      </c>
      <c r="AB1227" s="197">
        <v>197925000000</v>
      </c>
      <c r="AC1227" s="197">
        <v>198514000000</v>
      </c>
      <c r="AD1227" s="197">
        <v>199099000000</v>
      </c>
      <c r="AE1227" s="197">
        <v>199736000000</v>
      </c>
      <c r="AF1227" s="197">
        <v>199948000000</v>
      </c>
    </row>
    <row r="1228" spans="1:32" x14ac:dyDescent="0.25">
      <c r="A1228" t="s">
        <v>6889</v>
      </c>
      <c r="B1228" s="197">
        <v>1725720</v>
      </c>
      <c r="C1228" s="197">
        <v>1678650</v>
      </c>
      <c r="D1228" s="197">
        <v>1774610</v>
      </c>
      <c r="E1228" s="197">
        <v>1829950</v>
      </c>
      <c r="F1228" s="197">
        <v>1852970</v>
      </c>
      <c r="G1228" s="197">
        <v>1875240</v>
      </c>
      <c r="H1228" s="197">
        <v>1893170</v>
      </c>
      <c r="I1228" s="197">
        <v>1892550</v>
      </c>
      <c r="J1228" s="197">
        <v>1901450</v>
      </c>
      <c r="K1228" s="197">
        <v>1911210</v>
      </c>
      <c r="L1228" s="197">
        <v>1923550</v>
      </c>
      <c r="M1228" s="197">
        <v>1932160</v>
      </c>
      <c r="N1228" s="197">
        <v>1931330</v>
      </c>
      <c r="O1228" s="197">
        <v>1937000</v>
      </c>
      <c r="P1228" s="197">
        <v>1942470</v>
      </c>
      <c r="Q1228" s="197">
        <v>1939080</v>
      </c>
      <c r="R1228" s="197">
        <v>1934920</v>
      </c>
      <c r="S1228" s="197">
        <v>1934830</v>
      </c>
      <c r="T1228" s="197">
        <v>1934180</v>
      </c>
      <c r="U1228" s="197">
        <v>1934340</v>
      </c>
      <c r="V1228" s="197">
        <v>1932920</v>
      </c>
      <c r="W1228" s="197">
        <v>1932810</v>
      </c>
      <c r="X1228" s="197">
        <v>1943410</v>
      </c>
      <c r="Y1228" s="197">
        <v>1957120</v>
      </c>
      <c r="Z1228" s="197">
        <v>1966780</v>
      </c>
      <c r="AA1228" s="197">
        <v>1966570</v>
      </c>
      <c r="AB1228" s="197">
        <v>1972910</v>
      </c>
      <c r="AC1228" s="197">
        <v>1978790</v>
      </c>
      <c r="AD1228" s="197">
        <v>1984620</v>
      </c>
      <c r="AE1228" s="197">
        <v>1990960</v>
      </c>
      <c r="AF1228" s="197">
        <v>1993080</v>
      </c>
    </row>
    <row r="1229" spans="1:32" x14ac:dyDescent="0.25">
      <c r="A1229" t="s">
        <v>6890</v>
      </c>
      <c r="B1229" s="197">
        <v>45013300</v>
      </c>
      <c r="C1229" s="197">
        <v>43785400</v>
      </c>
      <c r="D1229" s="197">
        <v>46288500</v>
      </c>
      <c r="E1229" s="197">
        <v>47731800</v>
      </c>
      <c r="F1229" s="197">
        <v>48332300</v>
      </c>
      <c r="G1229" s="197">
        <v>48913300</v>
      </c>
      <c r="H1229" s="197">
        <v>49381000</v>
      </c>
      <c r="I1229" s="197">
        <v>49364900</v>
      </c>
      <c r="J1229" s="197">
        <v>49596800</v>
      </c>
      <c r="K1229" s="197">
        <v>49851500</v>
      </c>
      <c r="L1229" s="197">
        <v>50173400</v>
      </c>
      <c r="M1229" s="197">
        <v>50397900</v>
      </c>
      <c r="N1229" s="197">
        <v>50376400</v>
      </c>
      <c r="O1229" s="197">
        <v>50524200</v>
      </c>
      <c r="P1229" s="197">
        <v>50666800</v>
      </c>
      <c r="Q1229" s="197">
        <v>50578500</v>
      </c>
      <c r="R1229" s="197">
        <v>50470100</v>
      </c>
      <c r="S1229" s="197">
        <v>50467700</v>
      </c>
      <c r="T1229" s="197">
        <v>50450600</v>
      </c>
      <c r="U1229" s="197">
        <v>50454900</v>
      </c>
      <c r="V1229" s="197">
        <v>50417800</v>
      </c>
      <c r="W1229" s="197">
        <v>50414900</v>
      </c>
      <c r="X1229" s="197">
        <v>50691500</v>
      </c>
      <c r="Y1229" s="197">
        <v>51048900</v>
      </c>
      <c r="Z1229" s="197">
        <v>51301000</v>
      </c>
      <c r="AA1229" s="197">
        <v>51295600</v>
      </c>
      <c r="AB1229" s="197">
        <v>51461000</v>
      </c>
      <c r="AC1229" s="197">
        <v>51614100</v>
      </c>
      <c r="AD1229" s="197">
        <v>51766400</v>
      </c>
      <c r="AE1229" s="197">
        <v>51931800</v>
      </c>
      <c r="AF1229" s="197">
        <v>51987000</v>
      </c>
    </row>
    <row r="1230" spans="1:32" x14ac:dyDescent="0.25">
      <c r="A1230" t="s">
        <v>6891</v>
      </c>
      <c r="B1230" s="197">
        <v>116184000</v>
      </c>
      <c r="C1230" s="197">
        <v>113015000</v>
      </c>
      <c r="D1230" s="197">
        <v>119476000</v>
      </c>
      <c r="E1230" s="197">
        <v>123201000</v>
      </c>
      <c r="F1230" s="197">
        <v>124751000</v>
      </c>
      <c r="G1230" s="197">
        <v>126251000</v>
      </c>
      <c r="H1230" s="197">
        <v>127458000</v>
      </c>
      <c r="I1230" s="197">
        <v>127416000</v>
      </c>
      <c r="J1230" s="197">
        <v>128015000</v>
      </c>
      <c r="K1230" s="197">
        <v>128672000</v>
      </c>
      <c r="L1230" s="197">
        <v>129503000</v>
      </c>
      <c r="M1230" s="197">
        <v>130082000</v>
      </c>
      <c r="N1230" s="197">
        <v>130027000</v>
      </c>
      <c r="O1230" s="197">
        <v>130408000</v>
      </c>
      <c r="P1230" s="197">
        <v>130777000</v>
      </c>
      <c r="Q1230" s="197">
        <v>130548000</v>
      </c>
      <c r="R1230" s="197">
        <v>130269000</v>
      </c>
      <c r="S1230" s="197">
        <v>130263000</v>
      </c>
      <c r="T1230" s="197">
        <v>130219000</v>
      </c>
      <c r="U1230" s="197">
        <v>130230000</v>
      </c>
      <c r="V1230" s="197">
        <v>130134000</v>
      </c>
      <c r="W1230" s="197">
        <v>130126000</v>
      </c>
      <c r="X1230" s="197">
        <v>130840000</v>
      </c>
      <c r="Y1230" s="197">
        <v>131763000</v>
      </c>
      <c r="Z1230" s="197">
        <v>132414000</v>
      </c>
      <c r="AA1230" s="197">
        <v>132400000</v>
      </c>
      <c r="AB1230" s="197">
        <v>132826000</v>
      </c>
      <c r="AC1230" s="197">
        <v>133222000</v>
      </c>
      <c r="AD1230" s="197">
        <v>133615000</v>
      </c>
      <c r="AE1230" s="197">
        <v>134042000</v>
      </c>
      <c r="AF1230" s="197">
        <v>134184000</v>
      </c>
    </row>
    <row r="1231" spans="1:32" x14ac:dyDescent="0.25">
      <c r="A1231" t="s">
        <v>6892</v>
      </c>
      <c r="B1231" s="197">
        <v>17520400</v>
      </c>
      <c r="C1231" s="197">
        <v>17042400</v>
      </c>
      <c r="D1231" s="197">
        <v>18016700</v>
      </c>
      <c r="E1231" s="197">
        <v>18578500</v>
      </c>
      <c r="F1231" s="197">
        <v>18812200</v>
      </c>
      <c r="G1231" s="197">
        <v>19038400</v>
      </c>
      <c r="H1231" s="197">
        <v>19220400</v>
      </c>
      <c r="I1231" s="197">
        <v>19214100</v>
      </c>
      <c r="J1231" s="197">
        <v>19304400</v>
      </c>
      <c r="K1231" s="197">
        <v>19403500</v>
      </c>
      <c r="L1231" s="197">
        <v>19528900</v>
      </c>
      <c r="M1231" s="197">
        <v>19616200</v>
      </c>
      <c r="N1231" s="197">
        <v>19607900</v>
      </c>
      <c r="O1231" s="197">
        <v>19665400</v>
      </c>
      <c r="P1231" s="197">
        <v>19720900</v>
      </c>
      <c r="Q1231" s="197">
        <v>19686500</v>
      </c>
      <c r="R1231" s="197">
        <v>19644300</v>
      </c>
      <c r="S1231" s="197">
        <v>19643400</v>
      </c>
      <c r="T1231" s="197">
        <v>19636800</v>
      </c>
      <c r="U1231" s="197">
        <v>19638400</v>
      </c>
      <c r="V1231" s="197">
        <v>19624000</v>
      </c>
      <c r="W1231" s="197">
        <v>19622900</v>
      </c>
      <c r="X1231" s="197">
        <v>19730500</v>
      </c>
      <c r="Y1231" s="197">
        <v>19869600</v>
      </c>
      <c r="Z1231" s="197">
        <v>19967800</v>
      </c>
      <c r="AA1231" s="197">
        <v>19965600</v>
      </c>
      <c r="AB1231" s="197">
        <v>20030000</v>
      </c>
      <c r="AC1231" s="197">
        <v>20089600</v>
      </c>
      <c r="AD1231" s="197">
        <v>20148900</v>
      </c>
      <c r="AE1231" s="197">
        <v>20213300</v>
      </c>
      <c r="AF1231" s="197">
        <v>20234700</v>
      </c>
    </row>
    <row r="1232" spans="1:32" x14ac:dyDescent="0.25">
      <c r="A1232" t="s">
        <v>6893</v>
      </c>
      <c r="B1232" s="197">
        <v>11806100</v>
      </c>
      <c r="C1232" s="197">
        <v>11484000</v>
      </c>
      <c r="D1232" s="197">
        <v>12140600</v>
      </c>
      <c r="E1232" s="197">
        <v>12519100</v>
      </c>
      <c r="F1232" s="197">
        <v>12676600</v>
      </c>
      <c r="G1232" s="197">
        <v>12829000</v>
      </c>
      <c r="H1232" s="197">
        <v>12951700</v>
      </c>
      <c r="I1232" s="197">
        <v>12947400</v>
      </c>
      <c r="J1232" s="197">
        <v>13008300</v>
      </c>
      <c r="K1232" s="197">
        <v>13075100</v>
      </c>
      <c r="L1232" s="197">
        <v>13159500</v>
      </c>
      <c r="M1232" s="197">
        <v>13218400</v>
      </c>
      <c r="N1232" s="197">
        <v>13212700</v>
      </c>
      <c r="O1232" s="197">
        <v>13251500</v>
      </c>
      <c r="P1232" s="197">
        <v>13288900</v>
      </c>
      <c r="Q1232" s="197">
        <v>13265700</v>
      </c>
      <c r="R1232" s="197">
        <v>13237300</v>
      </c>
      <c r="S1232" s="197">
        <v>13236700</v>
      </c>
      <c r="T1232" s="197">
        <v>13232200</v>
      </c>
      <c r="U1232" s="197">
        <v>13233300</v>
      </c>
      <c r="V1232" s="197">
        <v>13223600</v>
      </c>
      <c r="W1232" s="197">
        <v>13222800</v>
      </c>
      <c r="X1232" s="197">
        <v>13295400</v>
      </c>
      <c r="Y1232" s="197">
        <v>13389100</v>
      </c>
      <c r="Z1232" s="197">
        <v>13455200</v>
      </c>
      <c r="AA1232" s="197">
        <v>13453800</v>
      </c>
      <c r="AB1232" s="197">
        <v>13497200</v>
      </c>
      <c r="AC1232" s="197">
        <v>13537400</v>
      </c>
      <c r="AD1232" s="197">
        <v>13577300</v>
      </c>
      <c r="AE1232" s="197">
        <v>13620700</v>
      </c>
      <c r="AF1232" s="197">
        <v>13635200</v>
      </c>
    </row>
    <row r="1233" spans="1:32" x14ac:dyDescent="0.25">
      <c r="A1233" t="s">
        <v>6894</v>
      </c>
      <c r="B1233" s="197">
        <v>1170090</v>
      </c>
      <c r="C1233" s="197">
        <v>1138170</v>
      </c>
      <c r="D1233" s="197">
        <v>1203230</v>
      </c>
      <c r="E1233" s="197">
        <v>1240750</v>
      </c>
      <c r="F1233" s="197">
        <v>1256360</v>
      </c>
      <c r="G1233" s="197">
        <v>1271460</v>
      </c>
      <c r="H1233" s="197">
        <v>1283620</v>
      </c>
      <c r="I1233" s="197">
        <v>1283200</v>
      </c>
      <c r="J1233" s="197">
        <v>1289230</v>
      </c>
      <c r="K1233" s="197">
        <v>1295850</v>
      </c>
      <c r="L1233" s="197">
        <v>1304220</v>
      </c>
      <c r="M1233" s="197">
        <v>1310050</v>
      </c>
      <c r="N1233" s="197">
        <v>1309500</v>
      </c>
      <c r="O1233" s="197">
        <v>1313340</v>
      </c>
      <c r="P1233" s="197">
        <v>1317040</v>
      </c>
      <c r="Q1233" s="197">
        <v>1314750</v>
      </c>
      <c r="R1233" s="197">
        <v>1311930</v>
      </c>
      <c r="S1233" s="197">
        <v>1311870</v>
      </c>
      <c r="T1233" s="197">
        <v>1311420</v>
      </c>
      <c r="U1233" s="197">
        <v>1311540</v>
      </c>
      <c r="V1233" s="197">
        <v>1310570</v>
      </c>
      <c r="W1233" s="197">
        <v>1310500</v>
      </c>
      <c r="X1233" s="197">
        <v>1317690</v>
      </c>
      <c r="Y1233" s="197">
        <v>1326980</v>
      </c>
      <c r="Z1233" s="197">
        <v>1333530</v>
      </c>
      <c r="AA1233" s="197">
        <v>1333390</v>
      </c>
      <c r="AB1233" s="197">
        <v>1337690</v>
      </c>
      <c r="AC1233" s="197">
        <v>1341670</v>
      </c>
      <c r="AD1233" s="197">
        <v>1345630</v>
      </c>
      <c r="AE1233" s="197">
        <v>1349930</v>
      </c>
      <c r="AF1233" s="197">
        <v>1351360</v>
      </c>
    </row>
    <row r="1234" spans="1:32" x14ac:dyDescent="0.25">
      <c r="A1234" t="s">
        <v>6895</v>
      </c>
      <c r="B1234" s="197">
        <v>1180610</v>
      </c>
      <c r="C1234" s="197">
        <v>1148400</v>
      </c>
      <c r="D1234" s="197">
        <v>1214060</v>
      </c>
      <c r="E1234" s="197">
        <v>1251910</v>
      </c>
      <c r="F1234" s="197">
        <v>1267660</v>
      </c>
      <c r="G1234" s="197">
        <v>1282900</v>
      </c>
      <c r="H1234" s="197">
        <v>1295170</v>
      </c>
      <c r="I1234" s="197">
        <v>1294740</v>
      </c>
      <c r="J1234" s="197">
        <v>1300830</v>
      </c>
      <c r="K1234" s="197">
        <v>1307510</v>
      </c>
      <c r="L1234" s="197">
        <v>1315950</v>
      </c>
      <c r="M1234" s="197">
        <v>1321840</v>
      </c>
      <c r="N1234" s="197">
        <v>1321270</v>
      </c>
      <c r="O1234" s="197">
        <v>1325150</v>
      </c>
      <c r="P1234" s="197">
        <v>1328890</v>
      </c>
      <c r="Q1234" s="197">
        <v>1326570</v>
      </c>
      <c r="R1234" s="197">
        <v>1323730</v>
      </c>
      <c r="S1234" s="197">
        <v>1323670</v>
      </c>
      <c r="T1234" s="197">
        <v>1323220</v>
      </c>
      <c r="U1234" s="197">
        <v>1323330</v>
      </c>
      <c r="V1234" s="197">
        <v>1322360</v>
      </c>
      <c r="W1234" s="197">
        <v>1322280</v>
      </c>
      <c r="X1234" s="197">
        <v>1329540</v>
      </c>
      <c r="Y1234" s="197">
        <v>1338910</v>
      </c>
      <c r="Z1234" s="197">
        <v>1345520</v>
      </c>
      <c r="AA1234" s="197">
        <v>1345380</v>
      </c>
      <c r="AB1234" s="197">
        <v>1349720</v>
      </c>
      <c r="AC1234" s="197">
        <v>1353740</v>
      </c>
      <c r="AD1234" s="197">
        <v>1357730</v>
      </c>
      <c r="AE1234" s="197">
        <v>1362070</v>
      </c>
      <c r="AF1234" s="197">
        <v>1363520</v>
      </c>
    </row>
    <row r="1235" spans="1:32" x14ac:dyDescent="0.25">
      <c r="A1235" t="s">
        <v>6896</v>
      </c>
      <c r="B1235" s="197">
        <v>2951530</v>
      </c>
      <c r="C1235" s="197">
        <v>2871010</v>
      </c>
      <c r="D1235" s="197">
        <v>3035140</v>
      </c>
      <c r="E1235" s="197">
        <v>3129780</v>
      </c>
      <c r="F1235" s="197">
        <v>3169150</v>
      </c>
      <c r="G1235" s="197">
        <v>3207250</v>
      </c>
      <c r="H1235" s="197">
        <v>3237910</v>
      </c>
      <c r="I1235" s="197">
        <v>3236860</v>
      </c>
      <c r="J1235" s="197">
        <v>3252070</v>
      </c>
      <c r="K1235" s="197">
        <v>3268760</v>
      </c>
      <c r="L1235" s="197">
        <v>3289870</v>
      </c>
      <c r="M1235" s="197">
        <v>3304590</v>
      </c>
      <c r="N1235" s="197">
        <v>3303190</v>
      </c>
      <c r="O1235" s="197">
        <v>3312870</v>
      </c>
      <c r="P1235" s="197">
        <v>3322230</v>
      </c>
      <c r="Q1235" s="197">
        <v>3316430</v>
      </c>
      <c r="R1235" s="197">
        <v>3309320</v>
      </c>
      <c r="S1235" s="197">
        <v>3309170</v>
      </c>
      <c r="T1235" s="197">
        <v>3308050</v>
      </c>
      <c r="U1235" s="197">
        <v>3308330</v>
      </c>
      <c r="V1235" s="197">
        <v>3305900</v>
      </c>
      <c r="W1235" s="197">
        <v>3305710</v>
      </c>
      <c r="X1235" s="197">
        <v>3323850</v>
      </c>
      <c r="Y1235" s="197">
        <v>3347280</v>
      </c>
      <c r="Z1235" s="197">
        <v>3363810</v>
      </c>
      <c r="AA1235" s="197">
        <v>3363460</v>
      </c>
      <c r="AB1235" s="197">
        <v>3374300</v>
      </c>
      <c r="AC1235" s="197">
        <v>3384340</v>
      </c>
      <c r="AD1235" s="197">
        <v>3394320</v>
      </c>
      <c r="AE1235" s="197">
        <v>3405170</v>
      </c>
      <c r="AF1235" s="197">
        <v>3408790</v>
      </c>
    </row>
    <row r="1236" spans="1:32" x14ac:dyDescent="0.25">
      <c r="A1236" t="s">
        <v>6897</v>
      </c>
      <c r="B1236" s="197">
        <v>6921370</v>
      </c>
      <c r="C1236" s="197">
        <v>6732550</v>
      </c>
      <c r="D1236" s="197">
        <v>7117440</v>
      </c>
      <c r="E1236" s="197">
        <v>7339370</v>
      </c>
      <c r="F1236" s="197">
        <v>7431700</v>
      </c>
      <c r="G1236" s="197">
        <v>7521040</v>
      </c>
      <c r="H1236" s="197">
        <v>7592950</v>
      </c>
      <c r="I1236" s="197">
        <v>7590470</v>
      </c>
      <c r="J1236" s="197">
        <v>7626140</v>
      </c>
      <c r="K1236" s="197">
        <v>7665290</v>
      </c>
      <c r="L1236" s="197">
        <v>7714790</v>
      </c>
      <c r="M1236" s="197">
        <v>7749310</v>
      </c>
      <c r="N1236" s="197">
        <v>7746010</v>
      </c>
      <c r="O1236" s="197">
        <v>7768730</v>
      </c>
      <c r="P1236" s="197">
        <v>7790660</v>
      </c>
      <c r="Q1236" s="197">
        <v>7777070</v>
      </c>
      <c r="R1236" s="197">
        <v>7760410</v>
      </c>
      <c r="S1236" s="197">
        <v>7760040</v>
      </c>
      <c r="T1236" s="197">
        <v>7757420</v>
      </c>
      <c r="U1236" s="197">
        <v>7758080</v>
      </c>
      <c r="V1236" s="197">
        <v>7752370</v>
      </c>
      <c r="W1236" s="197">
        <v>7751930</v>
      </c>
      <c r="X1236" s="197">
        <v>7794460</v>
      </c>
      <c r="Y1236" s="197">
        <v>7849410</v>
      </c>
      <c r="Z1236" s="197">
        <v>7888180</v>
      </c>
      <c r="AA1236" s="197">
        <v>7887350</v>
      </c>
      <c r="AB1236" s="197">
        <v>7912780</v>
      </c>
      <c r="AC1236" s="197">
        <v>7936320</v>
      </c>
      <c r="AD1236" s="197">
        <v>7959730</v>
      </c>
      <c r="AE1236" s="197">
        <v>7985160</v>
      </c>
      <c r="AF1236" s="197">
        <v>7993650</v>
      </c>
    </row>
    <row r="1237" spans="1:32" x14ac:dyDescent="0.25">
      <c r="A1237" t="s">
        <v>6898</v>
      </c>
      <c r="B1237" s="197">
        <v>1384270</v>
      </c>
      <c r="C1237" s="197">
        <v>1346510</v>
      </c>
      <c r="D1237" s="197">
        <v>1423490</v>
      </c>
      <c r="E1237" s="197">
        <v>1467870</v>
      </c>
      <c r="F1237" s="197">
        <v>1486340</v>
      </c>
      <c r="G1237" s="197">
        <v>1504210</v>
      </c>
      <c r="H1237" s="197">
        <v>1518590</v>
      </c>
      <c r="I1237" s="197">
        <v>1518090</v>
      </c>
      <c r="J1237" s="197">
        <v>1525230</v>
      </c>
      <c r="K1237" s="197">
        <v>1533060</v>
      </c>
      <c r="L1237" s="197">
        <v>1542960</v>
      </c>
      <c r="M1237" s="197">
        <v>1549860</v>
      </c>
      <c r="N1237" s="197">
        <v>1549200</v>
      </c>
      <c r="O1237" s="197">
        <v>1553750</v>
      </c>
      <c r="P1237" s="197">
        <v>1558130</v>
      </c>
      <c r="Q1237" s="197">
        <v>1555410</v>
      </c>
      <c r="R1237" s="197">
        <v>1552080</v>
      </c>
      <c r="S1237" s="197">
        <v>1552010</v>
      </c>
      <c r="T1237" s="197">
        <v>1551480</v>
      </c>
      <c r="U1237" s="197">
        <v>1551620</v>
      </c>
      <c r="V1237" s="197">
        <v>1550470</v>
      </c>
      <c r="W1237" s="197">
        <v>1550390</v>
      </c>
      <c r="X1237" s="197">
        <v>1558890</v>
      </c>
      <c r="Y1237" s="197">
        <v>1569880</v>
      </c>
      <c r="Z1237" s="197">
        <v>1577640</v>
      </c>
      <c r="AA1237" s="197">
        <v>1577470</v>
      </c>
      <c r="AB1237" s="197">
        <v>1582560</v>
      </c>
      <c r="AC1237" s="197">
        <v>1587260</v>
      </c>
      <c r="AD1237" s="197">
        <v>1591950</v>
      </c>
      <c r="AE1237" s="197">
        <v>1597030</v>
      </c>
      <c r="AF1237" s="197">
        <v>1598730</v>
      </c>
    </row>
    <row r="1238" spans="1:32" x14ac:dyDescent="0.25">
      <c r="A1238" t="s">
        <v>6899</v>
      </c>
      <c r="B1238">
        <v>0</v>
      </c>
      <c r="C1238">
        <v>0</v>
      </c>
      <c r="D1238">
        <v>0</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row>
    <row r="1239" spans="1:32" x14ac:dyDescent="0.25">
      <c r="A1239" t="s">
        <v>6900</v>
      </c>
      <c r="B1239">
        <v>0</v>
      </c>
      <c r="C1239">
        <v>0</v>
      </c>
      <c r="D1239">
        <v>0</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row>
    <row r="1240" spans="1:32" x14ac:dyDescent="0.25">
      <c r="A1240" t="s">
        <v>6901</v>
      </c>
      <c r="B1240">
        <v>0</v>
      </c>
      <c r="C1240">
        <v>0</v>
      </c>
      <c r="D1240">
        <v>0</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row>
    <row r="1241" spans="1:32" x14ac:dyDescent="0.25">
      <c r="A1241" t="s">
        <v>6902</v>
      </c>
      <c r="B1241">
        <v>0</v>
      </c>
      <c r="C1241">
        <v>0</v>
      </c>
      <c r="D1241">
        <v>0</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row>
    <row r="1242" spans="1:32" x14ac:dyDescent="0.25">
      <c r="A1242" t="s">
        <v>6903</v>
      </c>
      <c r="B1242">
        <v>0</v>
      </c>
      <c r="C1242">
        <v>0</v>
      </c>
      <c r="D1242">
        <v>0</v>
      </c>
      <c r="E1242">
        <v>0</v>
      </c>
      <c r="F1242">
        <v>0</v>
      </c>
      <c r="G1242">
        <v>0</v>
      </c>
      <c r="H1242">
        <v>0</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row>
    <row r="1243" spans="1:32" x14ac:dyDescent="0.25">
      <c r="A1243" t="s">
        <v>6904</v>
      </c>
      <c r="B1243">
        <v>0</v>
      </c>
      <c r="C1243">
        <v>0</v>
      </c>
      <c r="D1243">
        <v>0</v>
      </c>
      <c r="E1243">
        <v>0</v>
      </c>
      <c r="F1243">
        <v>0</v>
      </c>
      <c r="G1243">
        <v>0</v>
      </c>
      <c r="H1243">
        <v>0</v>
      </c>
      <c r="I1243">
        <v>0</v>
      </c>
      <c r="J1243">
        <v>0</v>
      </c>
      <c r="K1243">
        <v>0</v>
      </c>
      <c r="L1243">
        <v>0</v>
      </c>
      <c r="M1243">
        <v>0</v>
      </c>
      <c r="N1243">
        <v>0</v>
      </c>
      <c r="O1243">
        <v>0</v>
      </c>
      <c r="P1243">
        <v>0</v>
      </c>
      <c r="Q1243">
        <v>0</v>
      </c>
      <c r="R1243">
        <v>0</v>
      </c>
      <c r="S1243">
        <v>0</v>
      </c>
      <c r="T1243">
        <v>0</v>
      </c>
      <c r="U1243">
        <v>0</v>
      </c>
      <c r="V1243">
        <v>0</v>
      </c>
      <c r="W1243">
        <v>0</v>
      </c>
      <c r="X1243">
        <v>0</v>
      </c>
      <c r="Y1243">
        <v>0</v>
      </c>
      <c r="Z1243">
        <v>0</v>
      </c>
      <c r="AA1243">
        <v>0</v>
      </c>
      <c r="AB1243">
        <v>0</v>
      </c>
      <c r="AC1243">
        <v>0</v>
      </c>
      <c r="AD1243">
        <v>0</v>
      </c>
      <c r="AE1243">
        <v>0</v>
      </c>
      <c r="AF1243">
        <v>0</v>
      </c>
    </row>
    <row r="1244" spans="1:32" x14ac:dyDescent="0.25">
      <c r="A1244" t="s">
        <v>6905</v>
      </c>
      <c r="B1244">
        <v>0</v>
      </c>
      <c r="C1244">
        <v>0</v>
      </c>
      <c r="D1244">
        <v>0</v>
      </c>
      <c r="E1244">
        <v>0</v>
      </c>
      <c r="F1244">
        <v>0</v>
      </c>
      <c r="G1244">
        <v>0</v>
      </c>
      <c r="H1244">
        <v>0</v>
      </c>
      <c r="I1244">
        <v>0</v>
      </c>
      <c r="J1244">
        <v>0</v>
      </c>
      <c r="K1244">
        <v>0</v>
      </c>
      <c r="L1244">
        <v>0</v>
      </c>
      <c r="M1244">
        <v>0</v>
      </c>
      <c r="N1244">
        <v>0</v>
      </c>
      <c r="O1244">
        <v>0</v>
      </c>
      <c r="P1244">
        <v>0</v>
      </c>
      <c r="Q1244">
        <v>0</v>
      </c>
      <c r="R1244">
        <v>0</v>
      </c>
      <c r="S1244">
        <v>0</v>
      </c>
      <c r="T1244">
        <v>0</v>
      </c>
      <c r="U1244">
        <v>0</v>
      </c>
      <c r="V1244">
        <v>0</v>
      </c>
      <c r="W1244">
        <v>0</v>
      </c>
      <c r="X1244">
        <v>0</v>
      </c>
      <c r="Y1244">
        <v>0</v>
      </c>
      <c r="Z1244">
        <v>0</v>
      </c>
      <c r="AA1244">
        <v>0</v>
      </c>
      <c r="AB1244">
        <v>0</v>
      </c>
      <c r="AC1244">
        <v>0</v>
      </c>
      <c r="AD1244">
        <v>0</v>
      </c>
      <c r="AE1244">
        <v>0</v>
      </c>
      <c r="AF1244">
        <v>0</v>
      </c>
    </row>
    <row r="1245" spans="1:32" x14ac:dyDescent="0.25">
      <c r="A1245" t="s">
        <v>6906</v>
      </c>
      <c r="B1245">
        <v>0</v>
      </c>
      <c r="C1245">
        <v>0</v>
      </c>
      <c r="D1245">
        <v>0</v>
      </c>
      <c r="E1245">
        <v>0</v>
      </c>
      <c r="F1245">
        <v>0</v>
      </c>
      <c r="G1245">
        <v>0</v>
      </c>
      <c r="H1245">
        <v>0</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row>
    <row r="1246" spans="1:32" x14ac:dyDescent="0.25">
      <c r="A1246" t="s">
        <v>6907</v>
      </c>
      <c r="B1246">
        <v>0</v>
      </c>
      <c r="C1246">
        <v>0</v>
      </c>
      <c r="D1246">
        <v>0</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row>
    <row r="1247" spans="1:32" x14ac:dyDescent="0.25">
      <c r="A1247" t="s">
        <v>6908</v>
      </c>
      <c r="B1247">
        <v>0</v>
      </c>
      <c r="C1247">
        <v>0</v>
      </c>
      <c r="D1247">
        <v>0</v>
      </c>
      <c r="E1247">
        <v>0</v>
      </c>
      <c r="F1247">
        <v>0</v>
      </c>
      <c r="G1247">
        <v>0</v>
      </c>
      <c r="H1247">
        <v>0</v>
      </c>
      <c r="I1247">
        <v>0</v>
      </c>
      <c r="J1247">
        <v>0</v>
      </c>
      <c r="K1247">
        <v>0</v>
      </c>
      <c r="L1247">
        <v>0</v>
      </c>
      <c r="M1247">
        <v>0</v>
      </c>
      <c r="N1247">
        <v>0</v>
      </c>
      <c r="O1247">
        <v>0</v>
      </c>
      <c r="P1247">
        <v>0</v>
      </c>
      <c r="Q1247">
        <v>0</v>
      </c>
      <c r="R1247">
        <v>0</v>
      </c>
      <c r="S1247">
        <v>0</v>
      </c>
      <c r="T1247">
        <v>0</v>
      </c>
      <c r="U1247">
        <v>0</v>
      </c>
      <c r="V1247">
        <v>0</v>
      </c>
      <c r="W1247">
        <v>0</v>
      </c>
      <c r="X1247">
        <v>0</v>
      </c>
      <c r="Y1247">
        <v>0</v>
      </c>
      <c r="Z1247">
        <v>0</v>
      </c>
      <c r="AA1247">
        <v>0</v>
      </c>
      <c r="AB1247">
        <v>0</v>
      </c>
      <c r="AC1247">
        <v>0</v>
      </c>
      <c r="AD1247">
        <v>0</v>
      </c>
      <c r="AE1247">
        <v>0</v>
      </c>
      <c r="AF1247">
        <v>0</v>
      </c>
    </row>
    <row r="1248" spans="1:32" x14ac:dyDescent="0.25">
      <c r="A1248" t="s">
        <v>6909</v>
      </c>
      <c r="B1248">
        <v>0</v>
      </c>
      <c r="C1248">
        <v>0</v>
      </c>
      <c r="D1248">
        <v>0</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row>
    <row r="1249" spans="1:32" x14ac:dyDescent="0.25">
      <c r="A1249" t="s">
        <v>6910</v>
      </c>
      <c r="B1249">
        <v>0</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row>
    <row r="1250" spans="1:32" x14ac:dyDescent="0.25">
      <c r="A1250" t="s">
        <v>6911</v>
      </c>
      <c r="B1250">
        <v>0</v>
      </c>
      <c r="C1250">
        <v>0</v>
      </c>
      <c r="D1250">
        <v>0</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row>
    <row r="1251" spans="1:32" x14ac:dyDescent="0.25">
      <c r="A1251" t="s">
        <v>6912</v>
      </c>
      <c r="B1251" s="197">
        <v>16649100000</v>
      </c>
      <c r="C1251" s="197">
        <v>27634900000</v>
      </c>
      <c r="D1251" s="197">
        <v>22659500000</v>
      </c>
      <c r="E1251" s="197">
        <v>17828800000</v>
      </c>
      <c r="F1251" s="197">
        <v>15444200000</v>
      </c>
      <c r="G1251" s="197">
        <v>14712900000</v>
      </c>
      <c r="H1251" s="197">
        <v>14315700000</v>
      </c>
      <c r="I1251" s="197">
        <v>14412900000</v>
      </c>
      <c r="J1251" s="197">
        <v>14313100000</v>
      </c>
      <c r="K1251" s="197">
        <v>14413600000</v>
      </c>
      <c r="L1251" s="197">
        <v>14528400000</v>
      </c>
      <c r="M1251" s="197">
        <v>14404900000</v>
      </c>
      <c r="N1251" s="197">
        <v>14361300000</v>
      </c>
      <c r="O1251" s="197">
        <v>14446000000</v>
      </c>
      <c r="P1251" s="197">
        <v>14505900000</v>
      </c>
      <c r="Q1251" s="197">
        <v>14505700000</v>
      </c>
      <c r="R1251" s="197">
        <v>14585100000</v>
      </c>
      <c r="S1251" s="197">
        <v>14599600000</v>
      </c>
      <c r="T1251" s="197">
        <v>14584100000</v>
      </c>
      <c r="U1251" s="197">
        <v>14689400000</v>
      </c>
      <c r="V1251" s="197">
        <v>14430900000</v>
      </c>
      <c r="W1251" s="197">
        <v>14375700000</v>
      </c>
      <c r="X1251" s="197">
        <v>14359500000</v>
      </c>
      <c r="Y1251" s="197">
        <v>14326300000</v>
      </c>
      <c r="Z1251" s="197">
        <v>14388300000</v>
      </c>
      <c r="AA1251" s="197">
        <v>14457100000</v>
      </c>
      <c r="AB1251" s="197">
        <v>14451500000</v>
      </c>
      <c r="AC1251" s="197">
        <v>14519700000</v>
      </c>
      <c r="AD1251" s="197">
        <v>14664600000</v>
      </c>
      <c r="AE1251" s="197">
        <v>14803500000</v>
      </c>
      <c r="AF1251" s="197">
        <v>14949700000</v>
      </c>
    </row>
    <row r="1252" spans="1:32" x14ac:dyDescent="0.25">
      <c r="A1252" t="s">
        <v>6913</v>
      </c>
      <c r="B1252">
        <v>165958</v>
      </c>
      <c r="C1252">
        <v>275464</v>
      </c>
      <c r="D1252">
        <v>225870</v>
      </c>
      <c r="E1252">
        <v>177717</v>
      </c>
      <c r="F1252">
        <v>153947</v>
      </c>
      <c r="G1252">
        <v>146659</v>
      </c>
      <c r="H1252">
        <v>142699</v>
      </c>
      <c r="I1252">
        <v>143668</v>
      </c>
      <c r="J1252">
        <v>142672</v>
      </c>
      <c r="K1252">
        <v>143675</v>
      </c>
      <c r="L1252">
        <v>144819</v>
      </c>
      <c r="M1252">
        <v>143588</v>
      </c>
      <c r="N1252">
        <v>143153</v>
      </c>
      <c r="O1252">
        <v>143998</v>
      </c>
      <c r="P1252">
        <v>144594</v>
      </c>
      <c r="Q1252">
        <v>144592</v>
      </c>
      <c r="R1252">
        <v>145385</v>
      </c>
      <c r="S1252">
        <v>145529</v>
      </c>
      <c r="T1252">
        <v>145374</v>
      </c>
      <c r="U1252">
        <v>146424</v>
      </c>
      <c r="V1252">
        <v>143847</v>
      </c>
      <c r="W1252">
        <v>143297</v>
      </c>
      <c r="X1252">
        <v>143136</v>
      </c>
      <c r="Y1252">
        <v>142804</v>
      </c>
      <c r="Z1252">
        <v>143422</v>
      </c>
      <c r="AA1252">
        <v>144108</v>
      </c>
      <c r="AB1252">
        <v>144052</v>
      </c>
      <c r="AC1252">
        <v>144732</v>
      </c>
      <c r="AD1252">
        <v>146176</v>
      </c>
      <c r="AE1252">
        <v>147562</v>
      </c>
      <c r="AF1252">
        <v>149019</v>
      </c>
    </row>
    <row r="1253" spans="1:32" x14ac:dyDescent="0.25">
      <c r="A1253" t="s">
        <v>6914</v>
      </c>
      <c r="B1253" s="197">
        <v>4328800</v>
      </c>
      <c r="C1253" s="197">
        <v>7185140</v>
      </c>
      <c r="D1253" s="197">
        <v>5891530</v>
      </c>
      <c r="E1253" s="197">
        <v>4635520</v>
      </c>
      <c r="F1253" s="197">
        <v>4015530</v>
      </c>
      <c r="G1253" s="197">
        <v>3825400</v>
      </c>
      <c r="H1253" s="197">
        <v>3722120</v>
      </c>
      <c r="I1253" s="197">
        <v>3747400</v>
      </c>
      <c r="J1253" s="197">
        <v>3721430</v>
      </c>
      <c r="K1253" s="197">
        <v>3747580</v>
      </c>
      <c r="L1253" s="197">
        <v>3777410</v>
      </c>
      <c r="M1253" s="197">
        <v>3745320</v>
      </c>
      <c r="N1253" s="197">
        <v>3733960</v>
      </c>
      <c r="O1253" s="197">
        <v>3756000</v>
      </c>
      <c r="P1253" s="197">
        <v>3771570</v>
      </c>
      <c r="Q1253" s="197">
        <v>3771510</v>
      </c>
      <c r="R1253" s="197">
        <v>3792170</v>
      </c>
      <c r="S1253" s="197">
        <v>3795930</v>
      </c>
      <c r="T1253" s="197">
        <v>3791910</v>
      </c>
      <c r="U1253" s="197">
        <v>3819300</v>
      </c>
      <c r="V1253" s="197">
        <v>3752080</v>
      </c>
      <c r="W1253" s="197">
        <v>3737710</v>
      </c>
      <c r="X1253" s="197">
        <v>3733510</v>
      </c>
      <c r="Y1253" s="197">
        <v>3724870</v>
      </c>
      <c r="Z1253" s="197">
        <v>3740990</v>
      </c>
      <c r="AA1253" s="197">
        <v>3758890</v>
      </c>
      <c r="AB1253" s="197">
        <v>3757430</v>
      </c>
      <c r="AC1253" s="197">
        <v>3775160</v>
      </c>
      <c r="AD1253" s="197">
        <v>3812830</v>
      </c>
      <c r="AE1253" s="197">
        <v>3848960</v>
      </c>
      <c r="AF1253" s="197">
        <v>3886960</v>
      </c>
    </row>
    <row r="1254" spans="1:32" x14ac:dyDescent="0.25">
      <c r="A1254" t="s">
        <v>6915</v>
      </c>
      <c r="B1254" s="197">
        <v>11173100</v>
      </c>
      <c r="C1254" s="197">
        <v>18545600</v>
      </c>
      <c r="D1254" s="197">
        <v>15206700</v>
      </c>
      <c r="E1254" s="197">
        <v>11964800</v>
      </c>
      <c r="F1254" s="197">
        <v>10364500</v>
      </c>
      <c r="G1254" s="197">
        <v>9873790</v>
      </c>
      <c r="H1254" s="197">
        <v>9607200</v>
      </c>
      <c r="I1254" s="197">
        <v>9672450</v>
      </c>
      <c r="J1254" s="197">
        <v>9605420</v>
      </c>
      <c r="K1254" s="197">
        <v>9672910</v>
      </c>
      <c r="L1254" s="197">
        <v>9749910</v>
      </c>
      <c r="M1254" s="197">
        <v>9667080</v>
      </c>
      <c r="N1254" s="197">
        <v>9637770</v>
      </c>
      <c r="O1254" s="197">
        <v>9694660</v>
      </c>
      <c r="P1254" s="197">
        <v>9734820</v>
      </c>
      <c r="Q1254" s="197">
        <v>9734690</v>
      </c>
      <c r="R1254" s="197">
        <v>9788010</v>
      </c>
      <c r="S1254" s="197">
        <v>9797720</v>
      </c>
      <c r="T1254" s="197">
        <v>9787340</v>
      </c>
      <c r="U1254" s="197">
        <v>9858020</v>
      </c>
      <c r="V1254" s="197">
        <v>9684530</v>
      </c>
      <c r="W1254" s="197">
        <v>9647450</v>
      </c>
      <c r="X1254" s="197">
        <v>9636610</v>
      </c>
      <c r="Y1254" s="197">
        <v>9614290</v>
      </c>
      <c r="Z1254" s="197">
        <v>9655890</v>
      </c>
      <c r="AA1254" s="197">
        <v>9702100</v>
      </c>
      <c r="AB1254" s="197">
        <v>9698320</v>
      </c>
      <c r="AC1254" s="197">
        <v>9744110</v>
      </c>
      <c r="AD1254" s="197">
        <v>9841330</v>
      </c>
      <c r="AE1254" s="197">
        <v>9934590</v>
      </c>
      <c r="AF1254" s="197">
        <v>10032700</v>
      </c>
    </row>
    <row r="1255" spans="1:32" x14ac:dyDescent="0.25">
      <c r="A1255" t="s">
        <v>6916</v>
      </c>
      <c r="B1255" s="197">
        <v>1684890</v>
      </c>
      <c r="C1255" s="197">
        <v>2796650</v>
      </c>
      <c r="D1255" s="197">
        <v>2293140</v>
      </c>
      <c r="E1255" s="197">
        <v>1804270</v>
      </c>
      <c r="F1255" s="197">
        <v>1562950</v>
      </c>
      <c r="G1255" s="197">
        <v>1488950</v>
      </c>
      <c r="H1255" s="197">
        <v>1448750</v>
      </c>
      <c r="I1255" s="197">
        <v>1458590</v>
      </c>
      <c r="J1255" s="197">
        <v>1448480</v>
      </c>
      <c r="K1255" s="197">
        <v>1458660</v>
      </c>
      <c r="L1255" s="197">
        <v>1470270</v>
      </c>
      <c r="M1255" s="197">
        <v>1457780</v>
      </c>
      <c r="N1255" s="197">
        <v>1453360</v>
      </c>
      <c r="O1255" s="197">
        <v>1461940</v>
      </c>
      <c r="P1255" s="197">
        <v>1468000</v>
      </c>
      <c r="Q1255" s="197">
        <v>1467980</v>
      </c>
      <c r="R1255" s="197">
        <v>1476020</v>
      </c>
      <c r="S1255" s="197">
        <v>1477480</v>
      </c>
      <c r="T1255" s="197">
        <v>1475910</v>
      </c>
      <c r="U1255" s="197">
        <v>1486570</v>
      </c>
      <c r="V1255" s="197">
        <v>1460410</v>
      </c>
      <c r="W1255" s="197">
        <v>1454820</v>
      </c>
      <c r="X1255" s="197">
        <v>1453180</v>
      </c>
      <c r="Y1255" s="197">
        <v>1449820</v>
      </c>
      <c r="Z1255" s="197">
        <v>1456090</v>
      </c>
      <c r="AA1255" s="197">
        <v>1463060</v>
      </c>
      <c r="AB1255" s="197">
        <v>1462490</v>
      </c>
      <c r="AC1255" s="197">
        <v>1469400</v>
      </c>
      <c r="AD1255" s="197">
        <v>1484060</v>
      </c>
      <c r="AE1255" s="197">
        <v>1498120</v>
      </c>
      <c r="AF1255" s="197">
        <v>1512910</v>
      </c>
    </row>
    <row r="1256" spans="1:32" x14ac:dyDescent="0.25">
      <c r="A1256" t="s">
        <v>6917</v>
      </c>
      <c r="B1256" s="197">
        <v>1135360</v>
      </c>
      <c r="C1256" s="197">
        <v>1884520</v>
      </c>
      <c r="D1256" s="197">
        <v>1545230</v>
      </c>
      <c r="E1256" s="197">
        <v>1215810</v>
      </c>
      <c r="F1256" s="197">
        <v>1053190</v>
      </c>
      <c r="G1256" s="197">
        <v>1003330</v>
      </c>
      <c r="H1256" s="197">
        <v>976238</v>
      </c>
      <c r="I1256" s="197">
        <v>982868</v>
      </c>
      <c r="J1256" s="197">
        <v>976058</v>
      </c>
      <c r="K1256" s="197">
        <v>982915</v>
      </c>
      <c r="L1256" s="197">
        <v>990740</v>
      </c>
      <c r="M1256" s="197">
        <v>982324</v>
      </c>
      <c r="N1256" s="197">
        <v>979345</v>
      </c>
      <c r="O1256" s="197">
        <v>985125</v>
      </c>
      <c r="P1256" s="197">
        <v>989207</v>
      </c>
      <c r="Q1256" s="197">
        <v>989193</v>
      </c>
      <c r="R1256" s="197">
        <v>994612</v>
      </c>
      <c r="S1256" s="197">
        <v>995598</v>
      </c>
      <c r="T1256" s="197">
        <v>994543</v>
      </c>
      <c r="U1256" s="197">
        <v>1001730</v>
      </c>
      <c r="V1256" s="197">
        <v>984096</v>
      </c>
      <c r="W1256" s="197">
        <v>980328</v>
      </c>
      <c r="X1256" s="197">
        <v>979226</v>
      </c>
      <c r="Y1256" s="197">
        <v>976958</v>
      </c>
      <c r="Z1256" s="197">
        <v>981187</v>
      </c>
      <c r="AA1256" s="197">
        <v>985882</v>
      </c>
      <c r="AB1256" s="197">
        <v>985498</v>
      </c>
      <c r="AC1256" s="197">
        <v>990150</v>
      </c>
      <c r="AD1256" s="197">
        <v>1000030</v>
      </c>
      <c r="AE1256" s="197">
        <v>1009510</v>
      </c>
      <c r="AF1256" s="197">
        <v>1019470</v>
      </c>
    </row>
    <row r="1257" spans="1:32" x14ac:dyDescent="0.25">
      <c r="A1257" t="s">
        <v>6918</v>
      </c>
      <c r="B1257" s="197">
        <v>112524</v>
      </c>
      <c r="C1257" s="197">
        <v>186772</v>
      </c>
      <c r="D1257" s="197">
        <v>153146</v>
      </c>
      <c r="E1257" s="197">
        <v>120497</v>
      </c>
      <c r="F1257" s="197">
        <v>104380</v>
      </c>
      <c r="G1257" s="197">
        <v>99438.399999999994</v>
      </c>
      <c r="H1257" s="197">
        <v>96753.600000000006</v>
      </c>
      <c r="I1257" s="197">
        <v>97410.7</v>
      </c>
      <c r="J1257" s="197">
        <v>96735.7</v>
      </c>
      <c r="K1257" s="197">
        <v>97415.3</v>
      </c>
      <c r="L1257" s="197">
        <v>98190.8</v>
      </c>
      <c r="M1257" s="197">
        <v>97356.7</v>
      </c>
      <c r="N1257" s="197">
        <v>97061.4</v>
      </c>
      <c r="O1257" s="197">
        <v>97634.4</v>
      </c>
      <c r="P1257" s="197">
        <v>98038.9</v>
      </c>
      <c r="Q1257" s="197">
        <v>98037.5</v>
      </c>
      <c r="R1257" s="197">
        <v>98574.5</v>
      </c>
      <c r="S1257" s="197">
        <v>98672.3</v>
      </c>
      <c r="T1257" s="197">
        <v>98567.7</v>
      </c>
      <c r="U1257" s="197">
        <v>99279.6</v>
      </c>
      <c r="V1257" s="197">
        <v>97532.3</v>
      </c>
      <c r="W1257" s="197">
        <v>97158.9</v>
      </c>
      <c r="X1257" s="197">
        <v>97049.7</v>
      </c>
      <c r="Y1257" s="197">
        <v>96825</v>
      </c>
      <c r="Z1257" s="197">
        <v>97244</v>
      </c>
      <c r="AA1257" s="197">
        <v>97709.3</v>
      </c>
      <c r="AB1257" s="197">
        <v>97671.3</v>
      </c>
      <c r="AC1257" s="197">
        <v>98132.4</v>
      </c>
      <c r="AD1257" s="197">
        <v>99111.5</v>
      </c>
      <c r="AE1257" s="197">
        <v>100051</v>
      </c>
      <c r="AF1257" s="197">
        <v>101039</v>
      </c>
    </row>
    <row r="1258" spans="1:32" x14ac:dyDescent="0.25">
      <c r="A1258" t="s">
        <v>6919</v>
      </c>
      <c r="B1258" s="197">
        <v>113536</v>
      </c>
      <c r="C1258" s="197">
        <v>188452</v>
      </c>
      <c r="D1258" s="197">
        <v>154523</v>
      </c>
      <c r="E1258" s="197">
        <v>121581</v>
      </c>
      <c r="F1258" s="197">
        <v>105319</v>
      </c>
      <c r="G1258" s="197">
        <v>100333</v>
      </c>
      <c r="H1258" s="197">
        <v>97623.8</v>
      </c>
      <c r="I1258" s="197">
        <v>98286.8</v>
      </c>
      <c r="J1258" s="197">
        <v>97605.8</v>
      </c>
      <c r="K1258" s="197">
        <v>98291.5</v>
      </c>
      <c r="L1258" s="197">
        <v>99074</v>
      </c>
      <c r="M1258" s="197">
        <v>98232.4</v>
      </c>
      <c r="N1258" s="197">
        <v>97934.5</v>
      </c>
      <c r="O1258" s="197">
        <v>98512.5</v>
      </c>
      <c r="P1258" s="197">
        <v>98920.7</v>
      </c>
      <c r="Q1258" s="197">
        <v>98919.3</v>
      </c>
      <c r="R1258" s="197">
        <v>99461.2</v>
      </c>
      <c r="S1258" s="197">
        <v>99559.8</v>
      </c>
      <c r="T1258" s="197">
        <v>99454.3</v>
      </c>
      <c r="U1258" s="197">
        <v>100173</v>
      </c>
      <c r="V1258" s="197">
        <v>98409.600000000006</v>
      </c>
      <c r="W1258" s="197">
        <v>98032.8</v>
      </c>
      <c r="X1258" s="197">
        <v>97922.6</v>
      </c>
      <c r="Y1258" s="197">
        <v>97695.8</v>
      </c>
      <c r="Z1258" s="197">
        <v>98118.6</v>
      </c>
      <c r="AA1258" s="197">
        <v>98588.2</v>
      </c>
      <c r="AB1258" s="197">
        <v>98549.8</v>
      </c>
      <c r="AC1258" s="197">
        <v>99015</v>
      </c>
      <c r="AD1258" s="197">
        <v>100003</v>
      </c>
      <c r="AE1258" s="197">
        <v>100951</v>
      </c>
      <c r="AF1258" s="197">
        <v>101947</v>
      </c>
    </row>
    <row r="1259" spans="1:32" x14ac:dyDescent="0.25">
      <c r="A1259" t="s">
        <v>6920</v>
      </c>
      <c r="B1259">
        <v>283840</v>
      </c>
      <c r="C1259">
        <v>471130</v>
      </c>
      <c r="D1259">
        <v>386308</v>
      </c>
      <c r="E1259">
        <v>303952</v>
      </c>
      <c r="F1259">
        <v>263298</v>
      </c>
      <c r="G1259">
        <v>250832</v>
      </c>
      <c r="H1259">
        <v>244060</v>
      </c>
      <c r="I1259">
        <v>245717</v>
      </c>
      <c r="J1259">
        <v>244015</v>
      </c>
      <c r="K1259">
        <v>245729</v>
      </c>
      <c r="L1259">
        <v>247685</v>
      </c>
      <c r="M1259">
        <v>245581</v>
      </c>
      <c r="N1259">
        <v>244836</v>
      </c>
      <c r="O1259">
        <v>246281</v>
      </c>
      <c r="P1259" s="197">
        <v>247302</v>
      </c>
      <c r="Q1259" s="197">
        <v>247298</v>
      </c>
      <c r="R1259" s="197">
        <v>248653</v>
      </c>
      <c r="S1259" s="197">
        <v>248899</v>
      </c>
      <c r="T1259" s="197">
        <v>248636</v>
      </c>
      <c r="U1259" s="197">
        <v>250431</v>
      </c>
      <c r="V1259" s="197">
        <v>246024</v>
      </c>
      <c r="W1259" s="197">
        <v>245082</v>
      </c>
      <c r="X1259" s="197">
        <v>244807</v>
      </c>
      <c r="Y1259" s="197">
        <v>244240</v>
      </c>
      <c r="Z1259" s="197">
        <v>245297</v>
      </c>
      <c r="AA1259" s="197">
        <v>246470</v>
      </c>
      <c r="AB1259" s="197">
        <v>246375</v>
      </c>
      <c r="AC1259" s="197">
        <v>247538</v>
      </c>
      <c r="AD1259" s="197">
        <v>250007</v>
      </c>
      <c r="AE1259" s="197">
        <v>252377</v>
      </c>
      <c r="AF1259" s="197">
        <v>254868</v>
      </c>
    </row>
    <row r="1260" spans="1:32" x14ac:dyDescent="0.25">
      <c r="A1260" t="s">
        <v>6921</v>
      </c>
      <c r="B1260" s="197">
        <v>665608</v>
      </c>
      <c r="C1260" s="197">
        <v>1104810</v>
      </c>
      <c r="D1260" s="197">
        <v>905897</v>
      </c>
      <c r="E1260" s="197">
        <v>712770</v>
      </c>
      <c r="F1260" s="197">
        <v>617437</v>
      </c>
      <c r="G1260" s="197">
        <v>588204</v>
      </c>
      <c r="H1260" s="197">
        <v>572323</v>
      </c>
      <c r="I1260" s="197">
        <v>576210</v>
      </c>
      <c r="J1260" s="197">
        <v>572217</v>
      </c>
      <c r="K1260" s="197">
        <v>576237</v>
      </c>
      <c r="L1260" s="197">
        <v>580824</v>
      </c>
      <c r="M1260" s="197">
        <v>575890</v>
      </c>
      <c r="N1260" s="197">
        <v>574144</v>
      </c>
      <c r="O1260" s="197">
        <v>577533</v>
      </c>
      <c r="P1260" s="197">
        <v>579926</v>
      </c>
      <c r="Q1260" s="197">
        <v>579918</v>
      </c>
      <c r="R1260" s="197">
        <v>583094</v>
      </c>
      <c r="S1260" s="197">
        <v>583672</v>
      </c>
      <c r="T1260" s="197">
        <v>583054</v>
      </c>
      <c r="U1260" s="197">
        <v>587265</v>
      </c>
      <c r="V1260" s="197">
        <v>576929</v>
      </c>
      <c r="W1260" s="197">
        <v>574721</v>
      </c>
      <c r="X1260" s="197">
        <v>574075</v>
      </c>
      <c r="Y1260" s="197">
        <v>572745</v>
      </c>
      <c r="Z1260" s="197">
        <v>575224</v>
      </c>
      <c r="AA1260" s="197">
        <v>577976</v>
      </c>
      <c r="AB1260" s="197">
        <v>577751</v>
      </c>
      <c r="AC1260" s="197">
        <v>580479</v>
      </c>
      <c r="AD1260" s="197">
        <v>586271</v>
      </c>
      <c r="AE1260" s="197">
        <v>591826</v>
      </c>
      <c r="AF1260" s="197">
        <v>597670</v>
      </c>
    </row>
    <row r="1261" spans="1:32" x14ac:dyDescent="0.25">
      <c r="A1261" t="s">
        <v>6922</v>
      </c>
      <c r="B1261">
        <v>133122</v>
      </c>
      <c r="C1261">
        <v>220961</v>
      </c>
      <c r="D1261">
        <v>181179</v>
      </c>
      <c r="E1261">
        <v>142554</v>
      </c>
      <c r="F1261">
        <v>123487</v>
      </c>
      <c r="G1261">
        <v>117641</v>
      </c>
      <c r="H1261">
        <v>114465</v>
      </c>
      <c r="I1261">
        <v>115242</v>
      </c>
      <c r="J1261">
        <v>114443</v>
      </c>
      <c r="K1261">
        <v>115247</v>
      </c>
      <c r="L1261">
        <v>116165</v>
      </c>
      <c r="M1261">
        <v>115178</v>
      </c>
      <c r="N1261">
        <v>114829</v>
      </c>
      <c r="O1261">
        <v>115507</v>
      </c>
      <c r="P1261">
        <v>115985</v>
      </c>
      <c r="Q1261">
        <v>115984</v>
      </c>
      <c r="R1261">
        <v>116619</v>
      </c>
      <c r="S1261">
        <v>116734</v>
      </c>
      <c r="T1261">
        <v>116611</v>
      </c>
      <c r="U1261">
        <v>117453</v>
      </c>
      <c r="V1261">
        <v>115386</v>
      </c>
      <c r="W1261">
        <v>114944</v>
      </c>
      <c r="X1261">
        <v>114815</v>
      </c>
      <c r="Y1261">
        <v>114549</v>
      </c>
      <c r="Z1261">
        <v>115045</v>
      </c>
      <c r="AA1261">
        <v>115595</v>
      </c>
      <c r="AB1261">
        <v>115550</v>
      </c>
      <c r="AC1261">
        <v>116096</v>
      </c>
      <c r="AD1261">
        <v>117254</v>
      </c>
      <c r="AE1261">
        <v>118365</v>
      </c>
      <c r="AF1261">
        <v>119534</v>
      </c>
    </row>
    <row r="1262" spans="1:32" x14ac:dyDescent="0.25">
      <c r="A1262" t="s">
        <v>6923</v>
      </c>
      <c r="B1262">
        <v>0</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row>
    <row r="1263" spans="1:32" x14ac:dyDescent="0.25">
      <c r="A1263" t="s">
        <v>6924</v>
      </c>
      <c r="B1263">
        <v>0</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row>
    <row r="1264" spans="1:32" x14ac:dyDescent="0.25">
      <c r="A1264" t="s">
        <v>6925</v>
      </c>
      <c r="B1264">
        <v>0</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0</v>
      </c>
      <c r="AB1264">
        <v>0</v>
      </c>
      <c r="AC1264">
        <v>0</v>
      </c>
      <c r="AD1264">
        <v>0</v>
      </c>
      <c r="AE1264">
        <v>0</v>
      </c>
      <c r="AF1264">
        <v>0</v>
      </c>
    </row>
    <row r="1265" spans="1:32" x14ac:dyDescent="0.25">
      <c r="A1265" t="s">
        <v>6926</v>
      </c>
      <c r="B1265">
        <v>0</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row>
    <row r="1266" spans="1:32" x14ac:dyDescent="0.25">
      <c r="A1266" t="s">
        <v>6927</v>
      </c>
      <c r="B1266">
        <v>0</v>
      </c>
      <c r="C1266">
        <v>0</v>
      </c>
      <c r="D1266">
        <v>0</v>
      </c>
      <c r="E1266">
        <v>0</v>
      </c>
      <c r="F1266">
        <v>0</v>
      </c>
      <c r="G1266">
        <v>0</v>
      </c>
      <c r="H1266">
        <v>0</v>
      </c>
      <c r="I1266">
        <v>0</v>
      </c>
      <c r="J1266">
        <v>0</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row>
    <row r="1267" spans="1:32" x14ac:dyDescent="0.25">
      <c r="A1267" t="s">
        <v>6928</v>
      </c>
      <c r="B1267" s="197">
        <v>0</v>
      </c>
      <c r="C1267" s="197">
        <v>0</v>
      </c>
      <c r="D1267" s="197">
        <v>0</v>
      </c>
      <c r="E1267" s="197">
        <v>0</v>
      </c>
      <c r="F1267" s="197">
        <v>0</v>
      </c>
      <c r="G1267" s="197">
        <v>0</v>
      </c>
      <c r="H1267" s="197">
        <v>0</v>
      </c>
      <c r="I1267" s="197">
        <v>0</v>
      </c>
      <c r="J1267" s="197">
        <v>0</v>
      </c>
      <c r="K1267" s="197">
        <v>0</v>
      </c>
      <c r="L1267" s="197">
        <v>0</v>
      </c>
      <c r="M1267" s="197">
        <v>0</v>
      </c>
      <c r="N1267" s="197">
        <v>0</v>
      </c>
      <c r="O1267" s="197">
        <v>0</v>
      </c>
      <c r="P1267" s="197">
        <v>0</v>
      </c>
      <c r="Q1267" s="197">
        <v>0</v>
      </c>
      <c r="R1267" s="197">
        <v>0</v>
      </c>
      <c r="S1267" s="197">
        <v>0</v>
      </c>
      <c r="T1267" s="197">
        <v>0</v>
      </c>
      <c r="U1267" s="197">
        <v>0</v>
      </c>
      <c r="V1267" s="197">
        <v>0</v>
      </c>
      <c r="W1267" s="197">
        <v>0</v>
      </c>
      <c r="X1267" s="197">
        <v>0</v>
      </c>
      <c r="Y1267" s="197">
        <v>0</v>
      </c>
      <c r="Z1267" s="197">
        <v>0</v>
      </c>
      <c r="AA1267" s="197">
        <v>0</v>
      </c>
      <c r="AB1267" s="197">
        <v>0</v>
      </c>
      <c r="AC1267" s="197">
        <v>0</v>
      </c>
      <c r="AD1267" s="197">
        <v>0</v>
      </c>
      <c r="AE1267" s="197">
        <v>0</v>
      </c>
      <c r="AF1267" s="197">
        <v>0</v>
      </c>
    </row>
    <row r="1268" spans="1:32" x14ac:dyDescent="0.25">
      <c r="A1268" t="s">
        <v>6929</v>
      </c>
      <c r="B1268">
        <v>0</v>
      </c>
      <c r="C1268">
        <v>0</v>
      </c>
      <c r="D1268">
        <v>0</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row>
    <row r="1269" spans="1:32" x14ac:dyDescent="0.25">
      <c r="A1269" t="s">
        <v>6930</v>
      </c>
      <c r="B1269">
        <v>0</v>
      </c>
      <c r="C1269">
        <v>0</v>
      </c>
      <c r="D1269">
        <v>0</v>
      </c>
      <c r="E1269">
        <v>0</v>
      </c>
      <c r="F1269">
        <v>0</v>
      </c>
      <c r="G1269">
        <v>0</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row>
    <row r="1270" spans="1:32" x14ac:dyDescent="0.25">
      <c r="A1270" t="s">
        <v>6931</v>
      </c>
      <c r="B1270" s="197">
        <v>0</v>
      </c>
      <c r="C1270" s="197">
        <v>0</v>
      </c>
      <c r="D1270" s="197">
        <v>0</v>
      </c>
      <c r="E1270" s="197">
        <v>0</v>
      </c>
      <c r="F1270" s="197">
        <v>0</v>
      </c>
      <c r="G1270" s="197">
        <v>0</v>
      </c>
      <c r="H1270" s="197">
        <v>0</v>
      </c>
      <c r="I1270" s="197">
        <v>0</v>
      </c>
      <c r="J1270" s="197">
        <v>0</v>
      </c>
      <c r="K1270" s="197">
        <v>0</v>
      </c>
      <c r="L1270" s="197">
        <v>0</v>
      </c>
      <c r="M1270" s="197">
        <v>0</v>
      </c>
      <c r="N1270" s="197">
        <v>0</v>
      </c>
      <c r="O1270" s="197">
        <v>0</v>
      </c>
      <c r="P1270" s="197">
        <v>0</v>
      </c>
      <c r="Q1270" s="197">
        <v>0</v>
      </c>
      <c r="R1270" s="197">
        <v>0</v>
      </c>
      <c r="S1270" s="197">
        <v>0</v>
      </c>
      <c r="T1270" s="197">
        <v>0</v>
      </c>
      <c r="U1270" s="197">
        <v>0</v>
      </c>
      <c r="V1270" s="197">
        <v>0</v>
      </c>
      <c r="W1270" s="197">
        <v>0</v>
      </c>
      <c r="X1270" s="197">
        <v>0</v>
      </c>
      <c r="Y1270" s="197">
        <v>0</v>
      </c>
      <c r="Z1270" s="197">
        <v>0</v>
      </c>
      <c r="AA1270" s="197">
        <v>0</v>
      </c>
      <c r="AB1270" s="197">
        <v>0</v>
      </c>
      <c r="AC1270" s="197">
        <v>0</v>
      </c>
      <c r="AD1270" s="197">
        <v>0</v>
      </c>
      <c r="AE1270" s="197">
        <v>0</v>
      </c>
      <c r="AF1270" s="197">
        <v>0</v>
      </c>
    </row>
    <row r="1271" spans="1:32" x14ac:dyDescent="0.25">
      <c r="A1271" t="s">
        <v>6932</v>
      </c>
      <c r="B1271">
        <v>0</v>
      </c>
      <c r="C1271">
        <v>0</v>
      </c>
      <c r="D1271">
        <v>0</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row>
    <row r="1272" spans="1:32" x14ac:dyDescent="0.25">
      <c r="A1272" t="s">
        <v>6933</v>
      </c>
      <c r="B1272">
        <v>0</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row>
    <row r="1273" spans="1:32" x14ac:dyDescent="0.25">
      <c r="A1273" t="s">
        <v>6934</v>
      </c>
      <c r="B1273">
        <v>0</v>
      </c>
      <c r="C1273">
        <v>0</v>
      </c>
      <c r="D1273">
        <v>0</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row>
    <row r="1274" spans="1:32" x14ac:dyDescent="0.25">
      <c r="A1274" t="s">
        <v>6935</v>
      </c>
      <c r="B1274">
        <v>0</v>
      </c>
      <c r="C1274">
        <v>0</v>
      </c>
      <c r="D1274">
        <v>0</v>
      </c>
      <c r="E1274">
        <v>0</v>
      </c>
      <c r="F1274">
        <v>0</v>
      </c>
      <c r="G1274">
        <v>0</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row>
    <row r="1275" spans="1:32" x14ac:dyDescent="0.25">
      <c r="A1275" t="s">
        <v>6936</v>
      </c>
      <c r="B1275" s="197">
        <v>38713100000</v>
      </c>
      <c r="C1275" s="197">
        <v>38906800000</v>
      </c>
      <c r="D1275" s="197">
        <v>41342200000</v>
      </c>
      <c r="E1275" s="197">
        <v>40898700000</v>
      </c>
      <c r="F1275" s="197">
        <v>40639700000</v>
      </c>
      <c r="G1275" s="197">
        <v>41530900000</v>
      </c>
      <c r="H1275" s="197">
        <v>41957400000</v>
      </c>
      <c r="I1275" s="197">
        <v>41637200000</v>
      </c>
      <c r="J1275" s="197">
        <v>40487600000</v>
      </c>
      <c r="K1275" s="197">
        <v>39704100000</v>
      </c>
      <c r="L1275" s="197">
        <v>39060300000</v>
      </c>
      <c r="M1275" s="197">
        <v>39367300000</v>
      </c>
      <c r="N1275" s="197">
        <v>40104900000</v>
      </c>
      <c r="O1275" s="197">
        <v>40112800000</v>
      </c>
      <c r="P1275" s="197">
        <v>39506800000</v>
      </c>
      <c r="Q1275" s="197">
        <v>39660600000</v>
      </c>
      <c r="R1275" s="197">
        <v>40027100000</v>
      </c>
      <c r="S1275" s="197">
        <v>39675000000</v>
      </c>
      <c r="T1275" s="197">
        <v>39681500000</v>
      </c>
      <c r="U1275" s="197">
        <v>39896300000</v>
      </c>
      <c r="V1275" s="197">
        <v>39800300000</v>
      </c>
      <c r="W1275" s="197">
        <v>40415300000</v>
      </c>
      <c r="X1275" s="197">
        <v>40991700000</v>
      </c>
      <c r="Y1275" s="197">
        <v>41790400000</v>
      </c>
      <c r="Z1275" s="197">
        <v>43236800000</v>
      </c>
      <c r="AA1275" s="197">
        <v>44558600000</v>
      </c>
      <c r="AB1275" s="197">
        <v>45530700000</v>
      </c>
      <c r="AC1275" s="197">
        <v>46222100000</v>
      </c>
      <c r="AD1275" s="197">
        <v>46918300000</v>
      </c>
      <c r="AE1275" s="197">
        <v>47545200000</v>
      </c>
      <c r="AF1275" s="197">
        <v>48396100000</v>
      </c>
    </row>
    <row r="1276" spans="1:32" x14ac:dyDescent="0.25">
      <c r="A1276" t="s">
        <v>6937</v>
      </c>
      <c r="B1276">
        <v>385891</v>
      </c>
      <c r="C1276">
        <v>387823</v>
      </c>
      <c r="D1276">
        <v>412099</v>
      </c>
      <c r="E1276">
        <v>407678</v>
      </c>
      <c r="F1276">
        <v>405096</v>
      </c>
      <c r="G1276">
        <v>413980</v>
      </c>
      <c r="H1276">
        <v>418232</v>
      </c>
      <c r="I1276">
        <v>415040</v>
      </c>
      <c r="J1276">
        <v>403580</v>
      </c>
      <c r="K1276">
        <v>395770</v>
      </c>
      <c r="L1276">
        <v>389352</v>
      </c>
      <c r="M1276">
        <v>392413</v>
      </c>
      <c r="N1276">
        <v>399766</v>
      </c>
      <c r="O1276">
        <v>399844</v>
      </c>
      <c r="P1276">
        <v>393803</v>
      </c>
      <c r="Q1276">
        <v>395337</v>
      </c>
      <c r="R1276">
        <v>398990</v>
      </c>
      <c r="S1276">
        <v>395480</v>
      </c>
      <c r="T1276">
        <v>395545</v>
      </c>
      <c r="U1276">
        <v>397686</v>
      </c>
      <c r="V1276">
        <v>396729</v>
      </c>
      <c r="W1276">
        <v>402860</v>
      </c>
      <c r="X1276">
        <v>408605</v>
      </c>
      <c r="Y1276">
        <v>416567</v>
      </c>
      <c r="Z1276">
        <v>430984</v>
      </c>
      <c r="AA1276">
        <v>444160</v>
      </c>
      <c r="AB1276">
        <v>453850</v>
      </c>
      <c r="AC1276">
        <v>460742</v>
      </c>
      <c r="AD1276">
        <v>467681</v>
      </c>
      <c r="AE1276">
        <v>473930</v>
      </c>
      <c r="AF1276">
        <v>482412</v>
      </c>
    </row>
    <row r="1277" spans="1:32" x14ac:dyDescent="0.25">
      <c r="A1277" t="s">
        <v>6938</v>
      </c>
      <c r="B1277" s="197">
        <v>10065500</v>
      </c>
      <c r="C1277" s="197">
        <v>10115900</v>
      </c>
      <c r="D1277" s="197">
        <v>10749100</v>
      </c>
      <c r="E1277" s="197">
        <v>10633800</v>
      </c>
      <c r="F1277" s="197">
        <v>10566400</v>
      </c>
      <c r="G1277" s="197">
        <v>10798100</v>
      </c>
      <c r="H1277" s="197">
        <v>10909000</v>
      </c>
      <c r="I1277" s="197">
        <v>10825800</v>
      </c>
      <c r="J1277" s="197">
        <v>10526900</v>
      </c>
      <c r="K1277" s="197">
        <v>10323200</v>
      </c>
      <c r="L1277" s="197">
        <v>10155800</v>
      </c>
      <c r="M1277" s="197">
        <v>10235600</v>
      </c>
      <c r="N1277" s="197">
        <v>10427400</v>
      </c>
      <c r="O1277" s="197">
        <v>10429400</v>
      </c>
      <c r="P1277" s="197">
        <v>10271900</v>
      </c>
      <c r="Q1277" s="197">
        <v>10311900</v>
      </c>
      <c r="R1277" s="197">
        <v>10407200</v>
      </c>
      <c r="S1277" s="197">
        <v>10315600</v>
      </c>
      <c r="T1277" s="197">
        <v>10317300</v>
      </c>
      <c r="U1277" s="197">
        <v>10373200</v>
      </c>
      <c r="V1277" s="197">
        <v>10348200</v>
      </c>
      <c r="W1277" s="197">
        <v>10508100</v>
      </c>
      <c r="X1277" s="197">
        <v>10657900</v>
      </c>
      <c r="Y1277" s="197">
        <v>10865600</v>
      </c>
      <c r="Z1277" s="197">
        <v>11241700</v>
      </c>
      <c r="AA1277" s="197">
        <v>11585400</v>
      </c>
      <c r="AB1277" s="197">
        <v>11838100</v>
      </c>
      <c r="AC1277" s="197">
        <v>12017900</v>
      </c>
      <c r="AD1277" s="197">
        <v>12198900</v>
      </c>
      <c r="AE1277" s="197">
        <v>12361900</v>
      </c>
      <c r="AF1277" s="197">
        <v>12583100</v>
      </c>
    </row>
    <row r="1278" spans="1:32" x14ac:dyDescent="0.25">
      <c r="A1278" t="s">
        <v>6939</v>
      </c>
      <c r="B1278" s="197">
        <v>25980100</v>
      </c>
      <c r="C1278" s="197">
        <v>26110200</v>
      </c>
      <c r="D1278" s="197">
        <v>27744600</v>
      </c>
      <c r="E1278" s="197">
        <v>27446900</v>
      </c>
      <c r="F1278" s="197">
        <v>27273100</v>
      </c>
      <c r="G1278" s="197">
        <v>27871200</v>
      </c>
      <c r="H1278" s="197">
        <v>28157400</v>
      </c>
      <c r="I1278" s="197">
        <v>27942500</v>
      </c>
      <c r="J1278" s="197">
        <v>27171100</v>
      </c>
      <c r="K1278" s="197">
        <v>26645200</v>
      </c>
      <c r="L1278" s="197">
        <v>26213100</v>
      </c>
      <c r="M1278" s="197">
        <v>26419200</v>
      </c>
      <c r="N1278" s="197">
        <v>26914200</v>
      </c>
      <c r="O1278" s="197">
        <v>26919500</v>
      </c>
      <c r="P1278" s="197">
        <v>26512800</v>
      </c>
      <c r="Q1278" s="197">
        <v>26616000</v>
      </c>
      <c r="R1278" s="197">
        <v>26862000</v>
      </c>
      <c r="S1278" s="197">
        <v>26625700</v>
      </c>
      <c r="T1278" s="197">
        <v>26630000</v>
      </c>
      <c r="U1278" s="197">
        <v>26774200</v>
      </c>
      <c r="V1278" s="197">
        <v>26709800</v>
      </c>
      <c r="W1278" s="197">
        <v>27122500</v>
      </c>
      <c r="X1278" s="197">
        <v>27509300</v>
      </c>
      <c r="Y1278" s="197">
        <v>28045400</v>
      </c>
      <c r="Z1278" s="197">
        <v>29016000</v>
      </c>
      <c r="AA1278" s="197">
        <v>29903100</v>
      </c>
      <c r="AB1278" s="197">
        <v>30555500</v>
      </c>
      <c r="AC1278" s="197">
        <v>31019400</v>
      </c>
      <c r="AD1278" s="197">
        <v>31486600</v>
      </c>
      <c r="AE1278" s="197">
        <v>31907300</v>
      </c>
      <c r="AF1278" s="197">
        <v>32478400</v>
      </c>
    </row>
    <row r="1279" spans="1:32" x14ac:dyDescent="0.25">
      <c r="A1279" t="s">
        <v>6940</v>
      </c>
      <c r="B1279" s="197">
        <v>3917760</v>
      </c>
      <c r="C1279" s="197">
        <v>3937370</v>
      </c>
      <c r="D1279" s="197">
        <v>4183830</v>
      </c>
      <c r="E1279" s="197">
        <v>4138950</v>
      </c>
      <c r="F1279" s="197">
        <v>4112740</v>
      </c>
      <c r="G1279" s="197">
        <v>4202930</v>
      </c>
      <c r="H1279" s="197">
        <v>4246100</v>
      </c>
      <c r="I1279" s="197">
        <v>4213690</v>
      </c>
      <c r="J1279" s="197">
        <v>4097350</v>
      </c>
      <c r="K1279" s="197">
        <v>4018060</v>
      </c>
      <c r="L1279" s="197">
        <v>3952900</v>
      </c>
      <c r="M1279" s="197">
        <v>3983970</v>
      </c>
      <c r="N1279" s="197">
        <v>4058620</v>
      </c>
      <c r="O1279" s="197">
        <v>4059420</v>
      </c>
      <c r="P1279" s="197">
        <v>3998090</v>
      </c>
      <c r="Q1279" s="197">
        <v>4013650</v>
      </c>
      <c r="R1279" s="197">
        <v>4050750</v>
      </c>
      <c r="S1279" s="197">
        <v>4015110</v>
      </c>
      <c r="T1279" s="197">
        <v>4015770</v>
      </c>
      <c r="U1279" s="197">
        <v>4037510</v>
      </c>
      <c r="V1279" s="197">
        <v>4027790</v>
      </c>
      <c r="W1279" s="197">
        <v>4090030</v>
      </c>
      <c r="X1279" s="197">
        <v>4148360</v>
      </c>
      <c r="Y1279" s="197">
        <v>4229190</v>
      </c>
      <c r="Z1279" s="197">
        <v>4375560</v>
      </c>
      <c r="AA1279" s="197">
        <v>4509340</v>
      </c>
      <c r="AB1279" s="197">
        <v>4607710</v>
      </c>
      <c r="AC1279" s="197">
        <v>4677680</v>
      </c>
      <c r="AD1279" s="197">
        <v>4748130</v>
      </c>
      <c r="AE1279" s="197">
        <v>4811570</v>
      </c>
      <c r="AF1279" s="197">
        <v>4897690</v>
      </c>
    </row>
    <row r="1280" spans="1:32" x14ac:dyDescent="0.25">
      <c r="A1280" t="s">
        <v>6941</v>
      </c>
      <c r="B1280" s="197">
        <v>2639980</v>
      </c>
      <c r="C1280" s="197">
        <v>2653190</v>
      </c>
      <c r="D1280" s="197">
        <v>2819270</v>
      </c>
      <c r="E1280" s="197">
        <v>2789030</v>
      </c>
      <c r="F1280" s="197">
        <v>2771360</v>
      </c>
      <c r="G1280" s="197">
        <v>2832140</v>
      </c>
      <c r="H1280" s="197">
        <v>2861230</v>
      </c>
      <c r="I1280" s="197">
        <v>2839390</v>
      </c>
      <c r="J1280" s="197">
        <v>2760990</v>
      </c>
      <c r="K1280" s="197">
        <v>2707560</v>
      </c>
      <c r="L1280" s="197">
        <v>2663660</v>
      </c>
      <c r="M1280" s="197">
        <v>2684590</v>
      </c>
      <c r="N1280" s="197">
        <v>2734900</v>
      </c>
      <c r="O1280" s="197">
        <v>2735440</v>
      </c>
      <c r="P1280" s="197">
        <v>2694110</v>
      </c>
      <c r="Q1280" s="197">
        <v>2704600</v>
      </c>
      <c r="R1280" s="197">
        <v>2729590</v>
      </c>
      <c r="S1280" s="197">
        <v>2705580</v>
      </c>
      <c r="T1280" s="197">
        <v>2706020</v>
      </c>
      <c r="U1280" s="197">
        <v>2720670</v>
      </c>
      <c r="V1280" s="197">
        <v>2714120</v>
      </c>
      <c r="W1280" s="197">
        <v>2756060</v>
      </c>
      <c r="X1280" s="197">
        <v>2795370</v>
      </c>
      <c r="Y1280" s="197">
        <v>2849840</v>
      </c>
      <c r="Z1280" s="197">
        <v>2948470</v>
      </c>
      <c r="AA1280" s="197">
        <v>3038610</v>
      </c>
      <c r="AB1280" s="197">
        <v>3104900</v>
      </c>
      <c r="AC1280" s="197">
        <v>3152050</v>
      </c>
      <c r="AD1280" s="197">
        <v>3199520</v>
      </c>
      <c r="AE1280" s="197">
        <v>3242270</v>
      </c>
      <c r="AF1280" s="197">
        <v>3300300</v>
      </c>
    </row>
    <row r="1281" spans="1:32" x14ac:dyDescent="0.25">
      <c r="A1281" t="s">
        <v>6942</v>
      </c>
      <c r="B1281" s="197">
        <v>261645</v>
      </c>
      <c r="C1281" s="197">
        <v>262954</v>
      </c>
      <c r="D1281" s="197">
        <v>279414</v>
      </c>
      <c r="E1281" s="197">
        <v>276417</v>
      </c>
      <c r="F1281" s="197">
        <v>274666</v>
      </c>
      <c r="G1281" s="197">
        <v>280689</v>
      </c>
      <c r="H1281" s="197">
        <v>283572</v>
      </c>
      <c r="I1281" s="197">
        <v>281408</v>
      </c>
      <c r="J1281" s="197">
        <v>273638</v>
      </c>
      <c r="K1281" s="197">
        <v>268343</v>
      </c>
      <c r="L1281" s="197">
        <v>263991</v>
      </c>
      <c r="M1281" s="197">
        <v>266066</v>
      </c>
      <c r="N1281" s="197">
        <v>271052</v>
      </c>
      <c r="O1281" s="197">
        <v>271105</v>
      </c>
      <c r="P1281" s="197">
        <v>267009</v>
      </c>
      <c r="Q1281" s="197">
        <v>268049</v>
      </c>
      <c r="R1281" s="197">
        <v>270526</v>
      </c>
      <c r="S1281" s="197">
        <v>268146</v>
      </c>
      <c r="T1281" s="197">
        <v>268190</v>
      </c>
      <c r="U1281" s="197">
        <v>269642</v>
      </c>
      <c r="V1281" s="197">
        <v>268993</v>
      </c>
      <c r="W1281" s="197">
        <v>273149</v>
      </c>
      <c r="X1281" s="197">
        <v>277045</v>
      </c>
      <c r="Y1281" s="197">
        <v>282443</v>
      </c>
      <c r="Z1281" s="197">
        <v>292218</v>
      </c>
      <c r="AA1281" s="197">
        <v>301152</v>
      </c>
      <c r="AB1281" s="197">
        <v>307722</v>
      </c>
      <c r="AC1281" s="197">
        <v>312395</v>
      </c>
      <c r="AD1281" s="197">
        <v>317100</v>
      </c>
      <c r="AE1281" s="197">
        <v>321337</v>
      </c>
      <c r="AF1281" s="197">
        <v>327088</v>
      </c>
    </row>
    <row r="1282" spans="1:32" x14ac:dyDescent="0.25">
      <c r="A1282" t="s">
        <v>6943</v>
      </c>
      <c r="B1282" s="197">
        <v>263998</v>
      </c>
      <c r="C1282" s="197">
        <v>265319</v>
      </c>
      <c r="D1282" s="197">
        <v>281927</v>
      </c>
      <c r="E1282" s="197">
        <v>278903</v>
      </c>
      <c r="F1282" s="197">
        <v>277136</v>
      </c>
      <c r="G1282" s="197">
        <v>283214</v>
      </c>
      <c r="H1282" s="197">
        <v>286123</v>
      </c>
      <c r="I1282" s="197">
        <v>283939</v>
      </c>
      <c r="J1282" s="197">
        <v>276099</v>
      </c>
      <c r="K1282" s="197">
        <v>270756</v>
      </c>
      <c r="L1282" s="197">
        <v>266366</v>
      </c>
      <c r="M1282" s="197">
        <v>268459</v>
      </c>
      <c r="N1282" s="197">
        <v>273490</v>
      </c>
      <c r="O1282" s="197">
        <v>273544</v>
      </c>
      <c r="P1282" s="197">
        <v>269411</v>
      </c>
      <c r="Q1282" s="197">
        <v>270460</v>
      </c>
      <c r="R1282" s="197">
        <v>272959</v>
      </c>
      <c r="S1282" s="197">
        <v>270558</v>
      </c>
      <c r="T1282" s="197">
        <v>270602</v>
      </c>
      <c r="U1282" s="197">
        <v>272067</v>
      </c>
      <c r="V1282" s="197">
        <v>271412</v>
      </c>
      <c r="W1282" s="197">
        <v>275606</v>
      </c>
      <c r="X1282" s="197">
        <v>279537</v>
      </c>
      <c r="Y1282" s="197">
        <v>284984</v>
      </c>
      <c r="Z1282" s="197">
        <v>294847</v>
      </c>
      <c r="AA1282" s="197">
        <v>303861</v>
      </c>
      <c r="AB1282" s="197">
        <v>310490</v>
      </c>
      <c r="AC1282" s="197">
        <v>315205</v>
      </c>
      <c r="AD1282" s="197">
        <v>319952</v>
      </c>
      <c r="AE1282" s="197">
        <v>324227</v>
      </c>
      <c r="AF1282" s="197">
        <v>330030</v>
      </c>
    </row>
    <row r="1283" spans="1:32" x14ac:dyDescent="0.25">
      <c r="A1283" t="s">
        <v>6944</v>
      </c>
      <c r="B1283" s="197">
        <v>659995</v>
      </c>
      <c r="C1283" s="197">
        <v>663298</v>
      </c>
      <c r="D1283" s="197">
        <v>704818</v>
      </c>
      <c r="E1283" s="197">
        <v>697257</v>
      </c>
      <c r="F1283" s="197">
        <v>692841</v>
      </c>
      <c r="G1283" s="197">
        <v>708035</v>
      </c>
      <c r="H1283" s="197">
        <v>715307</v>
      </c>
      <c r="I1283" s="197">
        <v>709847</v>
      </c>
      <c r="J1283" s="197">
        <v>690249</v>
      </c>
      <c r="K1283" s="197">
        <v>676891</v>
      </c>
      <c r="L1283" s="197">
        <v>665914</v>
      </c>
      <c r="M1283" s="197">
        <v>671148</v>
      </c>
      <c r="N1283" s="197">
        <v>683724</v>
      </c>
      <c r="O1283" s="197">
        <v>683859</v>
      </c>
      <c r="P1283" s="197">
        <v>673526</v>
      </c>
      <c r="Q1283" s="197">
        <v>676149</v>
      </c>
      <c r="R1283" s="197">
        <v>682398</v>
      </c>
      <c r="S1283" s="197">
        <v>676394</v>
      </c>
      <c r="T1283" s="197">
        <v>676505</v>
      </c>
      <c r="U1283" s="197">
        <v>680168</v>
      </c>
      <c r="V1283" s="197">
        <v>678530</v>
      </c>
      <c r="W1283" s="197">
        <v>689016</v>
      </c>
      <c r="X1283" s="197">
        <v>698842</v>
      </c>
      <c r="Y1283" s="197">
        <v>712459</v>
      </c>
      <c r="Z1283" s="197">
        <v>737117</v>
      </c>
      <c r="AA1283" s="197">
        <v>759653</v>
      </c>
      <c r="AB1283" s="197">
        <v>776225</v>
      </c>
      <c r="AC1283" s="197">
        <v>788012</v>
      </c>
      <c r="AD1283" s="197">
        <v>799881</v>
      </c>
      <c r="AE1283" s="197">
        <v>810568</v>
      </c>
      <c r="AF1283" s="197">
        <v>825075</v>
      </c>
    </row>
    <row r="1284" spans="1:32" x14ac:dyDescent="0.25">
      <c r="A1284" t="s">
        <v>6945</v>
      </c>
      <c r="B1284" s="197">
        <v>1547700</v>
      </c>
      <c r="C1284" s="197">
        <v>1555440</v>
      </c>
      <c r="D1284" s="197">
        <v>1652810</v>
      </c>
      <c r="E1284" s="197">
        <v>1635080</v>
      </c>
      <c r="F1284" s="197">
        <v>1624720</v>
      </c>
      <c r="G1284" s="197">
        <v>1660350</v>
      </c>
      <c r="H1284" s="197">
        <v>1677400</v>
      </c>
      <c r="I1284" s="197">
        <v>1664600</v>
      </c>
      <c r="J1284" s="197">
        <v>1618640</v>
      </c>
      <c r="K1284" s="197">
        <v>1587320</v>
      </c>
      <c r="L1284" s="197">
        <v>1561580</v>
      </c>
      <c r="M1284" s="197">
        <v>1573850</v>
      </c>
      <c r="N1284" s="197">
        <v>1603340</v>
      </c>
      <c r="O1284" s="197">
        <v>1603660</v>
      </c>
      <c r="P1284" s="197">
        <v>1579430</v>
      </c>
      <c r="Q1284" s="197">
        <v>1585580</v>
      </c>
      <c r="R1284" s="197">
        <v>1600230</v>
      </c>
      <c r="S1284" s="197">
        <v>1586150</v>
      </c>
      <c r="T1284" s="197">
        <v>1586410</v>
      </c>
      <c r="U1284" s="197">
        <v>1595000</v>
      </c>
      <c r="V1284" s="197">
        <v>1591160</v>
      </c>
      <c r="W1284" s="197">
        <v>1615750</v>
      </c>
      <c r="X1284" s="197">
        <v>1638790</v>
      </c>
      <c r="Y1284" s="197">
        <v>1670730</v>
      </c>
      <c r="Z1284" s="197">
        <v>1728550</v>
      </c>
      <c r="AA1284" s="197">
        <v>1781400</v>
      </c>
      <c r="AB1284" s="197">
        <v>1820260</v>
      </c>
      <c r="AC1284" s="197">
        <v>1847900</v>
      </c>
      <c r="AD1284" s="197">
        <v>1875730</v>
      </c>
      <c r="AE1284" s="197">
        <v>1900790</v>
      </c>
      <c r="AF1284" s="197">
        <v>1934810</v>
      </c>
    </row>
    <row r="1285" spans="1:32" x14ac:dyDescent="0.25">
      <c r="A1285" t="s">
        <v>6946</v>
      </c>
      <c r="B1285">
        <v>309539</v>
      </c>
      <c r="C1285">
        <v>311088</v>
      </c>
      <c r="D1285">
        <v>330561</v>
      </c>
      <c r="E1285">
        <v>327015</v>
      </c>
      <c r="F1285">
        <v>324944</v>
      </c>
      <c r="G1285">
        <v>332070</v>
      </c>
      <c r="H1285">
        <v>335481</v>
      </c>
      <c r="I1285">
        <v>332920</v>
      </c>
      <c r="J1285">
        <v>323728</v>
      </c>
      <c r="K1285">
        <v>317463</v>
      </c>
      <c r="L1285">
        <v>312315</v>
      </c>
      <c r="M1285">
        <v>314770</v>
      </c>
      <c r="N1285">
        <v>320668</v>
      </c>
      <c r="O1285">
        <v>320732</v>
      </c>
      <c r="P1285">
        <v>315886</v>
      </c>
      <c r="Q1285">
        <v>317116</v>
      </c>
      <c r="R1285">
        <v>320046</v>
      </c>
      <c r="S1285">
        <v>317231</v>
      </c>
      <c r="T1285">
        <v>317283</v>
      </c>
      <c r="U1285">
        <v>319000</v>
      </c>
      <c r="V1285">
        <v>318232</v>
      </c>
      <c r="W1285">
        <v>323150</v>
      </c>
      <c r="X1285">
        <v>327759</v>
      </c>
      <c r="Y1285">
        <v>334145</v>
      </c>
      <c r="Z1285">
        <v>345710</v>
      </c>
      <c r="AA1285">
        <v>356279</v>
      </c>
      <c r="AB1285">
        <v>364052</v>
      </c>
      <c r="AC1285">
        <v>369580</v>
      </c>
      <c r="AD1285">
        <v>375146</v>
      </c>
      <c r="AE1285">
        <v>380158</v>
      </c>
      <c r="AF1285">
        <v>386962</v>
      </c>
    </row>
    <row r="1286" spans="1:32" x14ac:dyDescent="0.25">
      <c r="A1286" t="s">
        <v>6947</v>
      </c>
      <c r="B1286">
        <v>0</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0</v>
      </c>
      <c r="AB1286">
        <v>0</v>
      </c>
      <c r="AC1286">
        <v>0</v>
      </c>
      <c r="AD1286">
        <v>0</v>
      </c>
      <c r="AE1286">
        <v>0</v>
      </c>
      <c r="AF1286">
        <v>0</v>
      </c>
    </row>
    <row r="1287" spans="1:32" x14ac:dyDescent="0.25">
      <c r="A1287" t="s">
        <v>6948</v>
      </c>
      <c r="B1287" s="197">
        <v>31772500000</v>
      </c>
      <c r="C1287" s="197">
        <v>33420600000</v>
      </c>
      <c r="D1287" s="197">
        <v>33913800000</v>
      </c>
      <c r="E1287" s="197">
        <v>33591200000</v>
      </c>
      <c r="F1287" s="197">
        <v>33693600000</v>
      </c>
      <c r="G1287" s="197">
        <v>33921800000</v>
      </c>
      <c r="H1287" s="197">
        <v>34154500000</v>
      </c>
      <c r="I1287" s="197">
        <v>34092900000</v>
      </c>
      <c r="J1287" s="197">
        <v>33606700000</v>
      </c>
      <c r="K1287" s="197">
        <v>33292900000</v>
      </c>
      <c r="L1287" s="197">
        <v>32910400000</v>
      </c>
      <c r="M1287" s="197">
        <v>32626600000</v>
      </c>
      <c r="N1287" s="197">
        <v>32241000000</v>
      </c>
      <c r="O1287" s="197">
        <v>31974200000</v>
      </c>
      <c r="P1287" s="197">
        <v>31739700000</v>
      </c>
      <c r="Q1287" s="197">
        <v>31489300000</v>
      </c>
      <c r="R1287" s="197">
        <v>31302600000</v>
      </c>
      <c r="S1287" s="197">
        <v>30957300000</v>
      </c>
      <c r="T1287" s="197">
        <v>30666800000</v>
      </c>
      <c r="U1287" s="197">
        <v>30500800000</v>
      </c>
      <c r="V1287" s="197">
        <v>30055700000</v>
      </c>
      <c r="W1287" s="197">
        <v>29689700000</v>
      </c>
      <c r="X1287" s="197">
        <v>29413600000</v>
      </c>
      <c r="Y1287" s="197">
        <v>29122100000</v>
      </c>
      <c r="Z1287" s="197">
        <v>28982500000</v>
      </c>
      <c r="AA1287" s="197">
        <v>28770900000</v>
      </c>
      <c r="AB1287" s="197">
        <v>28469900000</v>
      </c>
      <c r="AC1287" s="197">
        <v>28307000000</v>
      </c>
      <c r="AD1287" s="197">
        <v>28236600000</v>
      </c>
      <c r="AE1287" s="197">
        <v>28137500000</v>
      </c>
      <c r="AF1287" s="197">
        <v>28078900000</v>
      </c>
    </row>
    <row r="1288" spans="1:32" x14ac:dyDescent="0.25">
      <c r="A1288" t="s">
        <v>6949</v>
      </c>
      <c r="B1288">
        <v>316708</v>
      </c>
      <c r="C1288">
        <v>333136</v>
      </c>
      <c r="D1288">
        <v>338053</v>
      </c>
      <c r="E1288">
        <v>334837</v>
      </c>
      <c r="F1288">
        <v>335857</v>
      </c>
      <c r="G1288">
        <v>338132</v>
      </c>
      <c r="H1288">
        <v>340452</v>
      </c>
      <c r="I1288">
        <v>339838</v>
      </c>
      <c r="J1288">
        <v>334991</v>
      </c>
      <c r="K1288">
        <v>331864</v>
      </c>
      <c r="L1288">
        <v>328050</v>
      </c>
      <c r="M1288">
        <v>325222</v>
      </c>
      <c r="N1288">
        <v>321378</v>
      </c>
      <c r="O1288">
        <v>318718</v>
      </c>
      <c r="P1288">
        <v>316381</v>
      </c>
      <c r="Q1288">
        <v>313885</v>
      </c>
      <c r="R1288">
        <v>312024</v>
      </c>
      <c r="S1288">
        <v>308582</v>
      </c>
      <c r="T1288">
        <v>305687</v>
      </c>
      <c r="U1288">
        <v>304032</v>
      </c>
      <c r="V1288">
        <v>299595</v>
      </c>
      <c r="W1288">
        <v>295947</v>
      </c>
      <c r="X1288">
        <v>293194</v>
      </c>
      <c r="Y1288">
        <v>290289</v>
      </c>
      <c r="Z1288">
        <v>288898</v>
      </c>
      <c r="AA1288">
        <v>286789</v>
      </c>
      <c r="AB1288">
        <v>283788</v>
      </c>
      <c r="AC1288">
        <v>282164</v>
      </c>
      <c r="AD1288">
        <v>281462</v>
      </c>
      <c r="AE1288">
        <v>280475</v>
      </c>
      <c r="AF1288">
        <v>279891</v>
      </c>
    </row>
    <row r="1289" spans="1:32" x14ac:dyDescent="0.25">
      <c r="A1289" t="s">
        <v>6950</v>
      </c>
      <c r="B1289" s="197">
        <v>8260940</v>
      </c>
      <c r="C1289" s="197">
        <v>8689440</v>
      </c>
      <c r="D1289" s="197">
        <v>8817690</v>
      </c>
      <c r="E1289" s="197">
        <v>8733790</v>
      </c>
      <c r="F1289" s="197">
        <v>8760410</v>
      </c>
      <c r="G1289" s="197">
        <v>8819750</v>
      </c>
      <c r="H1289" s="197">
        <v>8880270</v>
      </c>
      <c r="I1289" s="197">
        <v>8864250</v>
      </c>
      <c r="J1289" s="197">
        <v>8737820</v>
      </c>
      <c r="K1289" s="197">
        <v>8656240</v>
      </c>
      <c r="L1289" s="197">
        <v>8556790</v>
      </c>
      <c r="M1289" s="197">
        <v>8483010</v>
      </c>
      <c r="N1289" s="197">
        <v>8382730</v>
      </c>
      <c r="O1289" s="197">
        <v>8313370</v>
      </c>
      <c r="P1289" s="197">
        <v>8252400</v>
      </c>
      <c r="Q1289" s="197">
        <v>8187290</v>
      </c>
      <c r="R1289" s="197">
        <v>8138770</v>
      </c>
      <c r="S1289" s="197">
        <v>8048990</v>
      </c>
      <c r="T1289" s="197">
        <v>7973460</v>
      </c>
      <c r="U1289" s="197">
        <v>7930290</v>
      </c>
      <c r="V1289" s="197">
        <v>7814560</v>
      </c>
      <c r="W1289" s="197">
        <v>7719410</v>
      </c>
      <c r="X1289" s="197">
        <v>7647600</v>
      </c>
      <c r="Y1289" s="197">
        <v>7571820</v>
      </c>
      <c r="Z1289" s="197">
        <v>7535540</v>
      </c>
      <c r="AA1289" s="197">
        <v>7480520</v>
      </c>
      <c r="AB1289" s="197">
        <v>7402250</v>
      </c>
      <c r="AC1289" s="197">
        <v>7359900</v>
      </c>
      <c r="AD1289" s="197">
        <v>7341580</v>
      </c>
      <c r="AE1289" s="197">
        <v>7315830</v>
      </c>
      <c r="AF1289" s="197">
        <v>7300590</v>
      </c>
    </row>
    <row r="1290" spans="1:32" x14ac:dyDescent="0.25">
      <c r="A1290" t="s">
        <v>6951</v>
      </c>
      <c r="B1290" s="197">
        <v>21322400</v>
      </c>
      <c r="C1290" s="197">
        <v>22428400</v>
      </c>
      <c r="D1290" s="197">
        <v>22759400</v>
      </c>
      <c r="E1290" s="197">
        <v>22542900</v>
      </c>
      <c r="F1290" s="197">
        <v>22611600</v>
      </c>
      <c r="G1290" s="197">
        <v>22764700</v>
      </c>
      <c r="H1290" s="197">
        <v>22920900</v>
      </c>
      <c r="I1290" s="197">
        <v>22879600</v>
      </c>
      <c r="J1290" s="197">
        <v>22553300</v>
      </c>
      <c r="K1290" s="197">
        <v>22342700</v>
      </c>
      <c r="L1290" s="197">
        <v>22086000</v>
      </c>
      <c r="M1290" s="197">
        <v>21895600</v>
      </c>
      <c r="N1290" s="197">
        <v>21636800</v>
      </c>
      <c r="O1290" s="197">
        <v>21457700</v>
      </c>
      <c r="P1290" s="197">
        <v>21300300</v>
      </c>
      <c r="Q1290" s="197">
        <v>21132300</v>
      </c>
      <c r="R1290" s="197">
        <v>21007000</v>
      </c>
      <c r="S1290" s="197">
        <v>20775300</v>
      </c>
      <c r="T1290" s="197">
        <v>20580400</v>
      </c>
      <c r="U1290" s="197">
        <v>20468900</v>
      </c>
      <c r="V1290" s="197">
        <v>20170200</v>
      </c>
      <c r="W1290" s="197">
        <v>19924600</v>
      </c>
      <c r="X1290" s="197">
        <v>19739300</v>
      </c>
      <c r="Y1290" s="197">
        <v>19543700</v>
      </c>
      <c r="Z1290" s="197">
        <v>19450000</v>
      </c>
      <c r="AA1290" s="197">
        <v>19308000</v>
      </c>
      <c r="AB1290" s="197">
        <v>19106000</v>
      </c>
      <c r="AC1290" s="197">
        <v>18996700</v>
      </c>
      <c r="AD1290" s="197">
        <v>18949400</v>
      </c>
      <c r="AE1290" s="197">
        <v>18883000</v>
      </c>
      <c r="AF1290" s="197">
        <v>18843600</v>
      </c>
    </row>
    <row r="1291" spans="1:32" x14ac:dyDescent="0.25">
      <c r="A1291" t="s">
        <v>6952</v>
      </c>
      <c r="B1291" s="197">
        <v>3215380</v>
      </c>
      <c r="C1291" s="197">
        <v>3382170</v>
      </c>
      <c r="D1291" s="197">
        <v>3432080</v>
      </c>
      <c r="E1291" s="197">
        <v>3399430</v>
      </c>
      <c r="F1291" s="197">
        <v>3409790</v>
      </c>
      <c r="G1291" s="197">
        <v>3432880</v>
      </c>
      <c r="H1291" s="197">
        <v>3456440</v>
      </c>
      <c r="I1291" s="197">
        <v>3450200</v>
      </c>
      <c r="J1291" s="197">
        <v>3401000</v>
      </c>
      <c r="K1291" s="197">
        <v>3369240</v>
      </c>
      <c r="L1291" s="197">
        <v>3330530</v>
      </c>
      <c r="M1291" s="197">
        <v>3301820</v>
      </c>
      <c r="N1291" s="197">
        <v>3262790</v>
      </c>
      <c r="O1291" s="197">
        <v>3235790</v>
      </c>
      <c r="P1291" s="197">
        <v>3212060</v>
      </c>
      <c r="Q1291" s="197">
        <v>3186710</v>
      </c>
      <c r="R1291" s="197">
        <v>3167830</v>
      </c>
      <c r="S1291" s="197">
        <v>3132880</v>
      </c>
      <c r="T1291" s="197">
        <v>3103490</v>
      </c>
      <c r="U1291" s="197">
        <v>3086680</v>
      </c>
      <c r="V1291" s="197">
        <v>3041640</v>
      </c>
      <c r="W1291" s="197">
        <v>3004600</v>
      </c>
      <c r="X1291" s="197">
        <v>2976650</v>
      </c>
      <c r="Y1291" s="197">
        <v>2947160</v>
      </c>
      <c r="Z1291" s="197">
        <v>2933040</v>
      </c>
      <c r="AA1291" s="197">
        <v>2911620</v>
      </c>
      <c r="AB1291" s="197">
        <v>2881160</v>
      </c>
      <c r="AC1291" s="197">
        <v>2864670</v>
      </c>
      <c r="AD1291" s="197">
        <v>2857540</v>
      </c>
      <c r="AE1291" s="197">
        <v>2847520</v>
      </c>
      <c r="AF1291" s="197">
        <v>2841590</v>
      </c>
    </row>
    <row r="1292" spans="1:32" x14ac:dyDescent="0.25">
      <c r="A1292" t="s">
        <v>6953</v>
      </c>
      <c r="B1292" s="197">
        <v>2166680</v>
      </c>
      <c r="C1292" s="197">
        <v>2279070</v>
      </c>
      <c r="D1292" s="197">
        <v>2312710</v>
      </c>
      <c r="E1292" s="197">
        <v>2290700</v>
      </c>
      <c r="F1292" s="197">
        <v>2297680</v>
      </c>
      <c r="G1292" s="197">
        <v>2313250</v>
      </c>
      <c r="H1292" s="197">
        <v>2329120</v>
      </c>
      <c r="I1292" s="197">
        <v>2324920</v>
      </c>
      <c r="J1292" s="197">
        <v>2291760</v>
      </c>
      <c r="K1292" s="197">
        <v>2270360</v>
      </c>
      <c r="L1292" s="197">
        <v>2244280</v>
      </c>
      <c r="M1292" s="197">
        <v>2224930</v>
      </c>
      <c r="N1292" s="197">
        <v>2198630</v>
      </c>
      <c r="O1292" s="197">
        <v>2180430</v>
      </c>
      <c r="P1292" s="197">
        <v>2164440</v>
      </c>
      <c r="Q1292" s="197">
        <v>2147360</v>
      </c>
      <c r="R1292" s="197">
        <v>2134640</v>
      </c>
      <c r="S1292" s="197">
        <v>2111090</v>
      </c>
      <c r="T1292" s="197">
        <v>2091280</v>
      </c>
      <c r="U1292" s="197">
        <v>2079960</v>
      </c>
      <c r="V1292" s="197">
        <v>2049600</v>
      </c>
      <c r="W1292" s="197">
        <v>2024650</v>
      </c>
      <c r="X1292" s="197">
        <v>2005810</v>
      </c>
      <c r="Y1292" s="197">
        <v>1985940</v>
      </c>
      <c r="Z1292" s="197">
        <v>1976420</v>
      </c>
      <c r="AA1292" s="197">
        <v>1961990</v>
      </c>
      <c r="AB1292" s="197">
        <v>1941460</v>
      </c>
      <c r="AC1292" s="197">
        <v>1930350</v>
      </c>
      <c r="AD1292" s="197">
        <v>1925550</v>
      </c>
      <c r="AE1292" s="197">
        <v>1918800</v>
      </c>
      <c r="AF1292" s="197">
        <v>1914800</v>
      </c>
    </row>
    <row r="1293" spans="1:32" x14ac:dyDescent="0.25">
      <c r="A1293" t="s">
        <v>6954</v>
      </c>
      <c r="B1293" s="197">
        <v>214737</v>
      </c>
      <c r="C1293" s="197">
        <v>225875</v>
      </c>
      <c r="D1293" s="197">
        <v>229209</v>
      </c>
      <c r="E1293" s="197">
        <v>227028</v>
      </c>
      <c r="F1293" s="197">
        <v>227720</v>
      </c>
      <c r="G1293" s="197">
        <v>229262</v>
      </c>
      <c r="H1293" s="197">
        <v>230836</v>
      </c>
      <c r="I1293" s="197">
        <v>230419</v>
      </c>
      <c r="J1293" s="197">
        <v>227133</v>
      </c>
      <c r="K1293" s="197">
        <v>225012</v>
      </c>
      <c r="L1293" s="197">
        <v>222427</v>
      </c>
      <c r="M1293" s="197">
        <v>220509</v>
      </c>
      <c r="N1293" s="197">
        <v>217903</v>
      </c>
      <c r="O1293" s="197">
        <v>216099</v>
      </c>
      <c r="P1293" s="197">
        <v>214515</v>
      </c>
      <c r="Q1293" s="197">
        <v>212822</v>
      </c>
      <c r="R1293" s="197">
        <v>211561</v>
      </c>
      <c r="S1293" s="197">
        <v>209227</v>
      </c>
      <c r="T1293" s="197">
        <v>207264</v>
      </c>
      <c r="U1293" s="197">
        <v>206142</v>
      </c>
      <c r="V1293" s="197">
        <v>203133</v>
      </c>
      <c r="W1293" s="197">
        <v>200660</v>
      </c>
      <c r="X1293" s="197">
        <v>198793</v>
      </c>
      <c r="Y1293" s="197">
        <v>196823</v>
      </c>
      <c r="Z1293" s="197">
        <v>195880</v>
      </c>
      <c r="AA1293" s="197">
        <v>194450</v>
      </c>
      <c r="AB1293" s="197">
        <v>192416</v>
      </c>
      <c r="AC1293" s="197">
        <v>191315</v>
      </c>
      <c r="AD1293" s="197">
        <v>190839</v>
      </c>
      <c r="AE1293" s="197">
        <v>190169</v>
      </c>
      <c r="AF1293" s="197">
        <v>189773</v>
      </c>
    </row>
    <row r="1294" spans="1:32" x14ac:dyDescent="0.25">
      <c r="A1294" t="s">
        <v>6955</v>
      </c>
      <c r="B1294" s="197">
        <v>216668</v>
      </c>
      <c r="C1294" s="197">
        <v>227907</v>
      </c>
      <c r="D1294" s="197">
        <v>231271</v>
      </c>
      <c r="E1294" s="197">
        <v>229070</v>
      </c>
      <c r="F1294" s="197">
        <v>229768</v>
      </c>
      <c r="G1294" s="197">
        <v>231325</v>
      </c>
      <c r="H1294" s="197">
        <v>232912</v>
      </c>
      <c r="I1294" s="197">
        <v>232492</v>
      </c>
      <c r="J1294" s="197">
        <v>229176</v>
      </c>
      <c r="K1294" s="197">
        <v>227036</v>
      </c>
      <c r="L1294" s="197">
        <v>224428</v>
      </c>
      <c r="M1294" s="197">
        <v>222493</v>
      </c>
      <c r="N1294" s="197">
        <v>219862</v>
      </c>
      <c r="O1294" s="197">
        <v>218043</v>
      </c>
      <c r="P1294" s="197">
        <v>216444</v>
      </c>
      <c r="Q1294" s="197">
        <v>214736</v>
      </c>
      <c r="R1294" s="197">
        <v>213464</v>
      </c>
      <c r="S1294" s="197">
        <v>211109</v>
      </c>
      <c r="T1294" s="197">
        <v>209128</v>
      </c>
      <c r="U1294" s="197">
        <v>207996</v>
      </c>
      <c r="V1294" s="197">
        <v>204960</v>
      </c>
      <c r="W1294" s="197">
        <v>202465</v>
      </c>
      <c r="X1294" s="197">
        <v>200581</v>
      </c>
      <c r="Y1294" s="197">
        <v>198594</v>
      </c>
      <c r="Z1294" s="197">
        <v>197642</v>
      </c>
      <c r="AA1294" s="197">
        <v>196199</v>
      </c>
      <c r="AB1294" s="197">
        <v>194146</v>
      </c>
      <c r="AC1294" s="197">
        <v>193035</v>
      </c>
      <c r="AD1294" s="197">
        <v>192555</v>
      </c>
      <c r="AE1294" s="197">
        <v>191880</v>
      </c>
      <c r="AF1294" s="197">
        <v>191480</v>
      </c>
    </row>
    <row r="1295" spans="1:32" x14ac:dyDescent="0.25">
      <c r="A1295" t="s">
        <v>6956</v>
      </c>
      <c r="B1295" s="197">
        <v>541670</v>
      </c>
      <c r="C1295" s="197">
        <v>569767</v>
      </c>
      <c r="D1295" s="197">
        <v>578176</v>
      </c>
      <c r="E1295" s="197">
        <v>572675</v>
      </c>
      <c r="F1295" s="197">
        <v>574421</v>
      </c>
      <c r="G1295" s="197">
        <v>578311</v>
      </c>
      <c r="H1295" s="197">
        <v>582280</v>
      </c>
      <c r="I1295" s="197">
        <v>581229</v>
      </c>
      <c r="J1295" s="197">
        <v>572939</v>
      </c>
      <c r="K1295" s="197">
        <v>567590</v>
      </c>
      <c r="L1295" s="197">
        <v>561069</v>
      </c>
      <c r="M1295" s="197">
        <v>556231</v>
      </c>
      <c r="N1295" s="197">
        <v>549656</v>
      </c>
      <c r="O1295" s="197">
        <v>545108</v>
      </c>
      <c r="P1295" s="197">
        <v>541110</v>
      </c>
      <c r="Q1295" s="197">
        <v>536841</v>
      </c>
      <c r="R1295" s="197">
        <v>533659</v>
      </c>
      <c r="S1295" s="197">
        <v>527772</v>
      </c>
      <c r="T1295" s="197">
        <v>522820</v>
      </c>
      <c r="U1295" s="197">
        <v>519989</v>
      </c>
      <c r="V1295" s="197">
        <v>512401</v>
      </c>
      <c r="W1295" s="197">
        <v>506162</v>
      </c>
      <c r="X1295" s="197">
        <v>501454</v>
      </c>
      <c r="Y1295" s="197">
        <v>496484</v>
      </c>
      <c r="Z1295" s="197">
        <v>494106</v>
      </c>
      <c r="AA1295" s="197">
        <v>490498</v>
      </c>
      <c r="AB1295" s="197">
        <v>485366</v>
      </c>
      <c r="AC1295" s="197">
        <v>482589</v>
      </c>
      <c r="AD1295" s="197">
        <v>481388</v>
      </c>
      <c r="AE1295" s="197">
        <v>479700</v>
      </c>
      <c r="AF1295" s="197">
        <v>478700</v>
      </c>
    </row>
    <row r="1296" spans="1:32" x14ac:dyDescent="0.25">
      <c r="A1296" t="s">
        <v>6957</v>
      </c>
      <c r="B1296" s="197">
        <v>1270220</v>
      </c>
      <c r="C1296" s="197">
        <v>1336110</v>
      </c>
      <c r="D1296" s="197">
        <v>1355830</v>
      </c>
      <c r="E1296" s="197">
        <v>1342930</v>
      </c>
      <c r="F1296" s="197">
        <v>1347020</v>
      </c>
      <c r="G1296" s="197">
        <v>1356150</v>
      </c>
      <c r="H1296" s="197">
        <v>1365450</v>
      </c>
      <c r="I1296" s="197">
        <v>1362990</v>
      </c>
      <c r="J1296" s="197">
        <v>1343550</v>
      </c>
      <c r="K1296" s="197">
        <v>1331010</v>
      </c>
      <c r="L1296" s="197">
        <v>1315710</v>
      </c>
      <c r="M1296" s="197">
        <v>1304370</v>
      </c>
      <c r="N1296" s="197">
        <v>1288950</v>
      </c>
      <c r="O1296" s="197">
        <v>1278290</v>
      </c>
      <c r="P1296" s="197">
        <v>1268910</v>
      </c>
      <c r="Q1296" s="197">
        <v>1258900</v>
      </c>
      <c r="R1296" s="197">
        <v>1251440</v>
      </c>
      <c r="S1296" s="197">
        <v>1237630</v>
      </c>
      <c r="T1296" s="197">
        <v>1226020</v>
      </c>
      <c r="U1296" s="197">
        <v>1219380</v>
      </c>
      <c r="V1296" s="197">
        <v>1201590</v>
      </c>
      <c r="W1296" s="197">
        <v>1186960</v>
      </c>
      <c r="X1296" s="197">
        <v>1175910</v>
      </c>
      <c r="Y1296" s="197">
        <v>1164260</v>
      </c>
      <c r="Z1296" s="197">
        <v>1158680</v>
      </c>
      <c r="AA1296" s="197">
        <v>1150220</v>
      </c>
      <c r="AB1296" s="197">
        <v>1138190</v>
      </c>
      <c r="AC1296" s="197">
        <v>1131680</v>
      </c>
      <c r="AD1296" s="197">
        <v>1128860</v>
      </c>
      <c r="AE1296" s="197">
        <v>1124900</v>
      </c>
      <c r="AF1296" s="197">
        <v>1122560</v>
      </c>
    </row>
    <row r="1297" spans="1:32" x14ac:dyDescent="0.25">
      <c r="A1297" t="s">
        <v>6958</v>
      </c>
      <c r="B1297">
        <v>254045</v>
      </c>
      <c r="C1297">
        <v>267222</v>
      </c>
      <c r="D1297">
        <v>271166</v>
      </c>
      <c r="E1297">
        <v>268586</v>
      </c>
      <c r="F1297">
        <v>269405</v>
      </c>
      <c r="G1297">
        <v>271229</v>
      </c>
      <c r="H1297">
        <v>273091</v>
      </c>
      <c r="I1297">
        <v>272598</v>
      </c>
      <c r="J1297">
        <v>268710</v>
      </c>
      <c r="K1297">
        <v>266201</v>
      </c>
      <c r="L1297">
        <v>263143</v>
      </c>
      <c r="M1297">
        <v>260874</v>
      </c>
      <c r="N1297">
        <v>257790</v>
      </c>
      <c r="O1297">
        <v>255657</v>
      </c>
      <c r="P1297">
        <v>253782</v>
      </c>
      <c r="Q1297">
        <v>251780</v>
      </c>
      <c r="R1297">
        <v>250288</v>
      </c>
      <c r="S1297">
        <v>247527</v>
      </c>
      <c r="T1297">
        <v>245204</v>
      </c>
      <c r="U1297">
        <v>243876</v>
      </c>
      <c r="V1297">
        <v>240317</v>
      </c>
      <c r="W1297">
        <v>237391</v>
      </c>
      <c r="X1297">
        <v>235183</v>
      </c>
      <c r="Y1297">
        <v>232852</v>
      </c>
      <c r="Z1297">
        <v>231737</v>
      </c>
      <c r="AA1297">
        <v>230045</v>
      </c>
      <c r="AB1297">
        <v>227638</v>
      </c>
      <c r="AC1297">
        <v>226335</v>
      </c>
      <c r="AD1297">
        <v>225772</v>
      </c>
      <c r="AE1297">
        <v>224980</v>
      </c>
      <c r="AF1297">
        <v>224512</v>
      </c>
    </row>
    <row r="1298" spans="1:32" x14ac:dyDescent="0.25">
      <c r="A1298" t="s">
        <v>6959</v>
      </c>
      <c r="B1298">
        <v>0</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row>
    <row r="1299" spans="1:32" x14ac:dyDescent="0.25">
      <c r="A1299" t="s">
        <v>6960</v>
      </c>
      <c r="B1299" s="197">
        <v>154550000000</v>
      </c>
      <c r="C1299" s="197">
        <v>167678000000</v>
      </c>
      <c r="D1299" s="197">
        <v>165377000000</v>
      </c>
      <c r="E1299" s="197">
        <v>166286000000</v>
      </c>
      <c r="F1299" s="197">
        <v>165386000000</v>
      </c>
      <c r="G1299" s="197">
        <v>167352000000</v>
      </c>
      <c r="H1299" s="197">
        <v>168378000000</v>
      </c>
      <c r="I1299" s="197">
        <v>168712000000</v>
      </c>
      <c r="J1299" s="197">
        <v>169841000000</v>
      </c>
      <c r="K1299" s="197">
        <v>170689000000</v>
      </c>
      <c r="L1299" s="197">
        <v>170495000000</v>
      </c>
      <c r="M1299" s="197">
        <v>170799000000</v>
      </c>
      <c r="N1299" s="197">
        <v>171561000000</v>
      </c>
      <c r="O1299" s="197">
        <v>171367000000</v>
      </c>
      <c r="P1299" s="197">
        <v>172683000000</v>
      </c>
      <c r="Q1299" s="197">
        <v>172804000000</v>
      </c>
      <c r="R1299" s="197">
        <v>174311000000</v>
      </c>
      <c r="S1299" s="197">
        <v>175727000000</v>
      </c>
      <c r="T1299" s="197">
        <v>175599000000</v>
      </c>
      <c r="U1299" s="197">
        <v>175817000000</v>
      </c>
      <c r="V1299" s="197">
        <v>175975000000</v>
      </c>
      <c r="W1299" s="197">
        <v>175966000000</v>
      </c>
      <c r="X1299" s="197">
        <v>175537000000</v>
      </c>
      <c r="Y1299" s="197">
        <v>173981000000</v>
      </c>
      <c r="Z1299" s="197">
        <v>173570000000</v>
      </c>
      <c r="AA1299" s="197">
        <v>174122000000</v>
      </c>
      <c r="AB1299" s="197">
        <v>173028000000</v>
      </c>
      <c r="AC1299" s="197">
        <v>173491000000</v>
      </c>
      <c r="AD1299" s="197">
        <v>174486000000</v>
      </c>
      <c r="AE1299" s="197">
        <v>174092000000</v>
      </c>
      <c r="AF1299" s="197">
        <v>175230000000</v>
      </c>
    </row>
    <row r="1300" spans="1:32" x14ac:dyDescent="0.25">
      <c r="A1300" t="s">
        <v>6961</v>
      </c>
      <c r="B1300" s="197">
        <v>1546370</v>
      </c>
      <c r="C1300" s="197">
        <v>1677720</v>
      </c>
      <c r="D1300" s="197">
        <v>1654700</v>
      </c>
      <c r="E1300" s="197">
        <v>1663780</v>
      </c>
      <c r="F1300" s="197">
        <v>1654780</v>
      </c>
      <c r="G1300" s="197">
        <v>1674460</v>
      </c>
      <c r="H1300" s="197">
        <v>1684720</v>
      </c>
      <c r="I1300" s="197">
        <v>1688060</v>
      </c>
      <c r="J1300" s="197">
        <v>1699360</v>
      </c>
      <c r="K1300" s="197">
        <v>1707840</v>
      </c>
      <c r="L1300" s="197">
        <v>1705900</v>
      </c>
      <c r="M1300" s="197">
        <v>1708940</v>
      </c>
      <c r="N1300" s="197">
        <v>1716570</v>
      </c>
      <c r="O1300" s="197">
        <v>1714630</v>
      </c>
      <c r="P1300" s="197">
        <v>1727800</v>
      </c>
      <c r="Q1300" s="197">
        <v>1729000</v>
      </c>
      <c r="R1300" s="197">
        <v>1744080</v>
      </c>
      <c r="S1300" s="197">
        <v>1758250</v>
      </c>
      <c r="T1300" s="197">
        <v>1756970</v>
      </c>
      <c r="U1300" s="197">
        <v>1759150</v>
      </c>
      <c r="V1300" s="197">
        <v>1760730</v>
      </c>
      <c r="W1300" s="197">
        <v>1760640</v>
      </c>
      <c r="X1300" s="197">
        <v>1756350</v>
      </c>
      <c r="Y1300" s="197">
        <v>1740780</v>
      </c>
      <c r="Z1300" s="197">
        <v>1736670</v>
      </c>
      <c r="AA1300" s="197">
        <v>1742190</v>
      </c>
      <c r="AB1300" s="197">
        <v>1731250</v>
      </c>
      <c r="AC1300" s="197">
        <v>1735880</v>
      </c>
      <c r="AD1300" s="197">
        <v>1745830</v>
      </c>
      <c r="AE1300" s="197">
        <v>1741890</v>
      </c>
      <c r="AF1300" s="197">
        <v>1753280</v>
      </c>
    </row>
    <row r="1301" spans="1:32" x14ac:dyDescent="0.25">
      <c r="A1301" t="s">
        <v>6962</v>
      </c>
      <c r="B1301" s="197">
        <v>40335000</v>
      </c>
      <c r="C1301" s="197">
        <v>43761200</v>
      </c>
      <c r="D1301" s="197">
        <v>43160700</v>
      </c>
      <c r="E1301" s="197">
        <v>43397700</v>
      </c>
      <c r="F1301" s="197">
        <v>43162900</v>
      </c>
      <c r="G1301" s="197">
        <v>43676100</v>
      </c>
      <c r="H1301" s="197">
        <v>43943800</v>
      </c>
      <c r="I1301" s="197">
        <v>44030900</v>
      </c>
      <c r="J1301" s="197">
        <v>44325600</v>
      </c>
      <c r="K1301" s="197">
        <v>44546900</v>
      </c>
      <c r="L1301" s="197">
        <v>44496400</v>
      </c>
      <c r="M1301" s="197">
        <v>44575600</v>
      </c>
      <c r="N1301" s="197">
        <v>44774700</v>
      </c>
      <c r="O1301" s="197">
        <v>44723900</v>
      </c>
      <c r="P1301" s="197">
        <v>45067500</v>
      </c>
      <c r="Q1301" s="197">
        <v>45098900</v>
      </c>
      <c r="R1301" s="197">
        <v>45492200</v>
      </c>
      <c r="S1301" s="197">
        <v>45861800</v>
      </c>
      <c r="T1301" s="197">
        <v>45828300</v>
      </c>
      <c r="U1301" s="197">
        <v>45885300</v>
      </c>
      <c r="V1301" s="197">
        <v>45926500</v>
      </c>
      <c r="W1301" s="197">
        <v>45924100</v>
      </c>
      <c r="X1301" s="197">
        <v>45812300</v>
      </c>
      <c r="Y1301" s="197">
        <v>45406100</v>
      </c>
      <c r="Z1301" s="197">
        <v>45298900</v>
      </c>
      <c r="AA1301" s="197">
        <v>45442800</v>
      </c>
      <c r="AB1301" s="197">
        <v>45157400</v>
      </c>
      <c r="AC1301" s="197">
        <v>45278300</v>
      </c>
      <c r="AD1301" s="197">
        <v>45537800</v>
      </c>
      <c r="AE1301" s="197">
        <v>45435100</v>
      </c>
      <c r="AF1301" s="197">
        <v>45732200</v>
      </c>
    </row>
    <row r="1302" spans="1:32" x14ac:dyDescent="0.25">
      <c r="A1302" t="s">
        <v>6963</v>
      </c>
      <c r="B1302" s="197">
        <v>104109000</v>
      </c>
      <c r="C1302" s="197">
        <v>112952000</v>
      </c>
      <c r="D1302" s="197">
        <v>111402000</v>
      </c>
      <c r="E1302" s="197">
        <v>112014000</v>
      </c>
      <c r="F1302" s="197">
        <v>111408000</v>
      </c>
      <c r="G1302" s="197">
        <v>112733000</v>
      </c>
      <c r="H1302" s="197">
        <v>113424000</v>
      </c>
      <c r="I1302" s="197">
        <v>113649000</v>
      </c>
      <c r="J1302" s="197">
        <v>114409000</v>
      </c>
      <c r="K1302" s="197">
        <v>114980000</v>
      </c>
      <c r="L1302" s="197">
        <v>114850000</v>
      </c>
      <c r="M1302" s="197">
        <v>115054000</v>
      </c>
      <c r="N1302" s="197">
        <v>115568000</v>
      </c>
      <c r="O1302" s="197">
        <v>115437000</v>
      </c>
      <c r="P1302" s="197">
        <v>116324000</v>
      </c>
      <c r="Q1302" s="197">
        <v>116405000</v>
      </c>
      <c r="R1302" s="197">
        <v>117420000</v>
      </c>
      <c r="S1302" s="197">
        <v>118374000</v>
      </c>
      <c r="T1302" s="197">
        <v>118288000</v>
      </c>
      <c r="U1302" s="197">
        <v>118435000</v>
      </c>
      <c r="V1302" s="197">
        <v>118541000</v>
      </c>
      <c r="W1302" s="197">
        <v>118535000</v>
      </c>
      <c r="X1302" s="197">
        <v>118246000</v>
      </c>
      <c r="Y1302" s="197">
        <v>117198000</v>
      </c>
      <c r="Z1302" s="197">
        <v>116921000</v>
      </c>
      <c r="AA1302" s="197">
        <v>117293000</v>
      </c>
      <c r="AB1302" s="197">
        <v>116556000</v>
      </c>
      <c r="AC1302" s="197">
        <v>116868000</v>
      </c>
      <c r="AD1302" s="197">
        <v>117538000</v>
      </c>
      <c r="AE1302" s="197">
        <v>117273000</v>
      </c>
      <c r="AF1302" s="197">
        <v>118040000</v>
      </c>
    </row>
    <row r="1303" spans="1:32" x14ac:dyDescent="0.25">
      <c r="A1303" t="s">
        <v>6964</v>
      </c>
      <c r="B1303" s="197">
        <v>15699500</v>
      </c>
      <c r="C1303" s="197">
        <v>17033000</v>
      </c>
      <c r="D1303" s="197">
        <v>16799300</v>
      </c>
      <c r="E1303" s="197">
        <v>16891600</v>
      </c>
      <c r="F1303" s="197">
        <v>16800200</v>
      </c>
      <c r="G1303" s="197">
        <v>16999900</v>
      </c>
      <c r="H1303" s="197">
        <v>17104100</v>
      </c>
      <c r="I1303" s="197">
        <v>17138000</v>
      </c>
      <c r="J1303" s="197">
        <v>17252700</v>
      </c>
      <c r="K1303" s="197">
        <v>17338800</v>
      </c>
      <c r="L1303" s="197">
        <v>17319200</v>
      </c>
      <c r="M1303" s="197">
        <v>17350000</v>
      </c>
      <c r="N1303" s="197">
        <v>17427500</v>
      </c>
      <c r="O1303" s="197">
        <v>17407800</v>
      </c>
      <c r="P1303" s="197">
        <v>17541500</v>
      </c>
      <c r="Q1303" s="197">
        <v>17553700</v>
      </c>
      <c r="R1303" s="197">
        <v>17706800</v>
      </c>
      <c r="S1303" s="197">
        <v>17850600</v>
      </c>
      <c r="T1303" s="197">
        <v>17837600</v>
      </c>
      <c r="U1303" s="197">
        <v>17859800</v>
      </c>
      <c r="V1303" s="197">
        <v>17875800</v>
      </c>
      <c r="W1303" s="197">
        <v>17874900</v>
      </c>
      <c r="X1303" s="197">
        <v>17831400</v>
      </c>
      <c r="Y1303" s="197">
        <v>17673300</v>
      </c>
      <c r="Z1303" s="197">
        <v>17631500</v>
      </c>
      <c r="AA1303" s="197">
        <v>17687600</v>
      </c>
      <c r="AB1303" s="197">
        <v>17576500</v>
      </c>
      <c r="AC1303" s="197">
        <v>17623600</v>
      </c>
      <c r="AD1303" s="197">
        <v>17724500</v>
      </c>
      <c r="AE1303" s="197">
        <v>17684600</v>
      </c>
      <c r="AF1303" s="197">
        <v>17800200</v>
      </c>
    </row>
    <row r="1304" spans="1:32" x14ac:dyDescent="0.25">
      <c r="A1304" t="s">
        <v>6965</v>
      </c>
      <c r="B1304" s="197">
        <v>10579100</v>
      </c>
      <c r="C1304" s="197">
        <v>11477700</v>
      </c>
      <c r="D1304" s="197">
        <v>11320200</v>
      </c>
      <c r="E1304" s="197">
        <v>11382400</v>
      </c>
      <c r="F1304" s="197">
        <v>11320800</v>
      </c>
      <c r="G1304" s="197">
        <v>11455400</v>
      </c>
      <c r="H1304" s="197">
        <v>11525600</v>
      </c>
      <c r="I1304" s="197">
        <v>11548400</v>
      </c>
      <c r="J1304" s="197">
        <v>11625700</v>
      </c>
      <c r="K1304" s="197">
        <v>11683800</v>
      </c>
      <c r="L1304" s="197">
        <v>11670500</v>
      </c>
      <c r="M1304" s="197">
        <v>11691300</v>
      </c>
      <c r="N1304" s="197">
        <v>11743500</v>
      </c>
      <c r="O1304" s="197">
        <v>11730200</v>
      </c>
      <c r="P1304" s="197">
        <v>11820300</v>
      </c>
      <c r="Q1304" s="197">
        <v>11828500</v>
      </c>
      <c r="R1304" s="197">
        <v>11931700</v>
      </c>
      <c r="S1304" s="197">
        <v>12028600</v>
      </c>
      <c r="T1304" s="197">
        <v>12019900</v>
      </c>
      <c r="U1304" s="197">
        <v>12034800</v>
      </c>
      <c r="V1304" s="197">
        <v>12045600</v>
      </c>
      <c r="W1304" s="197">
        <v>12045000</v>
      </c>
      <c r="X1304" s="197">
        <v>12015600</v>
      </c>
      <c r="Y1304" s="197">
        <v>11909100</v>
      </c>
      <c r="Z1304" s="197">
        <v>11881000</v>
      </c>
      <c r="AA1304" s="197">
        <v>11918700</v>
      </c>
      <c r="AB1304" s="197">
        <v>11843900</v>
      </c>
      <c r="AC1304" s="197">
        <v>11875600</v>
      </c>
      <c r="AD1304" s="197">
        <v>11943700</v>
      </c>
      <c r="AE1304" s="197">
        <v>11916700</v>
      </c>
      <c r="AF1304" s="197">
        <v>11994600</v>
      </c>
    </row>
    <row r="1305" spans="1:32" x14ac:dyDescent="0.25">
      <c r="A1305" t="s">
        <v>6966</v>
      </c>
      <c r="B1305" s="197">
        <v>1048480</v>
      </c>
      <c r="C1305" s="197">
        <v>1137540</v>
      </c>
      <c r="D1305" s="197">
        <v>1121930</v>
      </c>
      <c r="E1305" s="197">
        <v>1128090</v>
      </c>
      <c r="F1305" s="197">
        <v>1121980</v>
      </c>
      <c r="G1305" s="197">
        <v>1135320</v>
      </c>
      <c r="H1305" s="197">
        <v>1142290</v>
      </c>
      <c r="I1305" s="197">
        <v>1144550</v>
      </c>
      <c r="J1305" s="197">
        <v>1152210</v>
      </c>
      <c r="K1305" s="197">
        <v>1157960</v>
      </c>
      <c r="L1305" s="197">
        <v>1156650</v>
      </c>
      <c r="M1305" s="197">
        <v>1158710</v>
      </c>
      <c r="N1305" s="197">
        <v>1163880</v>
      </c>
      <c r="O1305" s="197">
        <v>1162560</v>
      </c>
      <c r="P1305" s="197">
        <v>1171490</v>
      </c>
      <c r="Q1305" s="197">
        <v>1172310</v>
      </c>
      <c r="R1305" s="197">
        <v>1182530</v>
      </c>
      <c r="S1305" s="197">
        <v>1192140</v>
      </c>
      <c r="T1305" s="197">
        <v>1191270</v>
      </c>
      <c r="U1305" s="197">
        <v>1192750</v>
      </c>
      <c r="V1305" s="197">
        <v>1193820</v>
      </c>
      <c r="W1305" s="197">
        <v>1193760</v>
      </c>
      <c r="X1305" s="197">
        <v>1190850</v>
      </c>
      <c r="Y1305" s="197">
        <v>1180300</v>
      </c>
      <c r="Z1305" s="197">
        <v>1177510</v>
      </c>
      <c r="AA1305" s="197">
        <v>1181250</v>
      </c>
      <c r="AB1305" s="197">
        <v>1173830</v>
      </c>
      <c r="AC1305" s="197">
        <v>1176970</v>
      </c>
      <c r="AD1305" s="197">
        <v>1183720</v>
      </c>
      <c r="AE1305" s="197">
        <v>1181050</v>
      </c>
      <c r="AF1305" s="197">
        <v>1188770</v>
      </c>
    </row>
    <row r="1306" spans="1:32" x14ac:dyDescent="0.25">
      <c r="A1306" t="s">
        <v>6967</v>
      </c>
      <c r="B1306" s="197">
        <v>1057910</v>
      </c>
      <c r="C1306" s="197">
        <v>1147770</v>
      </c>
      <c r="D1306" s="197">
        <v>1132020</v>
      </c>
      <c r="E1306" s="197">
        <v>1138240</v>
      </c>
      <c r="F1306" s="197">
        <v>1132080</v>
      </c>
      <c r="G1306" s="197">
        <v>1145540</v>
      </c>
      <c r="H1306" s="197">
        <v>1152560</v>
      </c>
      <c r="I1306" s="197">
        <v>1154840</v>
      </c>
      <c r="J1306" s="197">
        <v>1162570</v>
      </c>
      <c r="K1306" s="197">
        <v>1168380</v>
      </c>
      <c r="L1306" s="197">
        <v>1167050</v>
      </c>
      <c r="M1306" s="197">
        <v>1169130</v>
      </c>
      <c r="N1306" s="197">
        <v>1174350</v>
      </c>
      <c r="O1306" s="197">
        <v>1173020</v>
      </c>
      <c r="P1306" s="197">
        <v>1182030</v>
      </c>
      <c r="Q1306" s="197">
        <v>1182850</v>
      </c>
      <c r="R1306" s="197">
        <v>1193170</v>
      </c>
      <c r="S1306" s="197">
        <v>1202860</v>
      </c>
      <c r="T1306" s="197">
        <v>1201990</v>
      </c>
      <c r="U1306" s="197">
        <v>1203480</v>
      </c>
      <c r="V1306" s="197">
        <v>1204560</v>
      </c>
      <c r="W1306" s="197">
        <v>1204500</v>
      </c>
      <c r="X1306" s="197">
        <v>1201560</v>
      </c>
      <c r="Y1306" s="197">
        <v>1190910</v>
      </c>
      <c r="Z1306" s="197">
        <v>1188100</v>
      </c>
      <c r="AA1306" s="197">
        <v>1191870</v>
      </c>
      <c r="AB1306" s="197">
        <v>1184390</v>
      </c>
      <c r="AC1306" s="197">
        <v>1187560</v>
      </c>
      <c r="AD1306" s="197">
        <v>1194370</v>
      </c>
      <c r="AE1306" s="197">
        <v>1191670</v>
      </c>
      <c r="AF1306" s="197">
        <v>1199460</v>
      </c>
    </row>
    <row r="1307" spans="1:32" x14ac:dyDescent="0.25">
      <c r="A1307" t="s">
        <v>6968</v>
      </c>
      <c r="B1307" s="197">
        <v>2644770</v>
      </c>
      <c r="C1307" s="197">
        <v>2869420</v>
      </c>
      <c r="D1307" s="197">
        <v>2830050</v>
      </c>
      <c r="E1307" s="197">
        <v>2845590</v>
      </c>
      <c r="F1307" s="197">
        <v>2830190</v>
      </c>
      <c r="G1307" s="197">
        <v>2863840</v>
      </c>
      <c r="H1307" s="197">
        <v>2881400</v>
      </c>
      <c r="I1307" s="197">
        <v>2887110</v>
      </c>
      <c r="J1307" s="197">
        <v>2906430</v>
      </c>
      <c r="K1307" s="197">
        <v>2920940</v>
      </c>
      <c r="L1307" s="197">
        <v>2917630</v>
      </c>
      <c r="M1307" s="197">
        <v>2922820</v>
      </c>
      <c r="N1307" s="197">
        <v>2935880</v>
      </c>
      <c r="O1307" s="197">
        <v>2932550</v>
      </c>
      <c r="P1307" s="197">
        <v>2955070</v>
      </c>
      <c r="Q1307" s="197">
        <v>2957140</v>
      </c>
      <c r="R1307" s="197">
        <v>2982930</v>
      </c>
      <c r="S1307" s="197">
        <v>3007160</v>
      </c>
      <c r="T1307" s="197">
        <v>3004960</v>
      </c>
      <c r="U1307" s="197">
        <v>3008700</v>
      </c>
      <c r="V1307" s="197">
        <v>3011400</v>
      </c>
      <c r="W1307" s="197">
        <v>3011240</v>
      </c>
      <c r="X1307" s="197">
        <v>3003910</v>
      </c>
      <c r="Y1307" s="197">
        <v>2977280</v>
      </c>
      <c r="Z1307" s="197">
        <v>2970250</v>
      </c>
      <c r="AA1307" s="197">
        <v>2979690</v>
      </c>
      <c r="AB1307" s="197">
        <v>2960970</v>
      </c>
      <c r="AC1307" s="197">
        <v>2968900</v>
      </c>
      <c r="AD1307" s="197">
        <v>2985920</v>
      </c>
      <c r="AE1307" s="197">
        <v>2979180</v>
      </c>
      <c r="AF1307" s="197">
        <v>2998660</v>
      </c>
    </row>
    <row r="1308" spans="1:32" x14ac:dyDescent="0.25">
      <c r="A1308" t="s">
        <v>6969</v>
      </c>
      <c r="B1308" s="197">
        <v>6202020</v>
      </c>
      <c r="C1308" s="197">
        <v>6728830</v>
      </c>
      <c r="D1308" s="197">
        <v>6636500</v>
      </c>
      <c r="E1308" s="197">
        <v>6672950</v>
      </c>
      <c r="F1308" s="197">
        <v>6636830</v>
      </c>
      <c r="G1308" s="197">
        <v>6715750</v>
      </c>
      <c r="H1308" s="197">
        <v>6756920</v>
      </c>
      <c r="I1308" s="197">
        <v>6770310</v>
      </c>
      <c r="J1308" s="197">
        <v>6815620</v>
      </c>
      <c r="K1308" s="197">
        <v>6849640</v>
      </c>
      <c r="L1308" s="197">
        <v>6841880</v>
      </c>
      <c r="M1308" s="197">
        <v>6854060</v>
      </c>
      <c r="N1308" s="197">
        <v>6884670</v>
      </c>
      <c r="O1308" s="197">
        <v>6876870</v>
      </c>
      <c r="P1308" s="197">
        <v>6929690</v>
      </c>
      <c r="Q1308" s="197">
        <v>6934520</v>
      </c>
      <c r="R1308" s="197">
        <v>6995000</v>
      </c>
      <c r="S1308" s="197">
        <v>7051820</v>
      </c>
      <c r="T1308" s="197">
        <v>7046680</v>
      </c>
      <c r="U1308" s="197">
        <v>7055440</v>
      </c>
      <c r="V1308" s="197">
        <v>7061780</v>
      </c>
      <c r="W1308" s="197">
        <v>7061400</v>
      </c>
      <c r="X1308" s="197">
        <v>7044210</v>
      </c>
      <c r="Y1308" s="197">
        <v>6981760</v>
      </c>
      <c r="Z1308" s="197">
        <v>6965270</v>
      </c>
      <c r="AA1308" s="197">
        <v>6987400</v>
      </c>
      <c r="AB1308" s="197">
        <v>6943510</v>
      </c>
      <c r="AC1308" s="197">
        <v>6962120</v>
      </c>
      <c r="AD1308" s="197">
        <v>7002010</v>
      </c>
      <c r="AE1308" s="197">
        <v>6986220</v>
      </c>
      <c r="AF1308" s="197">
        <v>7031900</v>
      </c>
    </row>
    <row r="1309" spans="1:32" x14ac:dyDescent="0.25">
      <c r="A1309" t="s">
        <v>6970</v>
      </c>
      <c r="B1309" s="197">
        <v>1240400</v>
      </c>
      <c r="C1309" s="197">
        <v>1345770</v>
      </c>
      <c r="D1309" s="197">
        <v>1327300</v>
      </c>
      <c r="E1309" s="197">
        <v>1334590</v>
      </c>
      <c r="F1309" s="197">
        <v>1327370</v>
      </c>
      <c r="G1309" s="197">
        <v>1343150</v>
      </c>
      <c r="H1309" s="197">
        <v>1351380</v>
      </c>
      <c r="I1309" s="197">
        <v>1354060</v>
      </c>
      <c r="J1309" s="197">
        <v>1363120</v>
      </c>
      <c r="K1309" s="197">
        <v>1369930</v>
      </c>
      <c r="L1309" s="197">
        <v>1368380</v>
      </c>
      <c r="M1309" s="197">
        <v>1370810</v>
      </c>
      <c r="N1309" s="197">
        <v>1376930</v>
      </c>
      <c r="O1309" s="197">
        <v>1375370</v>
      </c>
      <c r="P1309" s="197">
        <v>1385940</v>
      </c>
      <c r="Q1309" s="197">
        <v>1386900</v>
      </c>
      <c r="R1309" s="197">
        <v>1399000</v>
      </c>
      <c r="S1309" s="197">
        <v>1410360</v>
      </c>
      <c r="T1309" s="197">
        <v>1409340</v>
      </c>
      <c r="U1309" s="197">
        <v>1411090</v>
      </c>
      <c r="V1309" s="197">
        <v>1412360</v>
      </c>
      <c r="W1309" s="197">
        <v>1412280</v>
      </c>
      <c r="X1309" s="197">
        <v>1408840</v>
      </c>
      <c r="Y1309" s="197">
        <v>1396350</v>
      </c>
      <c r="Z1309" s="197">
        <v>1393050</v>
      </c>
      <c r="AA1309" s="197">
        <v>1397480</v>
      </c>
      <c r="AB1309" s="197">
        <v>1388700</v>
      </c>
      <c r="AC1309" s="197">
        <v>1392420</v>
      </c>
      <c r="AD1309" s="197">
        <v>1400400</v>
      </c>
      <c r="AE1309" s="197">
        <v>1397240</v>
      </c>
      <c r="AF1309" s="197">
        <v>1406380</v>
      </c>
    </row>
    <row r="1310" spans="1:32" x14ac:dyDescent="0.25">
      <c r="A1310" t="s">
        <v>6971</v>
      </c>
      <c r="B1310">
        <v>0</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0</v>
      </c>
      <c r="W1310">
        <v>0</v>
      </c>
      <c r="X1310">
        <v>0</v>
      </c>
      <c r="Y1310">
        <v>0</v>
      </c>
      <c r="Z1310">
        <v>0</v>
      </c>
      <c r="AA1310">
        <v>0</v>
      </c>
      <c r="AB1310">
        <v>0</v>
      </c>
      <c r="AC1310">
        <v>0</v>
      </c>
      <c r="AD1310">
        <v>0</v>
      </c>
      <c r="AE1310">
        <v>0</v>
      </c>
      <c r="AF1310">
        <v>0</v>
      </c>
    </row>
    <row r="1311" spans="1:32" x14ac:dyDescent="0.25">
      <c r="A1311" t="s">
        <v>6972</v>
      </c>
      <c r="B1311" s="197">
        <v>185195000000</v>
      </c>
      <c r="C1311" s="197">
        <v>163548000000</v>
      </c>
      <c r="D1311" s="197">
        <v>169189000000</v>
      </c>
      <c r="E1311" s="197">
        <v>161417000000</v>
      </c>
      <c r="F1311" s="197">
        <v>155021000000</v>
      </c>
      <c r="G1311" s="197">
        <v>153909000000</v>
      </c>
      <c r="H1311" s="197">
        <v>153550000000</v>
      </c>
      <c r="I1311" s="197">
        <v>158474000000</v>
      </c>
      <c r="J1311" s="197">
        <v>162064000000</v>
      </c>
      <c r="K1311" s="197">
        <v>167441000000</v>
      </c>
      <c r="L1311" s="197">
        <v>171511000000</v>
      </c>
      <c r="M1311" s="197">
        <v>175400000000</v>
      </c>
      <c r="N1311" s="197">
        <v>177399000000</v>
      </c>
      <c r="O1311" s="197">
        <v>181252000000</v>
      </c>
      <c r="P1311" s="197">
        <v>184719000000</v>
      </c>
      <c r="Q1311" s="197">
        <v>187636000000</v>
      </c>
      <c r="R1311" s="197">
        <v>190015000000</v>
      </c>
      <c r="S1311" s="197">
        <v>192865000000</v>
      </c>
      <c r="T1311" s="197">
        <v>194344000000</v>
      </c>
      <c r="U1311" s="197">
        <v>196214000000</v>
      </c>
      <c r="V1311" s="197">
        <v>192053000000</v>
      </c>
      <c r="W1311" s="197">
        <v>192416000000</v>
      </c>
      <c r="X1311" s="197">
        <v>193954000000</v>
      </c>
      <c r="Y1311" s="197">
        <v>195448000000</v>
      </c>
      <c r="Z1311" s="197">
        <v>196881000000</v>
      </c>
      <c r="AA1311" s="197">
        <v>199302000000</v>
      </c>
      <c r="AB1311" s="197">
        <v>200569000000</v>
      </c>
      <c r="AC1311" s="197">
        <v>202765000000</v>
      </c>
      <c r="AD1311" s="197">
        <v>205774000000</v>
      </c>
      <c r="AE1311" s="197">
        <v>210037000000</v>
      </c>
      <c r="AF1311" s="197">
        <v>213867000000</v>
      </c>
    </row>
    <row r="1312" spans="1:32" x14ac:dyDescent="0.25">
      <c r="A1312" t="s">
        <v>6973</v>
      </c>
      <c r="B1312" s="197">
        <v>1867170</v>
      </c>
      <c r="C1312" s="197">
        <v>1652650</v>
      </c>
      <c r="D1312" s="197">
        <v>1713530</v>
      </c>
      <c r="E1312" s="197">
        <v>1638540</v>
      </c>
      <c r="F1312" s="197">
        <v>1577200</v>
      </c>
      <c r="G1312" s="197">
        <v>1569460</v>
      </c>
      <c r="H1312" s="197">
        <v>1569380</v>
      </c>
      <c r="I1312" s="197">
        <v>1623420</v>
      </c>
      <c r="J1312" s="197">
        <v>1664020</v>
      </c>
      <c r="K1312" s="197">
        <v>1723190</v>
      </c>
      <c r="L1312" s="197">
        <v>1769160</v>
      </c>
      <c r="M1312" s="197">
        <v>1813450</v>
      </c>
      <c r="N1312" s="197">
        <v>1838380</v>
      </c>
      <c r="O1312" s="197">
        <v>1882680</v>
      </c>
      <c r="P1312" s="197">
        <v>1923170</v>
      </c>
      <c r="Q1312" s="197">
        <v>1958110</v>
      </c>
      <c r="R1312" s="197">
        <v>1987580</v>
      </c>
      <c r="S1312" s="197">
        <v>2022130</v>
      </c>
      <c r="T1312" s="197">
        <v>2042430</v>
      </c>
      <c r="U1312" s="197">
        <v>2066940</v>
      </c>
      <c r="V1312" s="197">
        <v>2027900</v>
      </c>
      <c r="W1312" s="197">
        <v>2036540</v>
      </c>
      <c r="X1312" s="197">
        <v>2057700</v>
      </c>
      <c r="Y1312" s="197">
        <v>2078500</v>
      </c>
      <c r="Z1312" s="197">
        <v>2098730</v>
      </c>
      <c r="AA1312" s="197">
        <v>2129620</v>
      </c>
      <c r="AB1312" s="197">
        <v>2148300</v>
      </c>
      <c r="AC1312" s="197">
        <v>2177040</v>
      </c>
      <c r="AD1312" s="197">
        <v>2214680</v>
      </c>
      <c r="AE1312" s="197">
        <v>2266020</v>
      </c>
      <c r="AF1312" s="197">
        <v>2312930</v>
      </c>
    </row>
    <row r="1313" spans="1:32" x14ac:dyDescent="0.25">
      <c r="A1313" t="s">
        <v>6974</v>
      </c>
      <c r="B1313" s="197">
        <v>48702900</v>
      </c>
      <c r="C1313" s="197">
        <v>43107400</v>
      </c>
      <c r="D1313" s="197">
        <v>44695200</v>
      </c>
      <c r="E1313" s="197">
        <v>42739100</v>
      </c>
      <c r="F1313" s="197">
        <v>41139200</v>
      </c>
      <c r="G1313" s="197">
        <v>40937400</v>
      </c>
      <c r="H1313" s="197">
        <v>40935300</v>
      </c>
      <c r="I1313" s="197">
        <v>42344900</v>
      </c>
      <c r="J1313" s="197">
        <v>43403900</v>
      </c>
      <c r="K1313" s="197">
        <v>44947300</v>
      </c>
      <c r="L1313" s="197">
        <v>46146200</v>
      </c>
      <c r="M1313" s="197">
        <v>47301700</v>
      </c>
      <c r="N1313" s="197">
        <v>47952000</v>
      </c>
      <c r="O1313" s="197">
        <v>49107300</v>
      </c>
      <c r="P1313" s="197">
        <v>50163400</v>
      </c>
      <c r="Q1313" s="197">
        <v>51074800</v>
      </c>
      <c r="R1313" s="197">
        <v>51843600</v>
      </c>
      <c r="S1313" s="197">
        <v>52744700</v>
      </c>
      <c r="T1313" s="197">
        <v>53274300</v>
      </c>
      <c r="U1313" s="197">
        <v>53913600</v>
      </c>
      <c r="V1313" s="197">
        <v>52895300</v>
      </c>
      <c r="W1313" s="197">
        <v>53120700</v>
      </c>
      <c r="X1313" s="197">
        <v>53672600</v>
      </c>
      <c r="Y1313" s="197">
        <v>54215000</v>
      </c>
      <c r="Z1313" s="197">
        <v>54742800</v>
      </c>
      <c r="AA1313" s="197">
        <v>55548600</v>
      </c>
      <c r="AB1313" s="197">
        <v>56035800</v>
      </c>
      <c r="AC1313" s="197">
        <v>56785400</v>
      </c>
      <c r="AD1313" s="197">
        <v>57767100</v>
      </c>
      <c r="AE1313" s="197">
        <v>59106300</v>
      </c>
      <c r="AF1313" s="197">
        <v>60329800</v>
      </c>
    </row>
    <row r="1314" spans="1:32" x14ac:dyDescent="0.25">
      <c r="A1314" t="s">
        <v>6975</v>
      </c>
      <c r="B1314" s="197">
        <v>125707000</v>
      </c>
      <c r="C1314" s="197">
        <v>111265000</v>
      </c>
      <c r="D1314" s="197">
        <v>115363000</v>
      </c>
      <c r="E1314" s="197">
        <v>110314000</v>
      </c>
      <c r="F1314" s="197">
        <v>106185000</v>
      </c>
      <c r="G1314" s="197">
        <v>105664000</v>
      </c>
      <c r="H1314" s="197">
        <v>105659000</v>
      </c>
      <c r="I1314" s="197">
        <v>109297000</v>
      </c>
      <c r="J1314" s="197">
        <v>112030000</v>
      </c>
      <c r="K1314" s="197">
        <v>116014000</v>
      </c>
      <c r="L1314" s="197">
        <v>119108000</v>
      </c>
      <c r="M1314" s="197">
        <v>122091000</v>
      </c>
      <c r="N1314" s="197">
        <v>123769000</v>
      </c>
      <c r="O1314" s="197">
        <v>126751000</v>
      </c>
      <c r="P1314" s="197">
        <v>129477000</v>
      </c>
      <c r="Q1314" s="197">
        <v>131830000</v>
      </c>
      <c r="R1314" s="197">
        <v>133814000</v>
      </c>
      <c r="S1314" s="197">
        <v>136140000</v>
      </c>
      <c r="T1314" s="197">
        <v>137507000</v>
      </c>
      <c r="U1314" s="197">
        <v>139157000</v>
      </c>
      <c r="V1314" s="197">
        <v>136528000</v>
      </c>
      <c r="W1314" s="197">
        <v>137110000</v>
      </c>
      <c r="X1314" s="197">
        <v>138535000</v>
      </c>
      <c r="Y1314" s="197">
        <v>139935000</v>
      </c>
      <c r="Z1314" s="197">
        <v>141297000</v>
      </c>
      <c r="AA1314" s="197">
        <v>143377000</v>
      </c>
      <c r="AB1314" s="197">
        <v>144635000</v>
      </c>
      <c r="AC1314" s="197">
        <v>146569000</v>
      </c>
      <c r="AD1314" s="197">
        <v>149103000</v>
      </c>
      <c r="AE1314" s="197">
        <v>152560000</v>
      </c>
      <c r="AF1314" s="197">
        <v>155718000</v>
      </c>
    </row>
    <row r="1315" spans="1:32" x14ac:dyDescent="0.25">
      <c r="A1315" t="s">
        <v>6976</v>
      </c>
      <c r="B1315" s="197">
        <v>18956500</v>
      </c>
      <c r="C1315" s="197">
        <v>16778600</v>
      </c>
      <c r="D1315" s="197">
        <v>17396600</v>
      </c>
      <c r="E1315" s="197">
        <v>16635200</v>
      </c>
      <c r="F1315" s="197">
        <v>16012500</v>
      </c>
      <c r="G1315" s="197">
        <v>15933900</v>
      </c>
      <c r="H1315" s="197">
        <v>15933100</v>
      </c>
      <c r="I1315" s="197">
        <v>16481800</v>
      </c>
      <c r="J1315" s="197">
        <v>16894000</v>
      </c>
      <c r="K1315" s="197">
        <v>17494700</v>
      </c>
      <c r="L1315" s="197">
        <v>17961400</v>
      </c>
      <c r="M1315" s="197">
        <v>18411100</v>
      </c>
      <c r="N1315" s="197">
        <v>18664200</v>
      </c>
      <c r="O1315" s="197">
        <v>19113900</v>
      </c>
      <c r="P1315" s="197">
        <v>19525000</v>
      </c>
      <c r="Q1315" s="197">
        <v>19879700</v>
      </c>
      <c r="R1315" s="197">
        <v>20178900</v>
      </c>
      <c r="S1315" s="197">
        <v>20529700</v>
      </c>
      <c r="T1315" s="197">
        <v>20735800</v>
      </c>
      <c r="U1315" s="197">
        <v>20984600</v>
      </c>
      <c r="V1315" s="197">
        <v>20588300</v>
      </c>
      <c r="W1315" s="197">
        <v>20676000</v>
      </c>
      <c r="X1315" s="197">
        <v>20890800</v>
      </c>
      <c r="Y1315" s="197">
        <v>21101900</v>
      </c>
      <c r="Z1315" s="197">
        <v>21307400</v>
      </c>
      <c r="AA1315" s="197">
        <v>21621000</v>
      </c>
      <c r="AB1315" s="197">
        <v>21810700</v>
      </c>
      <c r="AC1315" s="197">
        <v>22102400</v>
      </c>
      <c r="AD1315" s="197">
        <v>22484500</v>
      </c>
      <c r="AE1315" s="197">
        <v>23005800</v>
      </c>
      <c r="AF1315" s="197">
        <v>23482000</v>
      </c>
    </row>
    <row r="1316" spans="1:32" x14ac:dyDescent="0.25">
      <c r="A1316" t="s">
        <v>6977</v>
      </c>
      <c r="B1316" s="197">
        <v>12773800</v>
      </c>
      <c r="C1316" s="197">
        <v>11306200</v>
      </c>
      <c r="D1316" s="197">
        <v>11722700</v>
      </c>
      <c r="E1316" s="197">
        <v>11209600</v>
      </c>
      <c r="F1316" s="197">
        <v>10790000</v>
      </c>
      <c r="G1316" s="197">
        <v>10737100</v>
      </c>
      <c r="H1316" s="197">
        <v>10736500</v>
      </c>
      <c r="I1316" s="197">
        <v>11106200</v>
      </c>
      <c r="J1316" s="197">
        <v>11384000</v>
      </c>
      <c r="K1316" s="197">
        <v>11788800</v>
      </c>
      <c r="L1316" s="197">
        <v>12103200</v>
      </c>
      <c r="M1316" s="197">
        <v>12406300</v>
      </c>
      <c r="N1316" s="197">
        <v>12576800</v>
      </c>
      <c r="O1316" s="197">
        <v>12879900</v>
      </c>
      <c r="P1316" s="197">
        <v>13156900</v>
      </c>
      <c r="Q1316" s="197">
        <v>13395900</v>
      </c>
      <c r="R1316" s="197">
        <v>13597500</v>
      </c>
      <c r="S1316" s="197">
        <v>13833900</v>
      </c>
      <c r="T1316" s="197">
        <v>13972800</v>
      </c>
      <c r="U1316" s="197">
        <v>14140500</v>
      </c>
      <c r="V1316" s="197">
        <v>13873400</v>
      </c>
      <c r="W1316" s="197">
        <v>13932500</v>
      </c>
      <c r="X1316" s="197">
        <v>14077300</v>
      </c>
      <c r="Y1316" s="197">
        <v>14219500</v>
      </c>
      <c r="Z1316" s="197">
        <v>14357900</v>
      </c>
      <c r="AA1316" s="197">
        <v>14569300</v>
      </c>
      <c r="AB1316" s="197">
        <v>14697100</v>
      </c>
      <c r="AC1316" s="197">
        <v>14893700</v>
      </c>
      <c r="AD1316" s="197">
        <v>15151200</v>
      </c>
      <c r="AE1316" s="197">
        <v>15502400</v>
      </c>
      <c r="AF1316" s="197">
        <v>15823300</v>
      </c>
    </row>
    <row r="1317" spans="1:32" x14ac:dyDescent="0.25">
      <c r="A1317" t="s">
        <v>6978</v>
      </c>
      <c r="B1317" s="197">
        <v>1265990</v>
      </c>
      <c r="C1317" s="197">
        <v>1120540</v>
      </c>
      <c r="D1317" s="197">
        <v>1161820</v>
      </c>
      <c r="E1317" s="197">
        <v>1110970</v>
      </c>
      <c r="F1317" s="197">
        <v>1069380</v>
      </c>
      <c r="G1317" s="197">
        <v>1064140</v>
      </c>
      <c r="H1317" s="197">
        <v>1064080</v>
      </c>
      <c r="I1317" s="197">
        <v>1100720</v>
      </c>
      <c r="J1317" s="197">
        <v>1128250</v>
      </c>
      <c r="K1317" s="197">
        <v>1168370</v>
      </c>
      <c r="L1317" s="197">
        <v>1199530</v>
      </c>
      <c r="M1317" s="197">
        <v>1229570</v>
      </c>
      <c r="N1317" s="197">
        <v>1246470</v>
      </c>
      <c r="O1317" s="197">
        <v>1276510</v>
      </c>
      <c r="P1317" s="197">
        <v>1303960</v>
      </c>
      <c r="Q1317" s="197">
        <v>1327650</v>
      </c>
      <c r="R1317" s="197">
        <v>1347630</v>
      </c>
      <c r="S1317" s="197">
        <v>1371060</v>
      </c>
      <c r="T1317" s="197">
        <v>1384820</v>
      </c>
      <c r="U1317" s="197">
        <v>1401440</v>
      </c>
      <c r="V1317" s="197">
        <v>1374970</v>
      </c>
      <c r="W1317" s="197">
        <v>1380830</v>
      </c>
      <c r="X1317" s="197">
        <v>1395180</v>
      </c>
      <c r="Y1317" s="197">
        <v>1409280</v>
      </c>
      <c r="Z1317" s="197">
        <v>1422990</v>
      </c>
      <c r="AA1317" s="197">
        <v>1443940</v>
      </c>
      <c r="AB1317" s="197">
        <v>1456610</v>
      </c>
      <c r="AC1317" s="197">
        <v>1476090</v>
      </c>
      <c r="AD1317" s="197">
        <v>1501610</v>
      </c>
      <c r="AE1317" s="197">
        <v>1536420</v>
      </c>
      <c r="AF1317" s="197">
        <v>1568220</v>
      </c>
    </row>
    <row r="1318" spans="1:32" x14ac:dyDescent="0.25">
      <c r="A1318" t="s">
        <v>6979</v>
      </c>
      <c r="B1318" s="197">
        <v>1277380</v>
      </c>
      <c r="C1318" s="197">
        <v>1130620</v>
      </c>
      <c r="D1318" s="197">
        <v>1172270</v>
      </c>
      <c r="E1318" s="197">
        <v>1120960</v>
      </c>
      <c r="F1318" s="197">
        <v>1079000</v>
      </c>
      <c r="G1318" s="197">
        <v>1073710</v>
      </c>
      <c r="H1318" s="197">
        <v>1073650</v>
      </c>
      <c r="I1318" s="197">
        <v>1110620</v>
      </c>
      <c r="J1318" s="197">
        <v>1138400</v>
      </c>
      <c r="K1318" s="197">
        <v>1178880</v>
      </c>
      <c r="L1318" s="197">
        <v>1210320</v>
      </c>
      <c r="M1318" s="197">
        <v>1240630</v>
      </c>
      <c r="N1318" s="197">
        <v>1257680</v>
      </c>
      <c r="O1318" s="197">
        <v>1287990</v>
      </c>
      <c r="P1318" s="197">
        <v>1315690</v>
      </c>
      <c r="Q1318" s="197">
        <v>1339590</v>
      </c>
      <c r="R1318" s="197">
        <v>1359750</v>
      </c>
      <c r="S1318" s="197">
        <v>1383390</v>
      </c>
      <c r="T1318" s="197">
        <v>1397280</v>
      </c>
      <c r="U1318" s="197">
        <v>1414050</v>
      </c>
      <c r="V1318" s="197">
        <v>1387340</v>
      </c>
      <c r="W1318" s="197">
        <v>1393250</v>
      </c>
      <c r="X1318" s="197">
        <v>1407730</v>
      </c>
      <c r="Y1318" s="197">
        <v>1421950</v>
      </c>
      <c r="Z1318" s="197">
        <v>1435790</v>
      </c>
      <c r="AA1318" s="197">
        <v>1456930</v>
      </c>
      <c r="AB1318" s="197">
        <v>1469710</v>
      </c>
      <c r="AC1318" s="197">
        <v>1489370</v>
      </c>
      <c r="AD1318" s="197">
        <v>1515120</v>
      </c>
      <c r="AE1318" s="197">
        <v>1550240</v>
      </c>
      <c r="AF1318" s="197">
        <v>1582330</v>
      </c>
    </row>
    <row r="1319" spans="1:32" x14ac:dyDescent="0.25">
      <c r="A1319" t="s">
        <v>6980</v>
      </c>
      <c r="B1319" s="197">
        <v>3193450</v>
      </c>
      <c r="C1319" s="197">
        <v>2826550</v>
      </c>
      <c r="D1319" s="197">
        <v>2930670</v>
      </c>
      <c r="E1319" s="197">
        <v>2802410</v>
      </c>
      <c r="F1319" s="197">
        <v>2697500</v>
      </c>
      <c r="G1319" s="197">
        <v>2684270</v>
      </c>
      <c r="H1319" s="197">
        <v>2684130</v>
      </c>
      <c r="I1319" s="197">
        <v>2776560</v>
      </c>
      <c r="J1319" s="197">
        <v>2846000</v>
      </c>
      <c r="K1319" s="197">
        <v>2947190</v>
      </c>
      <c r="L1319" s="197">
        <v>3025810</v>
      </c>
      <c r="M1319" s="197">
        <v>3101570</v>
      </c>
      <c r="N1319" s="197">
        <v>3144210</v>
      </c>
      <c r="O1319" s="197">
        <v>3219970</v>
      </c>
      <c r="P1319" s="197">
        <v>3289220</v>
      </c>
      <c r="Q1319" s="197">
        <v>3348980</v>
      </c>
      <c r="R1319" s="197">
        <v>3399380</v>
      </c>
      <c r="S1319" s="197">
        <v>3458470</v>
      </c>
      <c r="T1319" s="197">
        <v>3493200</v>
      </c>
      <c r="U1319" s="197">
        <v>3535110</v>
      </c>
      <c r="V1319" s="197">
        <v>3468340</v>
      </c>
      <c r="W1319" s="197">
        <v>3483130</v>
      </c>
      <c r="X1319" s="197">
        <v>3519310</v>
      </c>
      <c r="Y1319" s="197">
        <v>3554880</v>
      </c>
      <c r="Z1319" s="197">
        <v>3589480</v>
      </c>
      <c r="AA1319" s="197">
        <v>3642320</v>
      </c>
      <c r="AB1319" s="197">
        <v>3674270</v>
      </c>
      <c r="AC1319" s="197">
        <v>3723420</v>
      </c>
      <c r="AD1319" s="197">
        <v>3787790</v>
      </c>
      <c r="AE1319" s="197">
        <v>3875600</v>
      </c>
      <c r="AF1319" s="197">
        <v>3955830</v>
      </c>
    </row>
    <row r="1320" spans="1:32" x14ac:dyDescent="0.25">
      <c r="A1320" t="s">
        <v>6981</v>
      </c>
      <c r="B1320" s="197">
        <v>7488680</v>
      </c>
      <c r="C1320" s="197">
        <v>6628300</v>
      </c>
      <c r="D1320" s="197">
        <v>6872450</v>
      </c>
      <c r="E1320" s="197">
        <v>6571680</v>
      </c>
      <c r="F1320" s="197">
        <v>6325680</v>
      </c>
      <c r="G1320" s="197">
        <v>6294640</v>
      </c>
      <c r="H1320" s="197">
        <v>6294320</v>
      </c>
      <c r="I1320" s="197">
        <v>6511070</v>
      </c>
      <c r="J1320" s="197">
        <v>6673890</v>
      </c>
      <c r="K1320" s="197">
        <v>6911210</v>
      </c>
      <c r="L1320" s="197">
        <v>7095560</v>
      </c>
      <c r="M1320" s="197">
        <v>7273230</v>
      </c>
      <c r="N1320" s="197">
        <v>7373220</v>
      </c>
      <c r="O1320" s="197">
        <v>7550870</v>
      </c>
      <c r="P1320" s="197">
        <v>7713260</v>
      </c>
      <c r="Q1320" s="197">
        <v>7853390</v>
      </c>
      <c r="R1320" s="197">
        <v>7971600</v>
      </c>
      <c r="S1320" s="197">
        <v>8110160</v>
      </c>
      <c r="T1320" s="197">
        <v>8191590</v>
      </c>
      <c r="U1320" s="197">
        <v>8289890</v>
      </c>
      <c r="V1320" s="197">
        <v>8133310</v>
      </c>
      <c r="W1320" s="197">
        <v>8167970</v>
      </c>
      <c r="X1320" s="197">
        <v>8252840</v>
      </c>
      <c r="Y1320" s="197">
        <v>8336230</v>
      </c>
      <c r="Z1320" s="197">
        <v>8417390</v>
      </c>
      <c r="AA1320" s="197">
        <v>8541290</v>
      </c>
      <c r="AB1320" s="197">
        <v>8616210</v>
      </c>
      <c r="AC1320" s="197">
        <v>8731470</v>
      </c>
      <c r="AD1320" s="197">
        <v>8882420</v>
      </c>
      <c r="AE1320" s="197">
        <v>9088340</v>
      </c>
      <c r="AF1320" s="197">
        <v>9276460</v>
      </c>
    </row>
    <row r="1321" spans="1:32" x14ac:dyDescent="0.25">
      <c r="A1321" t="s">
        <v>6982</v>
      </c>
      <c r="B1321" s="197">
        <v>1497740</v>
      </c>
      <c r="C1321" s="197">
        <v>1325660</v>
      </c>
      <c r="D1321" s="197">
        <v>1374490</v>
      </c>
      <c r="E1321" s="197">
        <v>1314340</v>
      </c>
      <c r="F1321" s="197">
        <v>1265140</v>
      </c>
      <c r="G1321" s="197">
        <v>1258930</v>
      </c>
      <c r="H1321" s="197">
        <v>1258860</v>
      </c>
      <c r="I1321" s="197">
        <v>1302210</v>
      </c>
      <c r="J1321" s="197">
        <v>1334780</v>
      </c>
      <c r="K1321" s="197">
        <v>1382240</v>
      </c>
      <c r="L1321" s="197">
        <v>1419110</v>
      </c>
      <c r="M1321" s="197">
        <v>1454650</v>
      </c>
      <c r="N1321" s="197">
        <v>1474640</v>
      </c>
      <c r="O1321" s="197">
        <v>1510170</v>
      </c>
      <c r="P1321" s="197">
        <v>1542650</v>
      </c>
      <c r="Q1321" s="197">
        <v>1570680</v>
      </c>
      <c r="R1321" s="197">
        <v>1594320</v>
      </c>
      <c r="S1321" s="197">
        <v>1622030</v>
      </c>
      <c r="T1321" s="197">
        <v>1638320</v>
      </c>
      <c r="U1321" s="197">
        <v>1657980</v>
      </c>
      <c r="V1321" s="197">
        <v>1626660</v>
      </c>
      <c r="W1321" s="197">
        <v>1633590</v>
      </c>
      <c r="X1321" s="197">
        <v>1650570</v>
      </c>
      <c r="Y1321" s="197">
        <v>1667250</v>
      </c>
      <c r="Z1321" s="197">
        <v>1683480</v>
      </c>
      <c r="AA1321" s="197">
        <v>1708260</v>
      </c>
      <c r="AB1321" s="197">
        <v>1723240</v>
      </c>
      <c r="AC1321" s="197">
        <v>1746290</v>
      </c>
      <c r="AD1321" s="197">
        <v>1776480</v>
      </c>
      <c r="AE1321" s="197">
        <v>1817670</v>
      </c>
      <c r="AF1321" s="197">
        <v>1855290</v>
      </c>
    </row>
    <row r="1322" spans="1:32" x14ac:dyDescent="0.25">
      <c r="A1322" t="s">
        <v>6983</v>
      </c>
      <c r="B1322">
        <v>0</v>
      </c>
      <c r="C1322">
        <v>0</v>
      </c>
      <c r="D1322">
        <v>0</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row>
    <row r="1323" spans="1:32" x14ac:dyDescent="0.25">
      <c r="A1323" t="s">
        <v>6984</v>
      </c>
      <c r="B1323">
        <v>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row>
    <row r="1324" spans="1:32" x14ac:dyDescent="0.25">
      <c r="A1324" t="s">
        <v>6985</v>
      </c>
      <c r="B1324">
        <v>0</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row>
    <row r="1325" spans="1:32" x14ac:dyDescent="0.25">
      <c r="A1325" t="s">
        <v>6986</v>
      </c>
      <c r="B1325">
        <v>0</v>
      </c>
      <c r="C1325">
        <v>0</v>
      </c>
      <c r="D1325">
        <v>0</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row>
    <row r="1326" spans="1:32" x14ac:dyDescent="0.25">
      <c r="A1326" t="s">
        <v>6987</v>
      </c>
      <c r="B1326">
        <v>0</v>
      </c>
      <c r="C1326">
        <v>0</v>
      </c>
      <c r="D1326">
        <v>0</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row>
    <row r="1327" spans="1:32" x14ac:dyDescent="0.25">
      <c r="A1327" t="s">
        <v>6988</v>
      </c>
      <c r="B1327">
        <v>0</v>
      </c>
      <c r="C1327">
        <v>0</v>
      </c>
      <c r="D1327">
        <v>0</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row>
    <row r="1328" spans="1:32" x14ac:dyDescent="0.25">
      <c r="A1328" t="s">
        <v>6989</v>
      </c>
      <c r="B1328">
        <v>0</v>
      </c>
      <c r="C1328">
        <v>0</v>
      </c>
      <c r="D1328">
        <v>0</v>
      </c>
      <c r="E1328">
        <v>0</v>
      </c>
      <c r="F1328">
        <v>0</v>
      </c>
      <c r="G1328">
        <v>0</v>
      </c>
      <c r="H1328">
        <v>0</v>
      </c>
      <c r="I1328">
        <v>0</v>
      </c>
      <c r="J1328">
        <v>0</v>
      </c>
      <c r="K1328">
        <v>0</v>
      </c>
      <c r="L1328">
        <v>0</v>
      </c>
      <c r="M1328">
        <v>0</v>
      </c>
      <c r="N1328">
        <v>0</v>
      </c>
      <c r="O1328">
        <v>0</v>
      </c>
      <c r="P1328">
        <v>0</v>
      </c>
      <c r="Q1328">
        <v>0</v>
      </c>
      <c r="R1328">
        <v>0</v>
      </c>
      <c r="S1328">
        <v>0</v>
      </c>
      <c r="T1328">
        <v>0</v>
      </c>
      <c r="U1328">
        <v>0</v>
      </c>
      <c r="V1328">
        <v>0</v>
      </c>
      <c r="W1328">
        <v>0</v>
      </c>
      <c r="X1328">
        <v>0</v>
      </c>
      <c r="Y1328">
        <v>0</v>
      </c>
      <c r="Z1328">
        <v>0</v>
      </c>
      <c r="AA1328">
        <v>0</v>
      </c>
      <c r="AB1328">
        <v>0</v>
      </c>
      <c r="AC1328">
        <v>0</v>
      </c>
      <c r="AD1328">
        <v>0</v>
      </c>
      <c r="AE1328">
        <v>0</v>
      </c>
      <c r="AF1328">
        <v>0</v>
      </c>
    </row>
    <row r="1329" spans="1:32" x14ac:dyDescent="0.25">
      <c r="A1329" t="s">
        <v>6990</v>
      </c>
      <c r="B1329">
        <v>0</v>
      </c>
      <c r="C1329">
        <v>0</v>
      </c>
      <c r="D1329">
        <v>0</v>
      </c>
      <c r="E1329">
        <v>0</v>
      </c>
      <c r="F1329">
        <v>0</v>
      </c>
      <c r="G1329">
        <v>0</v>
      </c>
      <c r="H1329">
        <v>0</v>
      </c>
      <c r="I1329">
        <v>0</v>
      </c>
      <c r="J1329">
        <v>0</v>
      </c>
      <c r="K1329">
        <v>0</v>
      </c>
      <c r="L1329">
        <v>0</v>
      </c>
      <c r="M1329">
        <v>0</v>
      </c>
      <c r="N1329">
        <v>0</v>
      </c>
      <c r="O1329">
        <v>0</v>
      </c>
      <c r="P1329">
        <v>0</v>
      </c>
      <c r="Q1329">
        <v>0</v>
      </c>
      <c r="R1329">
        <v>0</v>
      </c>
      <c r="S1329">
        <v>0</v>
      </c>
      <c r="T1329">
        <v>0</v>
      </c>
      <c r="U1329">
        <v>0</v>
      </c>
      <c r="V1329">
        <v>0</v>
      </c>
      <c r="W1329">
        <v>0</v>
      </c>
      <c r="X1329">
        <v>0</v>
      </c>
      <c r="Y1329">
        <v>0</v>
      </c>
      <c r="Z1329">
        <v>0</v>
      </c>
      <c r="AA1329">
        <v>0</v>
      </c>
      <c r="AB1329">
        <v>0</v>
      </c>
      <c r="AC1329">
        <v>0</v>
      </c>
      <c r="AD1329">
        <v>0</v>
      </c>
      <c r="AE1329">
        <v>0</v>
      </c>
      <c r="AF1329">
        <v>0</v>
      </c>
    </row>
    <row r="1330" spans="1:32" x14ac:dyDescent="0.25">
      <c r="A1330" t="s">
        <v>6991</v>
      </c>
      <c r="B1330">
        <v>0</v>
      </c>
      <c r="C1330">
        <v>0</v>
      </c>
      <c r="D1330">
        <v>0</v>
      </c>
      <c r="E1330">
        <v>0</v>
      </c>
      <c r="F1330">
        <v>0</v>
      </c>
      <c r="G1330">
        <v>0</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row>
    <row r="1331" spans="1:32" x14ac:dyDescent="0.25">
      <c r="A1331" t="s">
        <v>6992</v>
      </c>
      <c r="B1331">
        <v>0</v>
      </c>
      <c r="C1331">
        <v>0</v>
      </c>
      <c r="D1331">
        <v>0</v>
      </c>
      <c r="E1331">
        <v>0</v>
      </c>
      <c r="F1331">
        <v>0</v>
      </c>
      <c r="G1331">
        <v>0</v>
      </c>
      <c r="H1331">
        <v>0</v>
      </c>
      <c r="I1331">
        <v>0</v>
      </c>
      <c r="J1331">
        <v>0</v>
      </c>
      <c r="K1331">
        <v>0</v>
      </c>
      <c r="L1331">
        <v>0</v>
      </c>
      <c r="M1331">
        <v>0</v>
      </c>
      <c r="N1331">
        <v>0</v>
      </c>
      <c r="O1331">
        <v>0</v>
      </c>
      <c r="P1331">
        <v>0</v>
      </c>
      <c r="Q1331">
        <v>0</v>
      </c>
      <c r="R1331">
        <v>0</v>
      </c>
      <c r="S1331">
        <v>0</v>
      </c>
      <c r="T1331">
        <v>0</v>
      </c>
      <c r="U1331">
        <v>0</v>
      </c>
      <c r="V1331">
        <v>0</v>
      </c>
      <c r="W1331">
        <v>0</v>
      </c>
      <c r="X1331">
        <v>0</v>
      </c>
      <c r="Y1331">
        <v>0</v>
      </c>
      <c r="Z1331">
        <v>0</v>
      </c>
      <c r="AA1331">
        <v>0</v>
      </c>
      <c r="AB1331">
        <v>0</v>
      </c>
      <c r="AC1331">
        <v>0</v>
      </c>
      <c r="AD1331">
        <v>0</v>
      </c>
      <c r="AE1331">
        <v>0</v>
      </c>
      <c r="AF1331">
        <v>0</v>
      </c>
    </row>
    <row r="1332" spans="1:32" x14ac:dyDescent="0.25">
      <c r="A1332" t="s">
        <v>6993</v>
      </c>
      <c r="B1332">
        <v>0</v>
      </c>
      <c r="C1332">
        <v>0</v>
      </c>
      <c r="D1332">
        <v>0</v>
      </c>
      <c r="E1332">
        <v>0</v>
      </c>
      <c r="F1332">
        <v>0</v>
      </c>
      <c r="G1332">
        <v>0</v>
      </c>
      <c r="H1332">
        <v>0</v>
      </c>
      <c r="I1332">
        <v>0</v>
      </c>
      <c r="J1332">
        <v>0</v>
      </c>
      <c r="K1332">
        <v>0</v>
      </c>
      <c r="L1332">
        <v>0</v>
      </c>
      <c r="M1332">
        <v>0</v>
      </c>
      <c r="N1332">
        <v>0</v>
      </c>
      <c r="O1332">
        <v>0</v>
      </c>
      <c r="P1332">
        <v>0</v>
      </c>
      <c r="Q1332">
        <v>0</v>
      </c>
      <c r="R1332">
        <v>0</v>
      </c>
      <c r="S1332">
        <v>0</v>
      </c>
      <c r="T1332">
        <v>0</v>
      </c>
      <c r="U1332">
        <v>0</v>
      </c>
      <c r="V1332">
        <v>0</v>
      </c>
      <c r="W1332">
        <v>0</v>
      </c>
      <c r="X1332">
        <v>0</v>
      </c>
      <c r="Y1332">
        <v>0</v>
      </c>
      <c r="Z1332">
        <v>0</v>
      </c>
      <c r="AA1332">
        <v>0</v>
      </c>
      <c r="AB1332">
        <v>0</v>
      </c>
      <c r="AC1332">
        <v>0</v>
      </c>
      <c r="AD1332">
        <v>0</v>
      </c>
      <c r="AE1332">
        <v>0</v>
      </c>
      <c r="AF1332">
        <v>0</v>
      </c>
    </row>
    <row r="1333" spans="1:32" x14ac:dyDescent="0.25">
      <c r="A1333" t="s">
        <v>6994</v>
      </c>
      <c r="B1333">
        <v>0</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0</v>
      </c>
    </row>
    <row r="1334" spans="1:32" x14ac:dyDescent="0.25">
      <c r="A1334" t="s">
        <v>6995</v>
      </c>
      <c r="B1334">
        <v>0</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0</v>
      </c>
      <c r="W1334">
        <v>0</v>
      </c>
      <c r="X1334">
        <v>0</v>
      </c>
      <c r="Y1334">
        <v>0</v>
      </c>
      <c r="Z1334">
        <v>0</v>
      </c>
      <c r="AA1334">
        <v>0</v>
      </c>
      <c r="AB1334">
        <v>0</v>
      </c>
      <c r="AC1334">
        <v>0</v>
      </c>
      <c r="AD1334">
        <v>0</v>
      </c>
      <c r="AE1334">
        <v>0</v>
      </c>
      <c r="AF1334">
        <v>0</v>
      </c>
    </row>
    <row r="1335" spans="1:32" x14ac:dyDescent="0.25">
      <c r="A1335" t="s">
        <v>6996</v>
      </c>
      <c r="B1335">
        <v>0</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0</v>
      </c>
      <c r="X1335">
        <v>0</v>
      </c>
      <c r="Y1335">
        <v>0</v>
      </c>
      <c r="Z1335">
        <v>0</v>
      </c>
      <c r="AA1335">
        <v>0</v>
      </c>
      <c r="AB1335">
        <v>0</v>
      </c>
      <c r="AC1335">
        <v>0</v>
      </c>
      <c r="AD1335">
        <v>0</v>
      </c>
      <c r="AE1335">
        <v>0</v>
      </c>
      <c r="AF1335">
        <v>0</v>
      </c>
    </row>
    <row r="1336" spans="1:32" x14ac:dyDescent="0.25">
      <c r="A1336" t="s">
        <v>6997</v>
      </c>
      <c r="B1336">
        <v>0</v>
      </c>
      <c r="C1336">
        <v>0</v>
      </c>
      <c r="D1336">
        <v>0</v>
      </c>
      <c r="E1336">
        <v>0</v>
      </c>
      <c r="F1336">
        <v>0</v>
      </c>
      <c r="G1336">
        <v>0</v>
      </c>
      <c r="H1336">
        <v>0</v>
      </c>
      <c r="I1336">
        <v>0</v>
      </c>
      <c r="J1336">
        <v>0</v>
      </c>
      <c r="K1336">
        <v>0</v>
      </c>
      <c r="L1336">
        <v>0</v>
      </c>
      <c r="M1336">
        <v>0</v>
      </c>
      <c r="N1336">
        <v>0</v>
      </c>
      <c r="O1336">
        <v>0</v>
      </c>
      <c r="P1336">
        <v>0</v>
      </c>
      <c r="Q1336">
        <v>0</v>
      </c>
      <c r="R1336">
        <v>0</v>
      </c>
      <c r="S1336">
        <v>0</v>
      </c>
      <c r="T1336">
        <v>0</v>
      </c>
      <c r="U1336">
        <v>0</v>
      </c>
      <c r="V1336">
        <v>0</v>
      </c>
      <c r="W1336">
        <v>0</v>
      </c>
      <c r="X1336">
        <v>0</v>
      </c>
      <c r="Y1336">
        <v>0</v>
      </c>
      <c r="Z1336">
        <v>0</v>
      </c>
      <c r="AA1336">
        <v>0</v>
      </c>
      <c r="AB1336">
        <v>0</v>
      </c>
      <c r="AC1336">
        <v>0</v>
      </c>
      <c r="AD1336">
        <v>0</v>
      </c>
      <c r="AE1336">
        <v>0</v>
      </c>
      <c r="AF1336">
        <v>0</v>
      </c>
    </row>
    <row r="1337" spans="1:32" x14ac:dyDescent="0.25">
      <c r="A1337" t="s">
        <v>6998</v>
      </c>
      <c r="B1337">
        <v>0</v>
      </c>
      <c r="C1337">
        <v>0</v>
      </c>
      <c r="D1337">
        <v>0</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row>
    <row r="1338" spans="1:32" x14ac:dyDescent="0.25">
      <c r="A1338" t="s">
        <v>6999</v>
      </c>
      <c r="B1338">
        <v>0</v>
      </c>
      <c r="C1338">
        <v>0</v>
      </c>
      <c r="D1338">
        <v>0</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row>
    <row r="1339" spans="1:32" x14ac:dyDescent="0.25">
      <c r="A1339" t="s">
        <v>7000</v>
      </c>
      <c r="B1339">
        <v>0</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row>
    <row r="1340" spans="1:32" x14ac:dyDescent="0.25">
      <c r="A1340" t="s">
        <v>7001</v>
      </c>
      <c r="B1340">
        <v>0</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row>
    <row r="1341" spans="1:32" x14ac:dyDescent="0.25">
      <c r="A1341" t="s">
        <v>7002</v>
      </c>
      <c r="B1341">
        <v>0</v>
      </c>
      <c r="C1341">
        <v>0</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row>
    <row r="1342" spans="1:32" x14ac:dyDescent="0.25">
      <c r="A1342" t="s">
        <v>7003</v>
      </c>
      <c r="B1342">
        <v>0</v>
      </c>
      <c r="C1342">
        <v>0</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row>
    <row r="1343" spans="1:32" x14ac:dyDescent="0.25">
      <c r="A1343" t="s">
        <v>7004</v>
      </c>
      <c r="B1343">
        <v>0</v>
      </c>
      <c r="C1343">
        <v>0</v>
      </c>
      <c r="D1343">
        <v>0</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row>
    <row r="1344" spans="1:32" x14ac:dyDescent="0.25">
      <c r="A1344" t="s">
        <v>7005</v>
      </c>
      <c r="B1344">
        <v>0</v>
      </c>
      <c r="C1344">
        <v>0</v>
      </c>
      <c r="D1344">
        <v>0</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row>
    <row r="1345" spans="1:32" x14ac:dyDescent="0.25">
      <c r="A1345" t="s">
        <v>7006</v>
      </c>
      <c r="B1345">
        <v>0</v>
      </c>
      <c r="C1345">
        <v>0</v>
      </c>
      <c r="D1345">
        <v>0</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row>
    <row r="1346" spans="1:32" x14ac:dyDescent="0.25">
      <c r="A1346" t="s">
        <v>7007</v>
      </c>
      <c r="B1346">
        <v>0</v>
      </c>
      <c r="C1346">
        <v>0</v>
      </c>
      <c r="D1346">
        <v>0</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row>
    <row r="1347" spans="1:32" x14ac:dyDescent="0.25">
      <c r="A1347" t="s">
        <v>7008</v>
      </c>
      <c r="B1347" s="197">
        <v>2951310000</v>
      </c>
      <c r="C1347" s="197">
        <v>2719450000</v>
      </c>
      <c r="D1347" s="197">
        <v>3008370000</v>
      </c>
      <c r="E1347" s="197">
        <v>3234030000</v>
      </c>
      <c r="F1347" s="197">
        <v>3299250000</v>
      </c>
      <c r="G1347" s="197">
        <v>3370180000</v>
      </c>
      <c r="H1347" s="197">
        <v>3428270000</v>
      </c>
      <c r="I1347" s="197">
        <v>3483530000</v>
      </c>
      <c r="J1347" s="197">
        <v>3480500000</v>
      </c>
      <c r="K1347" s="197">
        <v>3487720000</v>
      </c>
      <c r="L1347" s="197">
        <v>3500860000</v>
      </c>
      <c r="M1347" s="197">
        <v>3525450000</v>
      </c>
      <c r="N1347" s="197">
        <v>3481970000</v>
      </c>
      <c r="O1347" s="197">
        <v>3434010000</v>
      </c>
      <c r="P1347" s="197">
        <v>3310460000</v>
      </c>
      <c r="Q1347" s="197">
        <v>3350400000</v>
      </c>
      <c r="R1347" s="197">
        <v>3371800000</v>
      </c>
      <c r="S1347" s="197">
        <v>3375850000</v>
      </c>
      <c r="T1347" s="197">
        <v>3379310000</v>
      </c>
      <c r="U1347" s="197">
        <v>3377670000</v>
      </c>
      <c r="V1347" s="197">
        <v>3384490000</v>
      </c>
      <c r="W1347" s="197">
        <v>3395020000</v>
      </c>
      <c r="X1347" s="197">
        <v>3397470000</v>
      </c>
      <c r="Y1347" s="197">
        <v>3404920000</v>
      </c>
      <c r="Z1347" s="197">
        <v>3419120000</v>
      </c>
      <c r="AA1347" s="197">
        <v>3433530000</v>
      </c>
      <c r="AB1347" s="197">
        <v>3443180000</v>
      </c>
      <c r="AC1347" s="197">
        <v>3452100000</v>
      </c>
      <c r="AD1347" s="197">
        <v>3466480000</v>
      </c>
      <c r="AE1347" s="197">
        <v>3485010000</v>
      </c>
      <c r="AF1347" s="197">
        <v>3508680000</v>
      </c>
    </row>
    <row r="1348" spans="1:32" x14ac:dyDescent="0.25">
      <c r="A1348" t="s">
        <v>7009</v>
      </c>
      <c r="B1348">
        <v>29418.7</v>
      </c>
      <c r="C1348">
        <v>27107.4</v>
      </c>
      <c r="D1348">
        <v>29987.4</v>
      </c>
      <c r="E1348">
        <v>32236.799999999999</v>
      </c>
      <c r="F1348">
        <v>32886.9</v>
      </c>
      <c r="G1348">
        <v>33593.9</v>
      </c>
      <c r="H1348">
        <v>34172.9</v>
      </c>
      <c r="I1348">
        <v>34723.800000000003</v>
      </c>
      <c r="J1348">
        <v>34693.599999999999</v>
      </c>
      <c r="K1348">
        <v>34765.599999999999</v>
      </c>
      <c r="L1348">
        <v>34896.6</v>
      </c>
      <c r="M1348">
        <v>35141.699999999997</v>
      </c>
      <c r="N1348">
        <v>34708.199999999997</v>
      </c>
      <c r="O1348">
        <v>34230.199999999997</v>
      </c>
      <c r="P1348">
        <v>32998.6</v>
      </c>
      <c r="Q1348">
        <v>33396.800000000003</v>
      </c>
      <c r="R1348">
        <v>33610.1</v>
      </c>
      <c r="S1348">
        <v>33650.400000000001</v>
      </c>
      <c r="T1348">
        <v>33684.9</v>
      </c>
      <c r="U1348">
        <v>33668.6</v>
      </c>
      <c r="V1348">
        <v>33736.6</v>
      </c>
      <c r="W1348">
        <v>33841.5</v>
      </c>
      <c r="X1348">
        <v>33865.9</v>
      </c>
      <c r="Y1348">
        <v>33940.199999999997</v>
      </c>
      <c r="Z1348">
        <v>34081.800000000003</v>
      </c>
      <c r="AA1348">
        <v>34225.4</v>
      </c>
      <c r="AB1348">
        <v>34321.599999999999</v>
      </c>
      <c r="AC1348">
        <v>34410.5</v>
      </c>
      <c r="AD1348">
        <v>34553.800000000003</v>
      </c>
      <c r="AE1348">
        <v>34738.6</v>
      </c>
      <c r="AF1348">
        <v>34974.5</v>
      </c>
    </row>
    <row r="1349" spans="1:32" x14ac:dyDescent="0.25">
      <c r="A1349" t="s">
        <v>7010</v>
      </c>
      <c r="B1349" s="197">
        <v>767350</v>
      </c>
      <c r="C1349" s="197">
        <v>707064</v>
      </c>
      <c r="D1349" s="197">
        <v>782184</v>
      </c>
      <c r="E1349" s="197">
        <v>840857</v>
      </c>
      <c r="F1349" s="197">
        <v>857814</v>
      </c>
      <c r="G1349" s="197">
        <v>876256</v>
      </c>
      <c r="H1349" s="197">
        <v>891358</v>
      </c>
      <c r="I1349" s="197">
        <v>905727</v>
      </c>
      <c r="J1349" s="197">
        <v>904940</v>
      </c>
      <c r="K1349" s="197">
        <v>906816</v>
      </c>
      <c r="L1349">
        <v>910233</v>
      </c>
      <c r="M1349">
        <v>916627</v>
      </c>
      <c r="N1349">
        <v>905321</v>
      </c>
      <c r="O1349">
        <v>892851</v>
      </c>
      <c r="P1349">
        <v>860727</v>
      </c>
      <c r="Q1349">
        <v>871113</v>
      </c>
      <c r="R1349">
        <v>876678</v>
      </c>
      <c r="S1349">
        <v>877729</v>
      </c>
      <c r="T1349">
        <v>878629</v>
      </c>
      <c r="U1349">
        <v>878204</v>
      </c>
      <c r="V1349">
        <v>879977</v>
      </c>
      <c r="W1349">
        <v>882713</v>
      </c>
      <c r="X1349">
        <v>883350</v>
      </c>
      <c r="Y1349">
        <v>885288</v>
      </c>
      <c r="Z1349">
        <v>888980</v>
      </c>
      <c r="AA1349">
        <v>892726</v>
      </c>
      <c r="AB1349">
        <v>895236</v>
      </c>
      <c r="AC1349">
        <v>897555</v>
      </c>
      <c r="AD1349">
        <v>901293</v>
      </c>
      <c r="AE1349">
        <v>906112</v>
      </c>
      <c r="AF1349">
        <v>912266</v>
      </c>
    </row>
    <row r="1350" spans="1:32" x14ac:dyDescent="0.25">
      <c r="A1350" t="s">
        <v>7011</v>
      </c>
      <c r="B1350" s="197">
        <v>1980610</v>
      </c>
      <c r="C1350" s="197">
        <v>1825010</v>
      </c>
      <c r="D1350" s="197">
        <v>2018900</v>
      </c>
      <c r="E1350" s="197">
        <v>2170340</v>
      </c>
      <c r="F1350" s="197">
        <v>2214110</v>
      </c>
      <c r="G1350" s="197">
        <v>2261710</v>
      </c>
      <c r="H1350" s="197">
        <v>2300690</v>
      </c>
      <c r="I1350" s="197">
        <v>2337780</v>
      </c>
      <c r="J1350" s="197">
        <v>2335750</v>
      </c>
      <c r="K1350" s="197">
        <v>2340590</v>
      </c>
      <c r="L1350" s="197">
        <v>2349410</v>
      </c>
      <c r="M1350" s="197">
        <v>2365920</v>
      </c>
      <c r="N1350" s="197">
        <v>2336730</v>
      </c>
      <c r="O1350" s="197">
        <v>2304550</v>
      </c>
      <c r="P1350" s="197">
        <v>2221630</v>
      </c>
      <c r="Q1350" s="197">
        <v>2248440</v>
      </c>
      <c r="R1350" s="197">
        <v>2262800</v>
      </c>
      <c r="S1350" s="197">
        <v>2265510</v>
      </c>
      <c r="T1350" s="197">
        <v>2267840</v>
      </c>
      <c r="U1350" s="197">
        <v>2266740</v>
      </c>
      <c r="V1350" s="197">
        <v>2271320</v>
      </c>
      <c r="W1350" s="197">
        <v>2278380</v>
      </c>
      <c r="X1350" s="197">
        <v>2280020</v>
      </c>
      <c r="Y1350" s="197">
        <v>2285030</v>
      </c>
      <c r="Z1350" s="197">
        <v>2294550</v>
      </c>
      <c r="AA1350" s="197">
        <v>2304220</v>
      </c>
      <c r="AB1350" s="197">
        <v>2310700</v>
      </c>
      <c r="AC1350" s="197">
        <v>2316690</v>
      </c>
      <c r="AD1350" s="197">
        <v>2326340</v>
      </c>
      <c r="AE1350" s="197">
        <v>2338770</v>
      </c>
      <c r="AF1350" s="197">
        <v>2354660</v>
      </c>
    </row>
    <row r="1351" spans="1:32" x14ac:dyDescent="0.25">
      <c r="A1351" t="s">
        <v>7012</v>
      </c>
      <c r="B1351" s="197">
        <v>298673</v>
      </c>
      <c r="C1351" s="197">
        <v>275208</v>
      </c>
      <c r="D1351" s="197">
        <v>304447</v>
      </c>
      <c r="E1351" s="197">
        <v>327284</v>
      </c>
      <c r="F1351" s="197">
        <v>333884</v>
      </c>
      <c r="G1351" s="197">
        <v>341062</v>
      </c>
      <c r="H1351" s="197">
        <v>346941</v>
      </c>
      <c r="I1351" s="197">
        <v>352533</v>
      </c>
      <c r="J1351" s="197">
        <v>352227</v>
      </c>
      <c r="K1351" s="197">
        <v>352957</v>
      </c>
      <c r="L1351" s="197">
        <v>354287</v>
      </c>
      <c r="M1351" s="197">
        <v>356776</v>
      </c>
      <c r="N1351" s="197">
        <v>352375</v>
      </c>
      <c r="O1351" s="197">
        <v>347522</v>
      </c>
      <c r="P1351" s="197">
        <v>335018</v>
      </c>
      <c r="Q1351" s="197">
        <v>339061</v>
      </c>
      <c r="R1351" s="197">
        <v>341227</v>
      </c>
      <c r="S1351" s="197">
        <v>341636</v>
      </c>
      <c r="T1351" s="197">
        <v>341986</v>
      </c>
      <c r="U1351" s="197">
        <v>341821</v>
      </c>
      <c r="V1351" s="197">
        <v>342511</v>
      </c>
      <c r="W1351" s="197">
        <v>343576</v>
      </c>
      <c r="X1351" s="197">
        <v>343824</v>
      </c>
      <c r="Y1351" s="197">
        <v>344578</v>
      </c>
      <c r="Z1351" s="197">
        <v>346015</v>
      </c>
      <c r="AA1351" s="197">
        <v>347473</v>
      </c>
      <c r="AB1351" s="197">
        <v>348450</v>
      </c>
      <c r="AC1351" s="197">
        <v>349352</v>
      </c>
      <c r="AD1351" s="197">
        <v>350808</v>
      </c>
      <c r="AE1351" s="197">
        <v>352683</v>
      </c>
      <c r="AF1351" s="197">
        <v>355078</v>
      </c>
    </row>
    <row r="1352" spans="1:32" x14ac:dyDescent="0.25">
      <c r="A1352" t="s">
        <v>7013</v>
      </c>
      <c r="B1352" s="197">
        <v>201261</v>
      </c>
      <c r="C1352" s="197">
        <v>185449</v>
      </c>
      <c r="D1352" s="197">
        <v>205151</v>
      </c>
      <c r="E1352" s="197">
        <v>220540</v>
      </c>
      <c r="F1352" s="197">
        <v>224987</v>
      </c>
      <c r="G1352" s="197">
        <v>229824</v>
      </c>
      <c r="H1352" s="197">
        <v>233786</v>
      </c>
      <c r="I1352" s="197">
        <v>237554</v>
      </c>
      <c r="J1352" s="197">
        <v>237348</v>
      </c>
      <c r="K1352" s="197">
        <v>237840</v>
      </c>
      <c r="L1352" s="197">
        <v>238736</v>
      </c>
      <c r="M1352" s="197">
        <v>240413</v>
      </c>
      <c r="N1352" s="197">
        <v>237448</v>
      </c>
      <c r="O1352" s="197">
        <v>234177</v>
      </c>
      <c r="P1352" s="197">
        <v>225752</v>
      </c>
      <c r="Q1352" s="197">
        <v>228476</v>
      </c>
      <c r="R1352" s="197">
        <v>229935</v>
      </c>
      <c r="S1352" s="197">
        <v>230211</v>
      </c>
      <c r="T1352" s="197">
        <v>230447</v>
      </c>
      <c r="U1352" s="197">
        <v>230336</v>
      </c>
      <c r="V1352" s="197">
        <v>230801</v>
      </c>
      <c r="W1352" s="197">
        <v>231518</v>
      </c>
      <c r="X1352" s="197">
        <v>231685</v>
      </c>
      <c r="Y1352" s="197">
        <v>232194</v>
      </c>
      <c r="Z1352" s="197">
        <v>233162</v>
      </c>
      <c r="AA1352" s="197">
        <v>234144</v>
      </c>
      <c r="AB1352" s="197">
        <v>234803</v>
      </c>
      <c r="AC1352" s="197">
        <v>235411</v>
      </c>
      <c r="AD1352" s="197">
        <v>236391</v>
      </c>
      <c r="AE1352" s="197">
        <v>237655</v>
      </c>
      <c r="AF1352" s="197">
        <v>239269</v>
      </c>
    </row>
    <row r="1353" spans="1:32" x14ac:dyDescent="0.25">
      <c r="A1353" t="s">
        <v>7014</v>
      </c>
      <c r="B1353" s="197">
        <v>19946.599999999999</v>
      </c>
      <c r="C1353" s="197">
        <v>18379.599999999999</v>
      </c>
      <c r="D1353" s="197">
        <v>20332.2</v>
      </c>
      <c r="E1353" s="197">
        <v>21857.4</v>
      </c>
      <c r="F1353" s="197">
        <v>22298.2</v>
      </c>
      <c r="G1353" s="197">
        <v>22777.599999999999</v>
      </c>
      <c r="H1353" s="197">
        <v>23170.2</v>
      </c>
      <c r="I1353" s="197">
        <v>23543.7</v>
      </c>
      <c r="J1353" s="197">
        <v>23523.200000000001</v>
      </c>
      <c r="K1353" s="197">
        <v>23572</v>
      </c>
      <c r="L1353" s="197">
        <v>23660.799999999999</v>
      </c>
      <c r="M1353" s="197">
        <v>23827</v>
      </c>
      <c r="N1353" s="197">
        <v>23533.1</v>
      </c>
      <c r="O1353" s="197">
        <v>23209</v>
      </c>
      <c r="P1353" s="197">
        <v>22373.9</v>
      </c>
      <c r="Q1353" s="197">
        <v>22643.9</v>
      </c>
      <c r="R1353" s="197">
        <v>22788.6</v>
      </c>
      <c r="S1353" s="197">
        <v>22815.9</v>
      </c>
      <c r="T1353" s="197">
        <v>22839.3</v>
      </c>
      <c r="U1353" s="197">
        <v>22828.2</v>
      </c>
      <c r="V1353" s="197">
        <v>22874.3</v>
      </c>
      <c r="W1353" s="197">
        <v>22945.4</v>
      </c>
      <c r="X1353" s="197">
        <v>22962</v>
      </c>
      <c r="Y1353" s="197">
        <v>23012.400000000001</v>
      </c>
      <c r="Z1353" s="197">
        <v>23108.3</v>
      </c>
      <c r="AA1353" s="197">
        <v>23205.7</v>
      </c>
      <c r="AB1353" s="197">
        <v>23270.9</v>
      </c>
      <c r="AC1353" s="197">
        <v>23331.200000000001</v>
      </c>
      <c r="AD1353" s="197">
        <v>23428.400000000001</v>
      </c>
      <c r="AE1353" s="197">
        <v>23553.7</v>
      </c>
      <c r="AF1353" s="197">
        <v>23713.599999999999</v>
      </c>
    </row>
    <row r="1354" spans="1:32" x14ac:dyDescent="0.25">
      <c r="A1354" t="s">
        <v>7015</v>
      </c>
      <c r="B1354" s="197">
        <v>20126.099999999999</v>
      </c>
      <c r="C1354" s="197">
        <v>18544.900000000001</v>
      </c>
      <c r="D1354" s="197">
        <v>20515.099999999999</v>
      </c>
      <c r="E1354" s="197">
        <v>22054</v>
      </c>
      <c r="F1354" s="197">
        <v>22498.7</v>
      </c>
      <c r="G1354" s="197">
        <v>22982.400000000001</v>
      </c>
      <c r="H1354" s="197">
        <v>23378.6</v>
      </c>
      <c r="I1354" s="197">
        <v>23755.4</v>
      </c>
      <c r="J1354" s="197">
        <v>23734.799999999999</v>
      </c>
      <c r="K1354" s="197">
        <v>23784</v>
      </c>
      <c r="L1354" s="197">
        <v>23873.599999999999</v>
      </c>
      <c r="M1354" s="197">
        <v>24041.3</v>
      </c>
      <c r="N1354" s="197">
        <v>23744.799999999999</v>
      </c>
      <c r="O1354" s="197">
        <v>23417.7</v>
      </c>
      <c r="P1354" s="197">
        <v>22575.200000000001</v>
      </c>
      <c r="Q1354" s="197">
        <v>22847.599999999999</v>
      </c>
      <c r="R1354" s="197">
        <v>22993.5</v>
      </c>
      <c r="S1354" s="197">
        <v>23021.1</v>
      </c>
      <c r="T1354" s="197">
        <v>23044.7</v>
      </c>
      <c r="U1354" s="197">
        <v>23033.599999999999</v>
      </c>
      <c r="V1354" s="197">
        <v>23080.1</v>
      </c>
      <c r="W1354" s="197">
        <v>23151.8</v>
      </c>
      <c r="X1354" s="197">
        <v>23168.5</v>
      </c>
      <c r="Y1354" s="197">
        <v>23219.4</v>
      </c>
      <c r="Z1354" s="197">
        <v>23316.2</v>
      </c>
      <c r="AA1354" s="197">
        <v>23414.400000000001</v>
      </c>
      <c r="AB1354" s="197">
        <v>23480.3</v>
      </c>
      <c r="AC1354" s="197">
        <v>23541.1</v>
      </c>
      <c r="AD1354" s="197">
        <v>23639.1</v>
      </c>
      <c r="AE1354" s="197">
        <v>23765.5</v>
      </c>
      <c r="AF1354" s="197">
        <v>23926.9</v>
      </c>
    </row>
    <row r="1355" spans="1:32" x14ac:dyDescent="0.25">
      <c r="A1355" t="s">
        <v>7016</v>
      </c>
      <c r="B1355">
        <v>50315.1</v>
      </c>
      <c r="C1355">
        <v>46362.2</v>
      </c>
      <c r="D1355">
        <v>51287.8</v>
      </c>
      <c r="E1355">
        <v>55135</v>
      </c>
      <c r="F1355">
        <v>56246.9</v>
      </c>
      <c r="G1355">
        <v>57456.1</v>
      </c>
      <c r="H1355">
        <v>58446.400000000001</v>
      </c>
      <c r="I1355">
        <v>59388.5</v>
      </c>
      <c r="J1355">
        <v>59336.9</v>
      </c>
      <c r="K1355">
        <v>59460</v>
      </c>
      <c r="L1355">
        <v>59684</v>
      </c>
      <c r="M1355">
        <v>60103.3</v>
      </c>
      <c r="N1355">
        <v>59361.9</v>
      </c>
      <c r="O1355">
        <v>58544.3</v>
      </c>
      <c r="P1355">
        <v>56437.9</v>
      </c>
      <c r="Q1355">
        <v>57118.9</v>
      </c>
      <c r="R1355">
        <v>57483.8</v>
      </c>
      <c r="S1355">
        <v>57552.7</v>
      </c>
      <c r="T1355">
        <v>57611.7</v>
      </c>
      <c r="U1355">
        <v>57583.9</v>
      </c>
      <c r="V1355">
        <v>57700.1</v>
      </c>
      <c r="W1355">
        <v>57879.5</v>
      </c>
      <c r="X1355">
        <v>57921.3</v>
      </c>
      <c r="Y1355">
        <v>58048.4</v>
      </c>
      <c r="Z1355">
        <v>58290.5</v>
      </c>
      <c r="AA1355">
        <v>58536.1</v>
      </c>
      <c r="AB1355">
        <v>58700.6</v>
      </c>
      <c r="AC1355">
        <v>58852.7</v>
      </c>
      <c r="AD1355">
        <v>59097.8</v>
      </c>
      <c r="AE1355">
        <v>59413.8</v>
      </c>
      <c r="AF1355">
        <v>59817.3</v>
      </c>
    </row>
    <row r="1356" spans="1:32" x14ac:dyDescent="0.25">
      <c r="A1356" t="s">
        <v>7017</v>
      </c>
      <c r="B1356">
        <v>117990</v>
      </c>
      <c r="C1356">
        <v>108720</v>
      </c>
      <c r="D1356">
        <v>120271</v>
      </c>
      <c r="E1356">
        <v>129292</v>
      </c>
      <c r="F1356">
        <v>131900</v>
      </c>
      <c r="G1356">
        <v>134735</v>
      </c>
      <c r="H1356">
        <v>137058</v>
      </c>
      <c r="I1356">
        <v>139267</v>
      </c>
      <c r="J1356">
        <v>139146</v>
      </c>
      <c r="K1356">
        <v>139434</v>
      </c>
      <c r="L1356">
        <v>139960</v>
      </c>
      <c r="M1356">
        <v>140943</v>
      </c>
      <c r="N1356">
        <v>139204</v>
      </c>
      <c r="O1356">
        <v>137287</v>
      </c>
      <c r="P1356">
        <v>132348</v>
      </c>
      <c r="Q1356">
        <v>133945</v>
      </c>
      <c r="R1356">
        <v>134800</v>
      </c>
      <c r="S1356">
        <v>134962</v>
      </c>
      <c r="T1356">
        <v>135100</v>
      </c>
      <c r="U1356">
        <v>135035</v>
      </c>
      <c r="V1356">
        <v>135308</v>
      </c>
      <c r="W1356">
        <v>135728</v>
      </c>
      <c r="X1356">
        <v>135826</v>
      </c>
      <c r="Y1356">
        <v>136124</v>
      </c>
      <c r="Z1356">
        <v>136692</v>
      </c>
      <c r="AA1356">
        <v>137268</v>
      </c>
      <c r="AB1356">
        <v>137654</v>
      </c>
      <c r="AC1356">
        <v>138010</v>
      </c>
      <c r="AD1356">
        <v>138585</v>
      </c>
      <c r="AE1356">
        <v>139326</v>
      </c>
      <c r="AF1356">
        <v>140272</v>
      </c>
    </row>
    <row r="1357" spans="1:32" x14ac:dyDescent="0.25">
      <c r="A1357" t="s">
        <v>7018</v>
      </c>
      <c r="B1357">
        <v>23597.9</v>
      </c>
      <c r="C1357">
        <v>21744</v>
      </c>
      <c r="D1357">
        <v>24054.1</v>
      </c>
      <c r="E1357">
        <v>25858.5</v>
      </c>
      <c r="F1357">
        <v>26379.9</v>
      </c>
      <c r="G1357">
        <v>26947.1</v>
      </c>
      <c r="H1357">
        <v>27411.5</v>
      </c>
      <c r="I1357">
        <v>27853.4</v>
      </c>
      <c r="J1357">
        <v>27829.200000000001</v>
      </c>
      <c r="K1357">
        <v>27886.9</v>
      </c>
      <c r="L1357">
        <v>27992</v>
      </c>
      <c r="M1357">
        <v>28188.6</v>
      </c>
      <c r="N1357">
        <v>27840.9</v>
      </c>
      <c r="O1357">
        <v>27457.4</v>
      </c>
      <c r="P1357">
        <v>26469.5</v>
      </c>
      <c r="Q1357">
        <v>26788.9</v>
      </c>
      <c r="R1357">
        <v>26960.1</v>
      </c>
      <c r="S1357">
        <v>26992.400000000001</v>
      </c>
      <c r="T1357">
        <v>27020</v>
      </c>
      <c r="U1357">
        <v>27007</v>
      </c>
      <c r="V1357">
        <v>27061.5</v>
      </c>
      <c r="W1357">
        <v>27145.7</v>
      </c>
      <c r="X1357">
        <v>27165.200000000001</v>
      </c>
      <c r="Y1357">
        <v>27224.799999999999</v>
      </c>
      <c r="Z1357">
        <v>27338.400000000001</v>
      </c>
      <c r="AA1357">
        <v>27453.599999999999</v>
      </c>
      <c r="AB1357">
        <v>27530.7</v>
      </c>
      <c r="AC1357">
        <v>27602.1</v>
      </c>
      <c r="AD1357">
        <v>27717</v>
      </c>
      <c r="AE1357">
        <v>27865.200000000001</v>
      </c>
      <c r="AF1357">
        <v>28054.5</v>
      </c>
    </row>
    <row r="1358" spans="1:32" x14ac:dyDescent="0.25">
      <c r="A1358" t="s">
        <v>7019</v>
      </c>
      <c r="B1358">
        <v>0</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row>
    <row r="1359" spans="1:32" x14ac:dyDescent="0.25">
      <c r="A1359" t="s">
        <v>7020</v>
      </c>
      <c r="B1359">
        <v>0</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row>
    <row r="1360" spans="1:32" x14ac:dyDescent="0.25">
      <c r="A1360" t="s">
        <v>7021</v>
      </c>
      <c r="B1360">
        <v>0</v>
      </c>
      <c r="C1360">
        <v>0</v>
      </c>
      <c r="D1360">
        <v>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row>
    <row r="1361" spans="1:32" x14ac:dyDescent="0.25">
      <c r="A1361" t="s">
        <v>7022</v>
      </c>
      <c r="B1361">
        <v>0</v>
      </c>
      <c r="C1361">
        <v>0</v>
      </c>
      <c r="D1361">
        <v>0</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row>
    <row r="1362" spans="1:32" x14ac:dyDescent="0.25">
      <c r="A1362" t="s">
        <v>7023</v>
      </c>
      <c r="B1362">
        <v>0</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0</v>
      </c>
      <c r="AD1362">
        <v>0</v>
      </c>
      <c r="AE1362">
        <v>0</v>
      </c>
      <c r="AF1362">
        <v>0</v>
      </c>
    </row>
    <row r="1363" spans="1:32" x14ac:dyDescent="0.25">
      <c r="A1363" t="s">
        <v>7024</v>
      </c>
      <c r="B1363">
        <v>0</v>
      </c>
      <c r="C1363">
        <v>0</v>
      </c>
      <c r="D1363">
        <v>0</v>
      </c>
      <c r="E1363">
        <v>0</v>
      </c>
      <c r="F1363">
        <v>0</v>
      </c>
      <c r="G1363">
        <v>0</v>
      </c>
      <c r="H1363">
        <v>0</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row>
    <row r="1364" spans="1:32" x14ac:dyDescent="0.25">
      <c r="A1364" t="s">
        <v>7025</v>
      </c>
      <c r="B1364">
        <v>0</v>
      </c>
      <c r="C1364">
        <v>0</v>
      </c>
      <c r="D1364">
        <v>0</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row>
    <row r="1365" spans="1:32" x14ac:dyDescent="0.25">
      <c r="A1365" t="s">
        <v>7026</v>
      </c>
      <c r="B1365">
        <v>0</v>
      </c>
      <c r="C1365">
        <v>0</v>
      </c>
      <c r="D1365">
        <v>0</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row>
    <row r="1366" spans="1:32" x14ac:dyDescent="0.25">
      <c r="A1366" t="s">
        <v>7027</v>
      </c>
      <c r="B1366">
        <v>0</v>
      </c>
      <c r="C1366">
        <v>0</v>
      </c>
      <c r="D1366">
        <v>0</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row>
    <row r="1367" spans="1:32" x14ac:dyDescent="0.25">
      <c r="A1367" t="s">
        <v>7028</v>
      </c>
      <c r="B1367">
        <v>0</v>
      </c>
      <c r="C1367">
        <v>0</v>
      </c>
      <c r="D1367">
        <v>0</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row>
    <row r="1368" spans="1:32" x14ac:dyDescent="0.25">
      <c r="A1368" t="s">
        <v>7029</v>
      </c>
      <c r="B1368">
        <v>0</v>
      </c>
      <c r="C1368">
        <v>0</v>
      </c>
      <c r="D1368">
        <v>0</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row>
    <row r="1369" spans="1:32" x14ac:dyDescent="0.25">
      <c r="A1369" t="s">
        <v>7030</v>
      </c>
      <c r="B1369">
        <v>0</v>
      </c>
      <c r="C1369">
        <v>0</v>
      </c>
      <c r="D1369">
        <v>0</v>
      </c>
      <c r="E1369">
        <v>0</v>
      </c>
      <c r="F1369">
        <v>0</v>
      </c>
      <c r="G1369">
        <v>0</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row>
    <row r="1370" spans="1:32" x14ac:dyDescent="0.25">
      <c r="A1370" t="s">
        <v>7031</v>
      </c>
      <c r="B1370">
        <v>0</v>
      </c>
      <c r="C1370">
        <v>0</v>
      </c>
      <c r="D1370">
        <v>0</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row>
    <row r="1371" spans="1:32" x14ac:dyDescent="0.25">
      <c r="A1371" t="s">
        <v>7032</v>
      </c>
      <c r="B1371">
        <v>0</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0</v>
      </c>
      <c r="AC1371">
        <v>0</v>
      </c>
      <c r="AD1371">
        <v>0</v>
      </c>
      <c r="AE1371">
        <v>0</v>
      </c>
      <c r="AF1371">
        <v>0</v>
      </c>
    </row>
    <row r="1372" spans="1:32" x14ac:dyDescent="0.25">
      <c r="A1372" t="s">
        <v>7033</v>
      </c>
      <c r="B1372">
        <v>0</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row>
    <row r="1373" spans="1:32" x14ac:dyDescent="0.25">
      <c r="A1373" t="s">
        <v>7034</v>
      </c>
      <c r="B1373">
        <v>0</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row>
    <row r="1374" spans="1:32" x14ac:dyDescent="0.25">
      <c r="A1374" t="s">
        <v>7035</v>
      </c>
      <c r="B1374">
        <v>0</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row>
    <row r="1375" spans="1:32" x14ac:dyDescent="0.25">
      <c r="A1375" t="s">
        <v>7036</v>
      </c>
      <c r="B1375">
        <v>0</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row>
    <row r="1376" spans="1:32" x14ac:dyDescent="0.25">
      <c r="A1376" t="s">
        <v>7037</v>
      </c>
      <c r="B1376">
        <v>0</v>
      </c>
      <c r="C1376">
        <v>0</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row>
    <row r="1377" spans="1:32" x14ac:dyDescent="0.25">
      <c r="A1377" t="s">
        <v>7038</v>
      </c>
      <c r="B1377">
        <v>0</v>
      </c>
      <c r="C1377">
        <v>0</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row>
    <row r="1378" spans="1:32" x14ac:dyDescent="0.25">
      <c r="A1378" t="s">
        <v>7039</v>
      </c>
      <c r="B1378">
        <v>0</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v>0</v>
      </c>
      <c r="Y1378">
        <v>0</v>
      </c>
      <c r="Z1378">
        <v>0</v>
      </c>
      <c r="AA1378">
        <v>0</v>
      </c>
      <c r="AB1378">
        <v>0</v>
      </c>
      <c r="AC1378">
        <v>0</v>
      </c>
      <c r="AD1378">
        <v>0</v>
      </c>
      <c r="AE1378">
        <v>0</v>
      </c>
      <c r="AF1378">
        <v>0</v>
      </c>
    </row>
    <row r="1379" spans="1:32" x14ac:dyDescent="0.25">
      <c r="A1379" t="s">
        <v>7040</v>
      </c>
      <c r="B1379">
        <v>0</v>
      </c>
      <c r="C1379">
        <v>0</v>
      </c>
      <c r="D1379">
        <v>0</v>
      </c>
      <c r="E1379">
        <v>0</v>
      </c>
      <c r="F1379">
        <v>0</v>
      </c>
      <c r="G1379">
        <v>0</v>
      </c>
      <c r="H1379">
        <v>0</v>
      </c>
      <c r="I1379">
        <v>0</v>
      </c>
      <c r="J1379">
        <v>0</v>
      </c>
      <c r="K1379">
        <v>0</v>
      </c>
      <c r="L1379">
        <v>0</v>
      </c>
      <c r="M1379">
        <v>0</v>
      </c>
      <c r="N1379">
        <v>0</v>
      </c>
      <c r="O1379">
        <v>0</v>
      </c>
      <c r="P1379">
        <v>0</v>
      </c>
      <c r="Q1379">
        <v>0</v>
      </c>
      <c r="R1379">
        <v>0</v>
      </c>
      <c r="S1379">
        <v>0</v>
      </c>
      <c r="T1379">
        <v>0</v>
      </c>
      <c r="U1379">
        <v>0</v>
      </c>
      <c r="V1379">
        <v>0</v>
      </c>
      <c r="W1379">
        <v>0</v>
      </c>
      <c r="X1379">
        <v>0</v>
      </c>
      <c r="Y1379">
        <v>0</v>
      </c>
      <c r="Z1379">
        <v>0</v>
      </c>
      <c r="AA1379">
        <v>0</v>
      </c>
      <c r="AB1379">
        <v>0</v>
      </c>
      <c r="AC1379">
        <v>0</v>
      </c>
      <c r="AD1379">
        <v>0</v>
      </c>
      <c r="AE1379">
        <v>0</v>
      </c>
      <c r="AF1379">
        <v>0</v>
      </c>
    </row>
    <row r="1380" spans="1:32" x14ac:dyDescent="0.25">
      <c r="A1380" t="s">
        <v>7041</v>
      </c>
      <c r="B1380">
        <v>0</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row>
    <row r="1381" spans="1:32" x14ac:dyDescent="0.25">
      <c r="A1381" t="s">
        <v>7042</v>
      </c>
      <c r="B1381">
        <v>0</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row>
    <row r="1382" spans="1:32" x14ac:dyDescent="0.25">
      <c r="A1382" t="s">
        <v>7043</v>
      </c>
      <c r="B1382">
        <v>0</v>
      </c>
      <c r="C1382">
        <v>0</v>
      </c>
      <c r="D1382">
        <v>0</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row>
    <row r="1383" spans="1:32" x14ac:dyDescent="0.25">
      <c r="A1383" t="s">
        <v>7044</v>
      </c>
      <c r="B1383">
        <v>0</v>
      </c>
      <c r="C1383">
        <v>0</v>
      </c>
      <c r="D1383">
        <v>0</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row>
    <row r="1384" spans="1:32" x14ac:dyDescent="0.25">
      <c r="A1384" t="s">
        <v>7045</v>
      </c>
      <c r="B1384">
        <v>0</v>
      </c>
      <c r="C1384">
        <v>0</v>
      </c>
      <c r="D1384">
        <v>0</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row>
    <row r="1385" spans="1:32" x14ac:dyDescent="0.25">
      <c r="A1385" t="s">
        <v>7046</v>
      </c>
      <c r="B1385">
        <v>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row>
    <row r="1386" spans="1:32" x14ac:dyDescent="0.25">
      <c r="A1386" t="s">
        <v>7047</v>
      </c>
      <c r="B1386">
        <v>0</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row>
    <row r="1387" spans="1:32" x14ac:dyDescent="0.25">
      <c r="A1387" t="s">
        <v>7048</v>
      </c>
      <c r="B1387">
        <v>0</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row>
    <row r="1388" spans="1:32" x14ac:dyDescent="0.25">
      <c r="A1388" t="s">
        <v>7049</v>
      </c>
      <c r="B1388">
        <v>0</v>
      </c>
      <c r="C1388">
        <v>0</v>
      </c>
      <c r="D1388">
        <v>0</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row>
    <row r="1389" spans="1:32" x14ac:dyDescent="0.25">
      <c r="A1389" t="s">
        <v>7050</v>
      </c>
      <c r="B1389">
        <v>0</v>
      </c>
      <c r="C1389">
        <v>0</v>
      </c>
      <c r="D1389">
        <v>0</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row>
    <row r="1390" spans="1:32" x14ac:dyDescent="0.25">
      <c r="A1390" t="s">
        <v>7051</v>
      </c>
      <c r="B1390">
        <v>0</v>
      </c>
      <c r="C1390">
        <v>0</v>
      </c>
      <c r="D1390">
        <v>0</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row>
    <row r="1391" spans="1:32" x14ac:dyDescent="0.25">
      <c r="A1391" t="s">
        <v>7052</v>
      </c>
      <c r="B1391">
        <v>0</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row>
    <row r="1392" spans="1:32" x14ac:dyDescent="0.25">
      <c r="A1392" t="s">
        <v>7053</v>
      </c>
      <c r="B1392">
        <v>0</v>
      </c>
      <c r="C1392">
        <v>0</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row>
    <row r="1393" spans="1:32" x14ac:dyDescent="0.25">
      <c r="A1393" t="s">
        <v>7054</v>
      </c>
      <c r="B1393">
        <v>0</v>
      </c>
      <c r="C1393">
        <v>0</v>
      </c>
      <c r="D1393">
        <v>0</v>
      </c>
      <c r="E1393">
        <v>0</v>
      </c>
      <c r="F1393">
        <v>0</v>
      </c>
      <c r="G1393">
        <v>0</v>
      </c>
      <c r="H1393">
        <v>0</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row>
    <row r="1394" spans="1:32" x14ac:dyDescent="0.25">
      <c r="A1394" t="s">
        <v>7055</v>
      </c>
      <c r="B1394">
        <v>0</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row>
    <row r="1395" spans="1:32" x14ac:dyDescent="0.25">
      <c r="A1395" t="s">
        <v>7056</v>
      </c>
      <c r="B1395">
        <v>0</v>
      </c>
      <c r="C1395">
        <v>0</v>
      </c>
      <c r="D1395">
        <v>0</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row>
    <row r="1396" spans="1:32" x14ac:dyDescent="0.25">
      <c r="A1396" t="s">
        <v>7057</v>
      </c>
      <c r="B1396">
        <v>0</v>
      </c>
      <c r="C1396">
        <v>0</v>
      </c>
      <c r="D1396">
        <v>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row>
    <row r="1397" spans="1:32" x14ac:dyDescent="0.25">
      <c r="A1397" t="s">
        <v>7058</v>
      </c>
      <c r="B1397">
        <v>0</v>
      </c>
      <c r="C1397">
        <v>0</v>
      </c>
      <c r="D1397">
        <v>0</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row>
    <row r="1398" spans="1:32" x14ac:dyDescent="0.25">
      <c r="A1398" t="s">
        <v>7059</v>
      </c>
      <c r="B1398">
        <v>0</v>
      </c>
      <c r="C1398">
        <v>0</v>
      </c>
      <c r="D1398">
        <v>0</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row>
    <row r="1399" spans="1:32" x14ac:dyDescent="0.25">
      <c r="A1399" t="s">
        <v>7060</v>
      </c>
      <c r="B1399">
        <v>0</v>
      </c>
      <c r="C1399">
        <v>0</v>
      </c>
      <c r="D1399">
        <v>0</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row>
    <row r="1400" spans="1:32" x14ac:dyDescent="0.25">
      <c r="A1400" t="s">
        <v>7061</v>
      </c>
      <c r="B1400">
        <v>0</v>
      </c>
      <c r="C1400">
        <v>0</v>
      </c>
      <c r="D1400">
        <v>0</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row>
    <row r="1401" spans="1:32" x14ac:dyDescent="0.25">
      <c r="A1401" t="s">
        <v>7062</v>
      </c>
      <c r="B1401">
        <v>0</v>
      </c>
      <c r="C1401">
        <v>0</v>
      </c>
      <c r="D1401">
        <v>0</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row>
    <row r="1402" spans="1:32" x14ac:dyDescent="0.25">
      <c r="A1402" t="s">
        <v>7063</v>
      </c>
      <c r="B1402">
        <v>0</v>
      </c>
      <c r="C1402">
        <v>0</v>
      </c>
      <c r="D1402">
        <v>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row>
    <row r="1403" spans="1:32" x14ac:dyDescent="0.25">
      <c r="A1403" t="s">
        <v>7064</v>
      </c>
      <c r="B1403">
        <v>0</v>
      </c>
      <c r="C1403">
        <v>0</v>
      </c>
      <c r="D1403">
        <v>0</v>
      </c>
      <c r="E1403">
        <v>0</v>
      </c>
      <c r="F1403">
        <v>0</v>
      </c>
      <c r="G1403">
        <v>0</v>
      </c>
      <c r="H1403">
        <v>0</v>
      </c>
      <c r="I1403">
        <v>0</v>
      </c>
      <c r="J1403">
        <v>0</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row>
    <row r="1404" spans="1:32" x14ac:dyDescent="0.25">
      <c r="A1404" t="s">
        <v>7065</v>
      </c>
      <c r="B1404">
        <v>0</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0</v>
      </c>
      <c r="Y1404">
        <v>0</v>
      </c>
      <c r="Z1404">
        <v>0</v>
      </c>
      <c r="AA1404">
        <v>0</v>
      </c>
      <c r="AB1404">
        <v>0</v>
      </c>
      <c r="AC1404">
        <v>0</v>
      </c>
      <c r="AD1404">
        <v>0</v>
      </c>
      <c r="AE1404">
        <v>0</v>
      </c>
      <c r="AF1404">
        <v>0</v>
      </c>
    </row>
    <row r="1405" spans="1:32" x14ac:dyDescent="0.25">
      <c r="A1405" t="s">
        <v>7066</v>
      </c>
      <c r="B1405">
        <v>0</v>
      </c>
      <c r="C1405">
        <v>0</v>
      </c>
      <c r="D1405">
        <v>0</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row>
    <row r="1406" spans="1:32" x14ac:dyDescent="0.25">
      <c r="A1406" t="s">
        <v>7067</v>
      </c>
      <c r="B1406">
        <v>0</v>
      </c>
      <c r="C1406">
        <v>0</v>
      </c>
      <c r="D1406">
        <v>0</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row>
    <row r="1407" spans="1:32" x14ac:dyDescent="0.25">
      <c r="A1407" t="s">
        <v>7068</v>
      </c>
      <c r="B1407">
        <v>0</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row>
    <row r="1408" spans="1:32" x14ac:dyDescent="0.25">
      <c r="A1408" t="s">
        <v>7069</v>
      </c>
      <c r="B1408">
        <v>0</v>
      </c>
      <c r="C1408">
        <v>0</v>
      </c>
      <c r="D1408">
        <v>0</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F1408">
        <v>0</v>
      </c>
    </row>
    <row r="1409" spans="1:32" x14ac:dyDescent="0.25">
      <c r="A1409" t="s">
        <v>7070</v>
      </c>
      <c r="B1409">
        <v>0</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0</v>
      </c>
      <c r="Y1409">
        <v>0</v>
      </c>
      <c r="Z1409">
        <v>0</v>
      </c>
      <c r="AA1409">
        <v>0</v>
      </c>
      <c r="AB1409">
        <v>0</v>
      </c>
      <c r="AC1409">
        <v>0</v>
      </c>
      <c r="AD1409">
        <v>0</v>
      </c>
      <c r="AE1409">
        <v>0</v>
      </c>
      <c r="AF1409">
        <v>0</v>
      </c>
    </row>
    <row r="1410" spans="1:32" x14ac:dyDescent="0.25">
      <c r="A1410" t="s">
        <v>7071</v>
      </c>
      <c r="B1410">
        <v>0</v>
      </c>
      <c r="C1410">
        <v>0</v>
      </c>
      <c r="D1410">
        <v>0</v>
      </c>
      <c r="E1410">
        <v>0</v>
      </c>
      <c r="F1410">
        <v>0</v>
      </c>
      <c r="G1410">
        <v>0</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row>
    <row r="1411" spans="1:32" x14ac:dyDescent="0.25">
      <c r="A1411" t="s">
        <v>7072</v>
      </c>
      <c r="B1411">
        <v>0</v>
      </c>
      <c r="C1411">
        <v>0</v>
      </c>
      <c r="D1411">
        <v>0</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row>
    <row r="1412" spans="1:32" x14ac:dyDescent="0.25">
      <c r="A1412" t="s">
        <v>7073</v>
      </c>
      <c r="B1412">
        <v>0</v>
      </c>
      <c r="C1412">
        <v>0</v>
      </c>
      <c r="D1412">
        <v>0</v>
      </c>
      <c r="E1412">
        <v>0</v>
      </c>
      <c r="F1412">
        <v>0</v>
      </c>
      <c r="G1412">
        <v>0</v>
      </c>
      <c r="H1412">
        <v>0</v>
      </c>
      <c r="I1412">
        <v>0</v>
      </c>
      <c r="J1412">
        <v>0</v>
      </c>
      <c r="K1412">
        <v>0</v>
      </c>
      <c r="L1412">
        <v>0</v>
      </c>
      <c r="M1412">
        <v>0</v>
      </c>
      <c r="N1412">
        <v>0</v>
      </c>
      <c r="O1412">
        <v>0</v>
      </c>
      <c r="P1412">
        <v>0</v>
      </c>
      <c r="Q1412">
        <v>0</v>
      </c>
      <c r="R1412">
        <v>0</v>
      </c>
      <c r="S1412">
        <v>0</v>
      </c>
      <c r="T1412">
        <v>0</v>
      </c>
      <c r="U1412">
        <v>0</v>
      </c>
      <c r="V1412">
        <v>0</v>
      </c>
      <c r="W1412">
        <v>0</v>
      </c>
      <c r="X1412">
        <v>0</v>
      </c>
      <c r="Y1412">
        <v>0</v>
      </c>
      <c r="Z1412">
        <v>0</v>
      </c>
      <c r="AA1412">
        <v>0</v>
      </c>
      <c r="AB1412">
        <v>0</v>
      </c>
      <c r="AC1412">
        <v>0</v>
      </c>
      <c r="AD1412">
        <v>0</v>
      </c>
      <c r="AE1412">
        <v>0</v>
      </c>
      <c r="AF1412">
        <v>0</v>
      </c>
    </row>
    <row r="1413" spans="1:32" x14ac:dyDescent="0.25">
      <c r="A1413" t="s">
        <v>7074</v>
      </c>
      <c r="B1413">
        <v>0</v>
      </c>
      <c r="C1413">
        <v>0</v>
      </c>
      <c r="D1413">
        <v>0</v>
      </c>
      <c r="E1413">
        <v>0</v>
      </c>
      <c r="F1413">
        <v>0</v>
      </c>
      <c r="G1413">
        <v>0</v>
      </c>
      <c r="H1413">
        <v>0</v>
      </c>
      <c r="I1413">
        <v>0</v>
      </c>
      <c r="J1413">
        <v>0</v>
      </c>
      <c r="K1413">
        <v>0</v>
      </c>
      <c r="L1413">
        <v>0</v>
      </c>
      <c r="M1413">
        <v>0</v>
      </c>
      <c r="N1413">
        <v>0</v>
      </c>
      <c r="O1413">
        <v>0</v>
      </c>
      <c r="P1413">
        <v>0</v>
      </c>
      <c r="Q1413">
        <v>0</v>
      </c>
      <c r="R1413">
        <v>0</v>
      </c>
      <c r="S1413">
        <v>0</v>
      </c>
      <c r="T1413">
        <v>0</v>
      </c>
      <c r="U1413">
        <v>0</v>
      </c>
      <c r="V1413">
        <v>0</v>
      </c>
      <c r="W1413">
        <v>0</v>
      </c>
      <c r="X1413">
        <v>0</v>
      </c>
      <c r="Y1413">
        <v>0</v>
      </c>
      <c r="Z1413">
        <v>0</v>
      </c>
      <c r="AA1413">
        <v>0</v>
      </c>
      <c r="AB1413">
        <v>0</v>
      </c>
      <c r="AC1413">
        <v>0</v>
      </c>
      <c r="AD1413">
        <v>0</v>
      </c>
      <c r="AE1413">
        <v>0</v>
      </c>
      <c r="AF1413">
        <v>0</v>
      </c>
    </row>
    <row r="1414" spans="1:32" x14ac:dyDescent="0.25">
      <c r="A1414" t="s">
        <v>7075</v>
      </c>
      <c r="B1414">
        <v>0</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row>
    <row r="1415" spans="1:32" x14ac:dyDescent="0.25">
      <c r="A1415" t="s">
        <v>7076</v>
      </c>
      <c r="B1415">
        <v>0</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row>
    <row r="1416" spans="1:32" x14ac:dyDescent="0.25">
      <c r="A1416" t="s">
        <v>7077</v>
      </c>
      <c r="B1416">
        <v>0</v>
      </c>
      <c r="C1416">
        <v>0</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row>
    <row r="1417" spans="1:32" x14ac:dyDescent="0.25">
      <c r="A1417" t="s">
        <v>7078</v>
      </c>
      <c r="B1417">
        <v>0</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row>
    <row r="1418" spans="1:32" x14ac:dyDescent="0.25">
      <c r="A1418" t="s">
        <v>7079</v>
      </c>
      <c r="B1418">
        <v>0</v>
      </c>
      <c r="C1418">
        <v>0</v>
      </c>
      <c r="D1418">
        <v>0</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row>
    <row r="1419" spans="1:32" x14ac:dyDescent="0.25">
      <c r="A1419" t="s">
        <v>7080</v>
      </c>
      <c r="B1419">
        <v>0</v>
      </c>
      <c r="C1419">
        <v>0</v>
      </c>
      <c r="D1419">
        <v>0</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row>
    <row r="1420" spans="1:32" x14ac:dyDescent="0.25">
      <c r="A1420" t="s">
        <v>7081</v>
      </c>
      <c r="B1420">
        <v>0</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row>
    <row r="1421" spans="1:32" x14ac:dyDescent="0.25">
      <c r="A1421" t="s">
        <v>7082</v>
      </c>
      <c r="B1421">
        <v>0</v>
      </c>
      <c r="C1421">
        <v>0</v>
      </c>
      <c r="D1421">
        <v>0</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row>
    <row r="1422" spans="1:32" x14ac:dyDescent="0.25">
      <c r="A1422" t="s">
        <v>7083</v>
      </c>
      <c r="B1422">
        <v>0</v>
      </c>
      <c r="C1422">
        <v>0</v>
      </c>
      <c r="D1422">
        <v>0</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row>
    <row r="1423" spans="1:32" x14ac:dyDescent="0.25">
      <c r="A1423" t="s">
        <v>7084</v>
      </c>
      <c r="B1423">
        <v>0</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row>
    <row r="1424" spans="1:32" x14ac:dyDescent="0.25">
      <c r="A1424" t="s">
        <v>7085</v>
      </c>
      <c r="B1424">
        <v>0</v>
      </c>
      <c r="C1424">
        <v>0</v>
      </c>
      <c r="D1424">
        <v>0</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row>
    <row r="1425" spans="1:32" x14ac:dyDescent="0.25">
      <c r="A1425" t="s">
        <v>7086</v>
      </c>
      <c r="B1425">
        <v>0</v>
      </c>
      <c r="C1425">
        <v>0</v>
      </c>
      <c r="D1425">
        <v>0</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row>
    <row r="1426" spans="1:32" x14ac:dyDescent="0.25">
      <c r="A1426" t="s">
        <v>7087</v>
      </c>
      <c r="B1426">
        <v>0</v>
      </c>
      <c r="C1426">
        <v>0</v>
      </c>
      <c r="D1426">
        <v>0</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v>0</v>
      </c>
      <c r="AA1426">
        <v>0</v>
      </c>
      <c r="AB1426">
        <v>0</v>
      </c>
      <c r="AC1426">
        <v>0</v>
      </c>
      <c r="AD1426">
        <v>0</v>
      </c>
      <c r="AE1426">
        <v>0</v>
      </c>
      <c r="AF1426">
        <v>0</v>
      </c>
    </row>
    <row r="1427" spans="1:32" x14ac:dyDescent="0.25">
      <c r="A1427" t="s">
        <v>7088</v>
      </c>
      <c r="B1427">
        <v>0</v>
      </c>
      <c r="C1427">
        <v>0</v>
      </c>
      <c r="D1427">
        <v>0</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row>
    <row r="1428" spans="1:32" x14ac:dyDescent="0.25">
      <c r="A1428" t="s">
        <v>7089</v>
      </c>
      <c r="B1428">
        <v>0</v>
      </c>
      <c r="C1428">
        <v>0</v>
      </c>
      <c r="D1428">
        <v>0</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row>
    <row r="1429" spans="1:32" x14ac:dyDescent="0.25">
      <c r="A1429" t="s">
        <v>7090</v>
      </c>
      <c r="B1429">
        <v>0</v>
      </c>
      <c r="C1429">
        <v>0</v>
      </c>
      <c r="D1429">
        <v>0</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row>
    <row r="1430" spans="1:32" x14ac:dyDescent="0.25">
      <c r="A1430" t="s">
        <v>7091</v>
      </c>
      <c r="B1430">
        <v>0</v>
      </c>
      <c r="C1430">
        <v>0</v>
      </c>
      <c r="D1430">
        <v>0</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row>
    <row r="1431" spans="1:32" x14ac:dyDescent="0.25">
      <c r="A1431" t="s">
        <v>7092</v>
      </c>
      <c r="B1431">
        <v>0</v>
      </c>
      <c r="C1431">
        <v>0</v>
      </c>
      <c r="D1431">
        <v>0</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row>
    <row r="1432" spans="1:32" x14ac:dyDescent="0.25">
      <c r="A1432" t="s">
        <v>7093</v>
      </c>
      <c r="B1432">
        <v>0</v>
      </c>
      <c r="C1432">
        <v>0</v>
      </c>
      <c r="D1432">
        <v>0</v>
      </c>
      <c r="E1432">
        <v>0</v>
      </c>
      <c r="F1432">
        <v>0</v>
      </c>
      <c r="G1432">
        <v>0</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row>
    <row r="1433" spans="1:32" x14ac:dyDescent="0.25">
      <c r="A1433" t="s">
        <v>7094</v>
      </c>
      <c r="B1433">
        <v>0</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row>
    <row r="1434" spans="1:32" x14ac:dyDescent="0.25">
      <c r="A1434" t="s">
        <v>7095</v>
      </c>
      <c r="B1434">
        <v>0</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0</v>
      </c>
      <c r="Y1434">
        <v>0</v>
      </c>
      <c r="Z1434">
        <v>0</v>
      </c>
      <c r="AA1434">
        <v>0</v>
      </c>
      <c r="AB1434">
        <v>0</v>
      </c>
      <c r="AC1434">
        <v>0</v>
      </c>
      <c r="AD1434">
        <v>0</v>
      </c>
      <c r="AE1434">
        <v>0</v>
      </c>
      <c r="AF1434">
        <v>0</v>
      </c>
    </row>
    <row r="1435" spans="1:32" x14ac:dyDescent="0.25">
      <c r="A1435" t="s">
        <v>7096</v>
      </c>
      <c r="B1435">
        <v>0</v>
      </c>
      <c r="C1435">
        <v>0</v>
      </c>
      <c r="D1435">
        <v>0</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row>
    <row r="1436" spans="1:32" x14ac:dyDescent="0.25">
      <c r="A1436" t="s">
        <v>7097</v>
      </c>
      <c r="B1436">
        <v>0</v>
      </c>
      <c r="C1436">
        <v>0</v>
      </c>
      <c r="D1436">
        <v>0</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row>
    <row r="1437" spans="1:32" x14ac:dyDescent="0.25">
      <c r="A1437" t="s">
        <v>7098</v>
      </c>
      <c r="B1437">
        <v>0</v>
      </c>
      <c r="C1437">
        <v>0</v>
      </c>
      <c r="D1437">
        <v>0</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row>
    <row r="1438" spans="1:32" x14ac:dyDescent="0.25">
      <c r="A1438" t="s">
        <v>7099</v>
      </c>
      <c r="B1438">
        <v>0</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row>
    <row r="1439" spans="1:32" x14ac:dyDescent="0.25">
      <c r="A1439" t="s">
        <v>7100</v>
      </c>
      <c r="B1439">
        <v>0</v>
      </c>
      <c r="C1439">
        <v>0</v>
      </c>
      <c r="D1439">
        <v>0</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row>
    <row r="1440" spans="1:32" x14ac:dyDescent="0.25">
      <c r="A1440" t="s">
        <v>7101</v>
      </c>
      <c r="B1440">
        <v>0</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row>
    <row r="1441" spans="1:32" x14ac:dyDescent="0.25">
      <c r="A1441" t="s">
        <v>7102</v>
      </c>
      <c r="B1441">
        <v>0</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row>
    <row r="1442" spans="1:32" x14ac:dyDescent="0.25">
      <c r="A1442" t="s">
        <v>7103</v>
      </c>
      <c r="B1442">
        <v>0</v>
      </c>
      <c r="C1442">
        <v>0</v>
      </c>
      <c r="D1442">
        <v>0</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row>
    <row r="1443" spans="1:32" x14ac:dyDescent="0.25">
      <c r="A1443" t="s">
        <v>7104</v>
      </c>
      <c r="B1443">
        <v>0</v>
      </c>
      <c r="C1443">
        <v>0</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c r="X1443">
        <v>0</v>
      </c>
      <c r="Y1443">
        <v>0</v>
      </c>
      <c r="Z1443">
        <v>0</v>
      </c>
      <c r="AA1443">
        <v>0</v>
      </c>
      <c r="AB1443">
        <v>0</v>
      </c>
      <c r="AC1443">
        <v>0</v>
      </c>
      <c r="AD1443">
        <v>0</v>
      </c>
      <c r="AE1443">
        <v>0</v>
      </c>
      <c r="AF1443">
        <v>0</v>
      </c>
    </row>
    <row r="1444" spans="1:32" x14ac:dyDescent="0.25">
      <c r="A1444" t="s">
        <v>7105</v>
      </c>
      <c r="B1444">
        <v>0</v>
      </c>
      <c r="C1444">
        <v>0</v>
      </c>
      <c r="D1444">
        <v>0</v>
      </c>
      <c r="E1444">
        <v>0</v>
      </c>
      <c r="F1444">
        <v>0</v>
      </c>
      <c r="G1444">
        <v>0</v>
      </c>
      <c r="H1444">
        <v>0</v>
      </c>
      <c r="I1444">
        <v>0</v>
      </c>
      <c r="J1444">
        <v>0</v>
      </c>
      <c r="K1444">
        <v>0</v>
      </c>
      <c r="L1444">
        <v>0</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row>
    <row r="1445" spans="1:32" x14ac:dyDescent="0.25">
      <c r="A1445" t="s">
        <v>7106</v>
      </c>
      <c r="B1445">
        <v>0</v>
      </c>
      <c r="C1445">
        <v>0</v>
      </c>
      <c r="D1445">
        <v>0</v>
      </c>
      <c r="E1445">
        <v>0</v>
      </c>
      <c r="F1445">
        <v>0</v>
      </c>
      <c r="G1445">
        <v>0</v>
      </c>
      <c r="H1445">
        <v>0</v>
      </c>
      <c r="I1445">
        <v>0</v>
      </c>
      <c r="J1445">
        <v>0</v>
      </c>
      <c r="K1445">
        <v>0</v>
      </c>
      <c r="L1445">
        <v>0</v>
      </c>
      <c r="M1445">
        <v>0</v>
      </c>
      <c r="N1445">
        <v>0</v>
      </c>
      <c r="O1445">
        <v>0</v>
      </c>
      <c r="P1445">
        <v>0</v>
      </c>
      <c r="Q1445">
        <v>0</v>
      </c>
      <c r="R1445">
        <v>0</v>
      </c>
      <c r="S1445">
        <v>0</v>
      </c>
      <c r="T1445">
        <v>0</v>
      </c>
      <c r="U1445">
        <v>0</v>
      </c>
      <c r="V1445">
        <v>0</v>
      </c>
      <c r="W1445">
        <v>0</v>
      </c>
      <c r="X1445">
        <v>0</v>
      </c>
      <c r="Y1445">
        <v>0</v>
      </c>
      <c r="Z1445">
        <v>0</v>
      </c>
      <c r="AA1445">
        <v>0</v>
      </c>
      <c r="AB1445">
        <v>0</v>
      </c>
      <c r="AC1445">
        <v>0</v>
      </c>
      <c r="AD1445">
        <v>0</v>
      </c>
      <c r="AE1445">
        <v>0</v>
      </c>
      <c r="AF1445">
        <v>0</v>
      </c>
    </row>
    <row r="1446" spans="1:32" x14ac:dyDescent="0.25">
      <c r="A1446" t="s">
        <v>7107</v>
      </c>
      <c r="B1446">
        <v>0</v>
      </c>
      <c r="C1446">
        <v>0</v>
      </c>
      <c r="D1446">
        <v>0</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row>
    <row r="1447" spans="1:32" x14ac:dyDescent="0.25">
      <c r="A1447" t="s">
        <v>7108</v>
      </c>
      <c r="B1447">
        <v>0</v>
      </c>
      <c r="C1447">
        <v>0</v>
      </c>
      <c r="D1447">
        <v>0</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row>
    <row r="1448" spans="1:32" x14ac:dyDescent="0.25">
      <c r="A1448" t="s">
        <v>7109</v>
      </c>
      <c r="B1448">
        <v>0</v>
      </c>
      <c r="C1448">
        <v>0</v>
      </c>
      <c r="D1448">
        <v>0</v>
      </c>
      <c r="E1448">
        <v>0</v>
      </c>
      <c r="F1448">
        <v>0</v>
      </c>
      <c r="G1448">
        <v>0</v>
      </c>
      <c r="H1448">
        <v>0</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row>
    <row r="1449" spans="1:32" x14ac:dyDescent="0.25">
      <c r="A1449" t="s">
        <v>7110</v>
      </c>
      <c r="B1449">
        <v>0</v>
      </c>
      <c r="C1449">
        <v>0</v>
      </c>
      <c r="D1449">
        <v>0</v>
      </c>
      <c r="E1449">
        <v>0</v>
      </c>
      <c r="F1449">
        <v>0</v>
      </c>
      <c r="G1449">
        <v>0</v>
      </c>
      <c r="H1449">
        <v>0</v>
      </c>
      <c r="I1449">
        <v>0</v>
      </c>
      <c r="J1449">
        <v>0</v>
      </c>
      <c r="K1449">
        <v>0</v>
      </c>
      <c r="L1449">
        <v>0</v>
      </c>
      <c r="M1449">
        <v>0</v>
      </c>
      <c r="N1449">
        <v>0</v>
      </c>
      <c r="O1449">
        <v>0</v>
      </c>
      <c r="P1449">
        <v>0</v>
      </c>
      <c r="Q1449">
        <v>0</v>
      </c>
      <c r="R1449">
        <v>0</v>
      </c>
      <c r="S1449">
        <v>0</v>
      </c>
      <c r="T1449">
        <v>0</v>
      </c>
      <c r="U1449">
        <v>0</v>
      </c>
      <c r="V1449">
        <v>0</v>
      </c>
      <c r="W1449">
        <v>0</v>
      </c>
      <c r="X1449">
        <v>0</v>
      </c>
      <c r="Y1449">
        <v>0</v>
      </c>
      <c r="Z1449">
        <v>0</v>
      </c>
      <c r="AA1449">
        <v>0</v>
      </c>
      <c r="AB1449">
        <v>0</v>
      </c>
      <c r="AC1449">
        <v>0</v>
      </c>
      <c r="AD1449">
        <v>0</v>
      </c>
      <c r="AE1449">
        <v>0</v>
      </c>
      <c r="AF1449">
        <v>0</v>
      </c>
    </row>
    <row r="1450" spans="1:32" x14ac:dyDescent="0.25">
      <c r="A1450" t="s">
        <v>7111</v>
      </c>
      <c r="B1450">
        <v>0</v>
      </c>
      <c r="C1450">
        <v>0</v>
      </c>
      <c r="D1450">
        <v>0</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row>
    <row r="1451" spans="1:32" x14ac:dyDescent="0.25">
      <c r="A1451" t="s">
        <v>7112</v>
      </c>
      <c r="B1451">
        <v>0</v>
      </c>
      <c r="C1451">
        <v>0</v>
      </c>
      <c r="D1451">
        <v>0</v>
      </c>
      <c r="E1451">
        <v>0</v>
      </c>
      <c r="F1451">
        <v>0</v>
      </c>
      <c r="G1451">
        <v>0</v>
      </c>
      <c r="H1451">
        <v>0</v>
      </c>
      <c r="I1451">
        <v>0</v>
      </c>
      <c r="J1451">
        <v>0</v>
      </c>
      <c r="K1451">
        <v>0</v>
      </c>
      <c r="L1451">
        <v>0</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0</v>
      </c>
      <c r="AF1451">
        <v>0</v>
      </c>
    </row>
    <row r="1452" spans="1:32" x14ac:dyDescent="0.25">
      <c r="A1452" t="s">
        <v>7113</v>
      </c>
      <c r="B1452">
        <v>0</v>
      </c>
      <c r="C1452">
        <v>0</v>
      </c>
      <c r="D1452">
        <v>0</v>
      </c>
      <c r="E1452">
        <v>0</v>
      </c>
      <c r="F1452">
        <v>0</v>
      </c>
      <c r="G1452">
        <v>0</v>
      </c>
      <c r="H1452">
        <v>0</v>
      </c>
      <c r="I1452">
        <v>0</v>
      </c>
      <c r="J1452">
        <v>0</v>
      </c>
      <c r="K1452">
        <v>0</v>
      </c>
      <c r="L1452">
        <v>0</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row>
    <row r="1453" spans="1:32" x14ac:dyDescent="0.25">
      <c r="A1453" t="s">
        <v>7114</v>
      </c>
      <c r="B1453">
        <v>0</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row>
    <row r="1454" spans="1:32" x14ac:dyDescent="0.25">
      <c r="A1454" t="s">
        <v>7115</v>
      </c>
      <c r="B1454">
        <v>0</v>
      </c>
      <c r="C1454">
        <v>0</v>
      </c>
      <c r="D1454">
        <v>0</v>
      </c>
      <c r="E1454">
        <v>0</v>
      </c>
      <c r="F1454">
        <v>0</v>
      </c>
      <c r="G1454">
        <v>0</v>
      </c>
      <c r="H1454">
        <v>0</v>
      </c>
      <c r="I1454">
        <v>0</v>
      </c>
      <c r="J1454">
        <v>0</v>
      </c>
      <c r="K1454">
        <v>0</v>
      </c>
      <c r="L1454">
        <v>0</v>
      </c>
      <c r="M1454">
        <v>0</v>
      </c>
      <c r="N1454">
        <v>0</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row>
    <row r="1455" spans="1:32" x14ac:dyDescent="0.25">
      <c r="A1455" t="s">
        <v>7116</v>
      </c>
      <c r="B1455">
        <v>0</v>
      </c>
      <c r="C1455">
        <v>0</v>
      </c>
      <c r="D1455">
        <v>0</v>
      </c>
      <c r="E1455">
        <v>0</v>
      </c>
      <c r="F1455">
        <v>0</v>
      </c>
      <c r="G1455">
        <v>0</v>
      </c>
      <c r="H1455">
        <v>0</v>
      </c>
      <c r="I1455">
        <v>0</v>
      </c>
      <c r="J1455">
        <v>0</v>
      </c>
      <c r="K1455">
        <v>0</v>
      </c>
      <c r="L1455">
        <v>0</v>
      </c>
      <c r="M1455">
        <v>0</v>
      </c>
      <c r="N1455">
        <v>0</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row>
    <row r="1456" spans="1:32" x14ac:dyDescent="0.25">
      <c r="A1456" t="s">
        <v>7117</v>
      </c>
      <c r="B1456">
        <v>0</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0</v>
      </c>
      <c r="Y1456">
        <v>0</v>
      </c>
      <c r="Z1456">
        <v>0</v>
      </c>
      <c r="AA1456">
        <v>0</v>
      </c>
      <c r="AB1456">
        <v>0</v>
      </c>
      <c r="AC1456">
        <v>0</v>
      </c>
      <c r="AD1456">
        <v>0</v>
      </c>
      <c r="AE1456">
        <v>0</v>
      </c>
      <c r="AF1456">
        <v>0</v>
      </c>
    </row>
    <row r="1457" spans="1:32" x14ac:dyDescent="0.25">
      <c r="A1457" t="s">
        <v>7118</v>
      </c>
      <c r="B1457">
        <v>0</v>
      </c>
      <c r="C1457">
        <v>0</v>
      </c>
      <c r="D1457">
        <v>0</v>
      </c>
      <c r="E1457">
        <v>0</v>
      </c>
      <c r="F1457">
        <v>0</v>
      </c>
      <c r="G1457">
        <v>0</v>
      </c>
      <c r="H1457">
        <v>0</v>
      </c>
      <c r="I1457">
        <v>0</v>
      </c>
      <c r="J1457">
        <v>0</v>
      </c>
      <c r="K1457">
        <v>0</v>
      </c>
      <c r="L1457">
        <v>0</v>
      </c>
      <c r="M1457">
        <v>0</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row>
    <row r="1458" spans="1:32" x14ac:dyDescent="0.25">
      <c r="A1458" t="s">
        <v>7119</v>
      </c>
      <c r="B1458" s="197">
        <v>0</v>
      </c>
      <c r="C1458" s="197">
        <v>0</v>
      </c>
      <c r="D1458" s="197">
        <v>0</v>
      </c>
      <c r="E1458" s="197">
        <v>0</v>
      </c>
      <c r="F1458" s="197">
        <v>0</v>
      </c>
      <c r="G1458" s="197">
        <v>0</v>
      </c>
      <c r="H1458" s="197">
        <v>0</v>
      </c>
      <c r="I1458" s="197">
        <v>0</v>
      </c>
      <c r="J1458" s="197">
        <v>0</v>
      </c>
      <c r="K1458" s="197">
        <v>0</v>
      </c>
      <c r="L1458" s="197">
        <v>0</v>
      </c>
      <c r="M1458" s="197">
        <v>0</v>
      </c>
      <c r="N1458" s="197">
        <v>0</v>
      </c>
      <c r="O1458" s="197">
        <v>0</v>
      </c>
      <c r="P1458" s="197">
        <v>0</v>
      </c>
      <c r="Q1458" s="197">
        <v>0</v>
      </c>
      <c r="R1458" s="197">
        <v>0</v>
      </c>
      <c r="S1458" s="197">
        <v>0</v>
      </c>
      <c r="T1458" s="197">
        <v>0</v>
      </c>
      <c r="U1458" s="197">
        <v>0</v>
      </c>
      <c r="V1458" s="197">
        <v>0</v>
      </c>
      <c r="W1458" s="197">
        <v>0</v>
      </c>
      <c r="X1458" s="197">
        <v>0</v>
      </c>
      <c r="Y1458" s="197">
        <v>0</v>
      </c>
      <c r="Z1458" s="197">
        <v>0</v>
      </c>
      <c r="AA1458" s="197">
        <v>0</v>
      </c>
      <c r="AB1458" s="197">
        <v>0</v>
      </c>
      <c r="AC1458" s="197">
        <v>0</v>
      </c>
      <c r="AD1458" s="197">
        <v>0</v>
      </c>
      <c r="AE1458" s="197">
        <v>0</v>
      </c>
      <c r="AF1458" s="197">
        <v>0</v>
      </c>
    </row>
    <row r="1459" spans="1:32" x14ac:dyDescent="0.25">
      <c r="A1459" t="s">
        <v>7120</v>
      </c>
      <c r="B1459" s="197">
        <v>0</v>
      </c>
      <c r="C1459" s="197">
        <v>0</v>
      </c>
      <c r="D1459" s="197">
        <v>0</v>
      </c>
      <c r="E1459" s="197">
        <v>0</v>
      </c>
      <c r="F1459" s="197">
        <v>0</v>
      </c>
      <c r="G1459" s="197">
        <v>0</v>
      </c>
      <c r="H1459" s="197">
        <v>0</v>
      </c>
      <c r="I1459" s="197">
        <v>0</v>
      </c>
      <c r="J1459" s="197">
        <v>0</v>
      </c>
      <c r="K1459" s="197">
        <v>0</v>
      </c>
      <c r="L1459" s="197">
        <v>0</v>
      </c>
      <c r="M1459" s="197">
        <v>0</v>
      </c>
      <c r="N1459" s="197">
        <v>0</v>
      </c>
      <c r="O1459" s="197">
        <v>0</v>
      </c>
      <c r="P1459" s="197">
        <v>0</v>
      </c>
      <c r="Q1459" s="197">
        <v>0</v>
      </c>
      <c r="R1459" s="197">
        <v>0</v>
      </c>
      <c r="S1459" s="197">
        <v>0</v>
      </c>
      <c r="T1459" s="197">
        <v>0</v>
      </c>
      <c r="U1459" s="197">
        <v>0</v>
      </c>
      <c r="V1459" s="197">
        <v>0</v>
      </c>
      <c r="W1459" s="197">
        <v>0</v>
      </c>
      <c r="X1459" s="197">
        <v>0</v>
      </c>
      <c r="Y1459" s="197">
        <v>0</v>
      </c>
      <c r="Z1459" s="197">
        <v>0</v>
      </c>
      <c r="AA1459" s="197">
        <v>0</v>
      </c>
      <c r="AB1459" s="197">
        <v>0</v>
      </c>
      <c r="AC1459" s="197">
        <v>0</v>
      </c>
      <c r="AD1459" s="197">
        <v>0</v>
      </c>
      <c r="AE1459" s="197">
        <v>0</v>
      </c>
      <c r="AF1459" s="197">
        <v>0</v>
      </c>
    </row>
    <row r="1460" spans="1:32" x14ac:dyDescent="0.25">
      <c r="A1460" t="s">
        <v>7121</v>
      </c>
      <c r="B1460">
        <v>0</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row>
    <row r="1461" spans="1:32" x14ac:dyDescent="0.25">
      <c r="A1461" t="s">
        <v>7122</v>
      </c>
      <c r="B1461">
        <v>0</v>
      </c>
      <c r="C1461">
        <v>0</v>
      </c>
      <c r="D1461">
        <v>0</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row>
    <row r="1462" spans="1:32" x14ac:dyDescent="0.25">
      <c r="A1462" t="s">
        <v>7123</v>
      </c>
      <c r="B1462" s="197">
        <v>0</v>
      </c>
      <c r="C1462" s="197">
        <v>0</v>
      </c>
      <c r="D1462" s="197">
        <v>0</v>
      </c>
      <c r="E1462" s="197">
        <v>0</v>
      </c>
      <c r="F1462" s="197">
        <v>0</v>
      </c>
      <c r="G1462" s="197">
        <v>0</v>
      </c>
      <c r="H1462" s="197">
        <v>0</v>
      </c>
      <c r="I1462" s="197">
        <v>0</v>
      </c>
      <c r="J1462" s="197">
        <v>0</v>
      </c>
      <c r="K1462" s="197">
        <v>0</v>
      </c>
      <c r="L1462" s="197">
        <v>0</v>
      </c>
      <c r="M1462" s="197">
        <v>0</v>
      </c>
      <c r="N1462" s="197">
        <v>0</v>
      </c>
      <c r="O1462" s="197">
        <v>0</v>
      </c>
      <c r="P1462" s="197">
        <v>0</v>
      </c>
      <c r="Q1462" s="197">
        <v>0</v>
      </c>
      <c r="R1462" s="197">
        <v>0</v>
      </c>
      <c r="S1462" s="197">
        <v>0</v>
      </c>
      <c r="T1462" s="197">
        <v>0</v>
      </c>
      <c r="U1462" s="197">
        <v>0</v>
      </c>
      <c r="V1462" s="197">
        <v>0</v>
      </c>
      <c r="W1462" s="197">
        <v>0</v>
      </c>
      <c r="X1462" s="197">
        <v>0</v>
      </c>
      <c r="Y1462" s="197">
        <v>0</v>
      </c>
      <c r="Z1462" s="197">
        <v>0</v>
      </c>
      <c r="AA1462" s="197">
        <v>0</v>
      </c>
      <c r="AB1462" s="197">
        <v>0</v>
      </c>
      <c r="AC1462" s="197">
        <v>0</v>
      </c>
      <c r="AD1462" s="197">
        <v>0</v>
      </c>
      <c r="AE1462" s="197">
        <v>0</v>
      </c>
      <c r="AF1462" s="197">
        <v>0</v>
      </c>
    </row>
    <row r="1463" spans="1:32" x14ac:dyDescent="0.25">
      <c r="A1463" t="s">
        <v>7124</v>
      </c>
      <c r="B1463">
        <v>0</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row>
    <row r="1464" spans="1:32" x14ac:dyDescent="0.25">
      <c r="A1464" t="s">
        <v>7125</v>
      </c>
      <c r="B1464">
        <v>0</v>
      </c>
      <c r="C1464">
        <v>0</v>
      </c>
      <c r="D1464">
        <v>0</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row>
    <row r="1465" spans="1:32" x14ac:dyDescent="0.25">
      <c r="A1465" t="s">
        <v>7126</v>
      </c>
      <c r="B1465">
        <v>0</v>
      </c>
      <c r="C1465">
        <v>0</v>
      </c>
      <c r="D1465">
        <v>0</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row>
    <row r="1466" spans="1:32" x14ac:dyDescent="0.25">
      <c r="A1466" t="s">
        <v>7127</v>
      </c>
      <c r="B1466">
        <v>0</v>
      </c>
      <c r="C1466">
        <v>0</v>
      </c>
      <c r="D1466">
        <v>0</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row>
    <row r="1467" spans="1:32" x14ac:dyDescent="0.25">
      <c r="A1467" t="s">
        <v>7128</v>
      </c>
      <c r="B1467">
        <v>0</v>
      </c>
      <c r="C1467" s="197">
        <v>3357460000</v>
      </c>
      <c r="D1467" s="197">
        <v>3321660000</v>
      </c>
      <c r="E1467" s="197">
        <v>3307390000</v>
      </c>
      <c r="F1467" s="197">
        <v>3299940000</v>
      </c>
      <c r="G1467" s="197">
        <v>3349920000</v>
      </c>
      <c r="H1467" s="197">
        <v>3401070000</v>
      </c>
      <c r="I1467" s="197">
        <v>3461310000</v>
      </c>
      <c r="J1467" s="197">
        <v>3484980000</v>
      </c>
      <c r="K1467" s="197">
        <v>3512660000</v>
      </c>
      <c r="L1467" s="197">
        <v>3541540000</v>
      </c>
      <c r="M1467" s="197">
        <v>3570980000</v>
      </c>
      <c r="N1467" s="197">
        <v>3610810000</v>
      </c>
      <c r="O1467" s="197">
        <v>3661000000</v>
      </c>
      <c r="P1467" s="197">
        <v>3703360000</v>
      </c>
      <c r="Q1467" s="197">
        <v>3750020000</v>
      </c>
      <c r="R1467" s="197">
        <v>3802080000</v>
      </c>
      <c r="S1467" s="197">
        <v>3839660000</v>
      </c>
      <c r="T1467" s="197">
        <v>3876490000</v>
      </c>
      <c r="U1467" s="197">
        <v>3923000000</v>
      </c>
      <c r="V1467" s="197">
        <v>3976240000</v>
      </c>
      <c r="W1467" s="197">
        <v>4042060000</v>
      </c>
      <c r="X1467" s="197">
        <v>4102440000</v>
      </c>
      <c r="Y1467" s="197">
        <v>4167230000</v>
      </c>
      <c r="Z1467" s="197">
        <v>4258360000</v>
      </c>
      <c r="AA1467" s="197">
        <v>4358520000</v>
      </c>
      <c r="AB1467" s="197">
        <v>4446720000</v>
      </c>
      <c r="AC1467" s="197">
        <v>4536660000</v>
      </c>
      <c r="AD1467" s="197">
        <v>4630020000</v>
      </c>
      <c r="AE1467" s="197">
        <v>4722110000</v>
      </c>
      <c r="AF1467" s="197">
        <v>4821560000</v>
      </c>
    </row>
    <row r="1468" spans="1:32" x14ac:dyDescent="0.25">
      <c r="A1468" t="s">
        <v>7129</v>
      </c>
      <c r="B1468">
        <v>0</v>
      </c>
      <c r="C1468">
        <v>35487.1</v>
      </c>
      <c r="D1468">
        <v>35108.800000000003</v>
      </c>
      <c r="E1468">
        <v>34957.9</v>
      </c>
      <c r="F1468">
        <v>34879.199999999997</v>
      </c>
      <c r="G1468">
        <v>35407.4</v>
      </c>
      <c r="H1468">
        <v>35948.1</v>
      </c>
      <c r="I1468">
        <v>36584.800000000003</v>
      </c>
      <c r="J1468">
        <v>36835</v>
      </c>
      <c r="K1468">
        <v>37127.599999999999</v>
      </c>
      <c r="L1468">
        <v>37432.800000000003</v>
      </c>
      <c r="M1468">
        <v>37743.9</v>
      </c>
      <c r="N1468">
        <v>38165</v>
      </c>
      <c r="O1468">
        <v>38695.5</v>
      </c>
      <c r="P1468">
        <v>39143.199999999997</v>
      </c>
      <c r="Q1468">
        <v>39636.400000000001</v>
      </c>
      <c r="R1468">
        <v>40186.699999999997</v>
      </c>
      <c r="S1468">
        <v>40583.9</v>
      </c>
      <c r="T1468">
        <v>40973.1</v>
      </c>
      <c r="U1468">
        <v>41464.699999999997</v>
      </c>
      <c r="V1468">
        <v>42027.5</v>
      </c>
      <c r="W1468">
        <v>42723.1</v>
      </c>
      <c r="X1468">
        <v>43361.3</v>
      </c>
      <c r="Y1468">
        <v>44046.1</v>
      </c>
      <c r="Z1468">
        <v>45009.4</v>
      </c>
      <c r="AA1468">
        <v>46068.1</v>
      </c>
      <c r="AB1468">
        <v>47000.3</v>
      </c>
      <c r="AC1468">
        <v>47950.9</v>
      </c>
      <c r="AD1468">
        <v>48937.599999999999</v>
      </c>
      <c r="AE1468">
        <v>49911</v>
      </c>
      <c r="AF1468">
        <v>50962.2</v>
      </c>
    </row>
    <row r="1469" spans="1:32" x14ac:dyDescent="0.25">
      <c r="A1469" t="s">
        <v>7130</v>
      </c>
      <c r="B1469">
        <v>0</v>
      </c>
      <c r="C1469">
        <v>925638</v>
      </c>
      <c r="D1469">
        <v>915768</v>
      </c>
      <c r="E1469">
        <v>911833</v>
      </c>
      <c r="F1469">
        <v>909780</v>
      </c>
      <c r="G1469">
        <v>923559</v>
      </c>
      <c r="H1469">
        <v>937663</v>
      </c>
      <c r="I1469">
        <v>954269</v>
      </c>
      <c r="J1469">
        <v>960795</v>
      </c>
      <c r="K1469">
        <v>968427</v>
      </c>
      <c r="L1469">
        <v>976388</v>
      </c>
      <c r="M1469">
        <v>984504</v>
      </c>
      <c r="N1469">
        <v>995487</v>
      </c>
      <c r="O1469" s="197">
        <v>1009320</v>
      </c>
      <c r="P1469" s="197">
        <v>1021000</v>
      </c>
      <c r="Q1469" s="197">
        <v>1033870</v>
      </c>
      <c r="R1469" s="197">
        <v>1048220</v>
      </c>
      <c r="S1469" s="197">
        <v>1058580</v>
      </c>
      <c r="T1469" s="197">
        <v>1068730</v>
      </c>
      <c r="U1469" s="197">
        <v>1081550</v>
      </c>
      <c r="V1469" s="197">
        <v>1096230</v>
      </c>
      <c r="W1469" s="197">
        <v>1114380</v>
      </c>
      <c r="X1469" s="197">
        <v>1131030</v>
      </c>
      <c r="Y1469" s="197">
        <v>1148890</v>
      </c>
      <c r="Z1469" s="197">
        <v>1174010</v>
      </c>
      <c r="AA1469" s="197">
        <v>1201630</v>
      </c>
      <c r="AB1469" s="197">
        <v>1225940</v>
      </c>
      <c r="AC1469" s="197">
        <v>1250740</v>
      </c>
      <c r="AD1469" s="197">
        <v>1276480</v>
      </c>
      <c r="AE1469" s="197">
        <v>1301870</v>
      </c>
      <c r="AF1469" s="197">
        <v>1329290</v>
      </c>
    </row>
    <row r="1470" spans="1:32" x14ac:dyDescent="0.25">
      <c r="A1470" t="s">
        <v>7131</v>
      </c>
      <c r="B1470">
        <v>0</v>
      </c>
      <c r="C1470" s="197">
        <v>2389170</v>
      </c>
      <c r="D1470" s="197">
        <v>2363700</v>
      </c>
      <c r="E1470" s="197">
        <v>2353540</v>
      </c>
      <c r="F1470" s="197">
        <v>2348240</v>
      </c>
      <c r="G1470" s="197">
        <v>2383810</v>
      </c>
      <c r="H1470" s="197">
        <v>2420210</v>
      </c>
      <c r="I1470" s="197">
        <v>2463070</v>
      </c>
      <c r="J1470" s="197">
        <v>2479920</v>
      </c>
      <c r="K1470" s="197">
        <v>2499610</v>
      </c>
      <c r="L1470" s="197">
        <v>2520160</v>
      </c>
      <c r="M1470" s="197">
        <v>2541110</v>
      </c>
      <c r="N1470" s="197">
        <v>2569460</v>
      </c>
      <c r="O1470" s="197">
        <v>2605170</v>
      </c>
      <c r="P1470" s="197">
        <v>2635320</v>
      </c>
      <c r="Q1470" s="197">
        <v>2668520</v>
      </c>
      <c r="R1470" s="197">
        <v>2705570</v>
      </c>
      <c r="S1470" s="197">
        <v>2732310</v>
      </c>
      <c r="T1470" s="197">
        <v>2758520</v>
      </c>
      <c r="U1470" s="197">
        <v>2791610</v>
      </c>
      <c r="V1470" s="197">
        <v>2829500</v>
      </c>
      <c r="W1470" s="197">
        <v>2876330</v>
      </c>
      <c r="X1470" s="197">
        <v>2919300</v>
      </c>
      <c r="Y1470" s="197">
        <v>2965410</v>
      </c>
      <c r="Z1470" s="197">
        <v>3030260</v>
      </c>
      <c r="AA1470" s="197">
        <v>3101530</v>
      </c>
      <c r="AB1470" s="197">
        <v>3164290</v>
      </c>
      <c r="AC1470" s="197">
        <v>3228300</v>
      </c>
      <c r="AD1470" s="197">
        <v>3294730</v>
      </c>
      <c r="AE1470" s="197">
        <v>3360260</v>
      </c>
      <c r="AF1470" s="197">
        <v>3431030</v>
      </c>
    </row>
    <row r="1471" spans="1:32" x14ac:dyDescent="0.25">
      <c r="A1471" t="s">
        <v>7132</v>
      </c>
      <c r="B1471">
        <v>0</v>
      </c>
      <c r="C1471" s="197">
        <v>360283</v>
      </c>
      <c r="D1471" s="197">
        <v>356442</v>
      </c>
      <c r="E1471" s="197">
        <v>354910</v>
      </c>
      <c r="F1471" s="197">
        <v>354111</v>
      </c>
      <c r="G1471" s="197">
        <v>359474</v>
      </c>
      <c r="H1471" s="197">
        <v>364964</v>
      </c>
      <c r="I1471" s="197">
        <v>371427</v>
      </c>
      <c r="J1471" s="197">
        <v>373967</v>
      </c>
      <c r="K1471" s="197">
        <v>376938</v>
      </c>
      <c r="L1471" s="197">
        <v>380036</v>
      </c>
      <c r="M1471" s="197">
        <v>383195</v>
      </c>
      <c r="N1471" s="197">
        <v>387470</v>
      </c>
      <c r="O1471" s="197">
        <v>392856</v>
      </c>
      <c r="P1471" s="197">
        <v>397401</v>
      </c>
      <c r="Q1471" s="197">
        <v>402409</v>
      </c>
      <c r="R1471" s="197">
        <v>407995</v>
      </c>
      <c r="S1471" s="197">
        <v>412028</v>
      </c>
      <c r="T1471" s="197">
        <v>415980</v>
      </c>
      <c r="U1471" s="197">
        <v>420970</v>
      </c>
      <c r="V1471" s="197">
        <v>426684</v>
      </c>
      <c r="W1471" s="197">
        <v>433747</v>
      </c>
      <c r="X1471" s="197">
        <v>440226</v>
      </c>
      <c r="Y1471" s="197">
        <v>447178</v>
      </c>
      <c r="Z1471" s="197">
        <v>456958</v>
      </c>
      <c r="AA1471" s="197">
        <v>467706</v>
      </c>
      <c r="AB1471" s="197">
        <v>477170</v>
      </c>
      <c r="AC1471" s="197">
        <v>486822</v>
      </c>
      <c r="AD1471" s="197">
        <v>496839</v>
      </c>
      <c r="AE1471" s="197">
        <v>506722</v>
      </c>
      <c r="AF1471" s="197">
        <v>517394</v>
      </c>
    </row>
    <row r="1472" spans="1:32" x14ac:dyDescent="0.25">
      <c r="A1472" t="s">
        <v>7133</v>
      </c>
      <c r="B1472">
        <v>0</v>
      </c>
      <c r="C1472">
        <v>242776</v>
      </c>
      <c r="D1472">
        <v>240188</v>
      </c>
      <c r="E1472">
        <v>239156</v>
      </c>
      <c r="F1472">
        <v>238617</v>
      </c>
      <c r="G1472">
        <v>242231</v>
      </c>
      <c r="H1472">
        <v>245930</v>
      </c>
      <c r="I1472">
        <v>250286</v>
      </c>
      <c r="J1472">
        <v>251997</v>
      </c>
      <c r="K1472">
        <v>253999</v>
      </c>
      <c r="L1472">
        <v>256087</v>
      </c>
      <c r="M1472">
        <v>258216</v>
      </c>
      <c r="N1472">
        <v>261096</v>
      </c>
      <c r="O1472">
        <v>264725</v>
      </c>
      <c r="P1472">
        <v>267788</v>
      </c>
      <c r="Q1472">
        <v>271163</v>
      </c>
      <c r="R1472">
        <v>274927</v>
      </c>
      <c r="S1472">
        <v>277644</v>
      </c>
      <c r="T1472">
        <v>280307</v>
      </c>
      <c r="U1472">
        <v>283670</v>
      </c>
      <c r="V1472">
        <v>287521</v>
      </c>
      <c r="W1472">
        <v>292280</v>
      </c>
      <c r="X1472">
        <v>296646</v>
      </c>
      <c r="Y1472">
        <v>301331</v>
      </c>
      <c r="Z1472">
        <v>307920</v>
      </c>
      <c r="AA1472">
        <v>315163</v>
      </c>
      <c r="AB1472">
        <v>321541</v>
      </c>
      <c r="AC1472">
        <v>328044</v>
      </c>
      <c r="AD1472">
        <v>334795</v>
      </c>
      <c r="AE1472">
        <v>341454</v>
      </c>
      <c r="AF1472">
        <v>348645</v>
      </c>
    </row>
    <row r="1473" spans="1:32" x14ac:dyDescent="0.25">
      <c r="A1473" t="s">
        <v>7134</v>
      </c>
      <c r="B1473">
        <v>0</v>
      </c>
      <c r="C1473">
        <v>24061.200000000001</v>
      </c>
      <c r="D1473">
        <v>23804.7</v>
      </c>
      <c r="E1473">
        <v>23702.400000000001</v>
      </c>
      <c r="F1473">
        <v>23649</v>
      </c>
      <c r="G1473">
        <v>24007.200000000001</v>
      </c>
      <c r="H1473">
        <v>24373.8</v>
      </c>
      <c r="I1473">
        <v>24805.5</v>
      </c>
      <c r="J1473">
        <v>24975.1</v>
      </c>
      <c r="K1473">
        <v>25173.5</v>
      </c>
      <c r="L1473">
        <v>25380.400000000001</v>
      </c>
      <c r="M1473">
        <v>25591.4</v>
      </c>
      <c r="N1473">
        <v>25876.9</v>
      </c>
      <c r="O1473">
        <v>26236.5</v>
      </c>
      <c r="P1473">
        <v>26540.1</v>
      </c>
      <c r="Q1473">
        <v>26874.5</v>
      </c>
      <c r="R1473">
        <v>27247.599999999999</v>
      </c>
      <c r="S1473">
        <v>27516.9</v>
      </c>
      <c r="T1473">
        <v>27780.9</v>
      </c>
      <c r="U1473">
        <v>28114.2</v>
      </c>
      <c r="V1473">
        <v>28495.8</v>
      </c>
      <c r="W1473">
        <v>28967.4</v>
      </c>
      <c r="X1473">
        <v>29400.1</v>
      </c>
      <c r="Y1473">
        <v>29864.5</v>
      </c>
      <c r="Z1473">
        <v>30517.599999999999</v>
      </c>
      <c r="AA1473">
        <v>31235.4</v>
      </c>
      <c r="AB1473">
        <v>31867.4</v>
      </c>
      <c r="AC1473">
        <v>32512</v>
      </c>
      <c r="AD1473">
        <v>33181</v>
      </c>
      <c r="AE1473">
        <v>33841</v>
      </c>
      <c r="AF1473">
        <v>34553.699999999997</v>
      </c>
    </row>
    <row r="1474" spans="1:32" x14ac:dyDescent="0.25">
      <c r="A1474" t="s">
        <v>7135</v>
      </c>
      <c r="B1474">
        <v>0</v>
      </c>
      <c r="C1474" s="197">
        <v>24277.599999999999</v>
      </c>
      <c r="D1474" s="197">
        <v>24018.799999999999</v>
      </c>
      <c r="E1474" s="197">
        <v>23915.599999999999</v>
      </c>
      <c r="F1474" s="197">
        <v>23861.7</v>
      </c>
      <c r="G1474" s="197">
        <v>24223.1</v>
      </c>
      <c r="H1474" s="197">
        <v>24593</v>
      </c>
      <c r="I1474" s="197">
        <v>25028.6</v>
      </c>
      <c r="J1474" s="197">
        <v>25199.7</v>
      </c>
      <c r="K1474" s="197">
        <v>25399.9</v>
      </c>
      <c r="L1474" s="197">
        <v>25608.7</v>
      </c>
      <c r="M1474" s="197">
        <v>25821.599999999999</v>
      </c>
      <c r="N1474" s="197">
        <v>26109.599999999999</v>
      </c>
      <c r="O1474" s="197">
        <v>26472.5</v>
      </c>
      <c r="P1474" s="197">
        <v>26778.799999999999</v>
      </c>
      <c r="Q1474" s="197">
        <v>27116.3</v>
      </c>
      <c r="R1474" s="197">
        <v>27492.7</v>
      </c>
      <c r="S1474" s="197">
        <v>27764.400000000001</v>
      </c>
      <c r="T1474" s="197">
        <v>28030.7</v>
      </c>
      <c r="U1474" s="197">
        <v>28367</v>
      </c>
      <c r="V1474" s="197">
        <v>28752.1</v>
      </c>
      <c r="W1474" s="197">
        <v>29228</v>
      </c>
      <c r="X1474" s="197">
        <v>29664.6</v>
      </c>
      <c r="Y1474" s="197">
        <v>30133.1</v>
      </c>
      <c r="Z1474" s="197">
        <v>30792</v>
      </c>
      <c r="AA1474" s="197">
        <v>31516.3</v>
      </c>
      <c r="AB1474" s="197">
        <v>32154.1</v>
      </c>
      <c r="AC1474" s="197">
        <v>32804.400000000001</v>
      </c>
      <c r="AD1474" s="197">
        <v>33479.5</v>
      </c>
      <c r="AE1474" s="197">
        <v>34145.4</v>
      </c>
      <c r="AF1474" s="197">
        <v>34864.5</v>
      </c>
    </row>
    <row r="1475" spans="1:32" x14ac:dyDescent="0.25">
      <c r="A1475" t="s">
        <v>7136</v>
      </c>
      <c r="B1475">
        <v>0</v>
      </c>
      <c r="C1475">
        <v>60694.1</v>
      </c>
      <c r="D1475">
        <v>60047</v>
      </c>
      <c r="E1475">
        <v>59789</v>
      </c>
      <c r="F1475">
        <v>59654.3</v>
      </c>
      <c r="G1475">
        <v>60557.8</v>
      </c>
      <c r="H1475">
        <v>61482.6</v>
      </c>
      <c r="I1475">
        <v>62571.5</v>
      </c>
      <c r="J1475">
        <v>62999.4</v>
      </c>
      <c r="K1475">
        <v>63499.8</v>
      </c>
      <c r="L1475">
        <v>64021.8</v>
      </c>
      <c r="M1475">
        <v>64553.9</v>
      </c>
      <c r="N1475">
        <v>65274.1</v>
      </c>
      <c r="O1475">
        <v>66181.3</v>
      </c>
      <c r="P1475">
        <v>66947.100000000006</v>
      </c>
      <c r="Q1475">
        <v>67790.7</v>
      </c>
      <c r="R1475">
        <v>68731.8</v>
      </c>
      <c r="S1475">
        <v>69411.100000000006</v>
      </c>
      <c r="T1475">
        <v>70076.800000000003</v>
      </c>
      <c r="U1475">
        <v>70917.600000000006</v>
      </c>
      <c r="V1475">
        <v>71880.100000000006</v>
      </c>
      <c r="W1475">
        <v>73069.899999999994</v>
      </c>
      <c r="X1475">
        <v>74161.399999999994</v>
      </c>
      <c r="Y1475">
        <v>75332.7</v>
      </c>
      <c r="Z1475">
        <v>76980.100000000006</v>
      </c>
      <c r="AA1475">
        <v>78790.8</v>
      </c>
      <c r="AB1475">
        <v>80385.2</v>
      </c>
      <c r="AC1475">
        <v>82011.100000000006</v>
      </c>
      <c r="AD1475">
        <v>83698.600000000006</v>
      </c>
      <c r="AE1475">
        <v>85363.4</v>
      </c>
      <c r="AF1475">
        <v>87161.3</v>
      </c>
    </row>
    <row r="1476" spans="1:32" x14ac:dyDescent="0.25">
      <c r="A1476" t="s">
        <v>7137</v>
      </c>
      <c r="B1476">
        <v>0</v>
      </c>
      <c r="C1476">
        <v>142328</v>
      </c>
      <c r="D1476">
        <v>140811</v>
      </c>
      <c r="E1476">
        <v>140206</v>
      </c>
      <c r="F1476">
        <v>139890</v>
      </c>
      <c r="G1476">
        <v>142009</v>
      </c>
      <c r="H1476">
        <v>144177</v>
      </c>
      <c r="I1476">
        <v>146731</v>
      </c>
      <c r="J1476">
        <v>147734</v>
      </c>
      <c r="K1476">
        <v>148908</v>
      </c>
      <c r="L1476">
        <v>150132</v>
      </c>
      <c r="M1476">
        <v>151380</v>
      </c>
      <c r="N1476">
        <v>153069</v>
      </c>
      <c r="O1476">
        <v>155196</v>
      </c>
      <c r="P1476">
        <v>156992</v>
      </c>
      <c r="Q1476">
        <v>158970</v>
      </c>
      <c r="R1476">
        <v>161177</v>
      </c>
      <c r="S1476">
        <v>162770</v>
      </c>
      <c r="T1476">
        <v>164331</v>
      </c>
      <c r="U1476">
        <v>166303</v>
      </c>
      <c r="V1476">
        <v>168560</v>
      </c>
      <c r="W1476">
        <v>171350</v>
      </c>
      <c r="X1476">
        <v>173909</v>
      </c>
      <c r="Y1476">
        <v>176656</v>
      </c>
      <c r="Z1476">
        <v>180519</v>
      </c>
      <c r="AA1476">
        <v>184765</v>
      </c>
      <c r="AB1476">
        <v>188504</v>
      </c>
      <c r="AC1476">
        <v>192317</v>
      </c>
      <c r="AD1476">
        <v>196274</v>
      </c>
      <c r="AE1476">
        <v>200178</v>
      </c>
      <c r="AF1476">
        <v>204394</v>
      </c>
    </row>
    <row r="1477" spans="1:32" x14ac:dyDescent="0.25">
      <c r="A1477" t="s">
        <v>7138</v>
      </c>
      <c r="B1477">
        <v>0</v>
      </c>
      <c r="C1477">
        <v>28465.7</v>
      </c>
      <c r="D1477">
        <v>28162.2</v>
      </c>
      <c r="E1477">
        <v>28041.200000000001</v>
      </c>
      <c r="F1477">
        <v>27978</v>
      </c>
      <c r="G1477">
        <v>28401.7</v>
      </c>
      <c r="H1477">
        <v>28835.5</v>
      </c>
      <c r="I1477">
        <v>29346.2</v>
      </c>
      <c r="J1477">
        <v>29546.9</v>
      </c>
      <c r="K1477">
        <v>29781.599999999999</v>
      </c>
      <c r="L1477">
        <v>30026.400000000001</v>
      </c>
      <c r="M1477">
        <v>30276</v>
      </c>
      <c r="N1477">
        <v>30613.7</v>
      </c>
      <c r="O1477">
        <v>31039.200000000001</v>
      </c>
      <c r="P1477">
        <v>31398.400000000001</v>
      </c>
      <c r="Q1477">
        <v>31794</v>
      </c>
      <c r="R1477">
        <v>32235.4</v>
      </c>
      <c r="S1477">
        <v>32554</v>
      </c>
      <c r="T1477">
        <v>32866.199999999997</v>
      </c>
      <c r="U1477">
        <v>33260.5</v>
      </c>
      <c r="V1477">
        <v>33712</v>
      </c>
      <c r="W1477">
        <v>34270</v>
      </c>
      <c r="X1477">
        <v>34781.9</v>
      </c>
      <c r="Y1477">
        <v>35331.199999999997</v>
      </c>
      <c r="Z1477">
        <v>36103.9</v>
      </c>
      <c r="AA1477">
        <v>36953.1</v>
      </c>
      <c r="AB1477">
        <v>37700.9</v>
      </c>
      <c r="AC1477">
        <v>38463.4</v>
      </c>
      <c r="AD1477">
        <v>39254.9</v>
      </c>
      <c r="AE1477">
        <v>40035.699999999997</v>
      </c>
      <c r="AF1477">
        <v>40878.9</v>
      </c>
    </row>
    <row r="1478" spans="1:32" x14ac:dyDescent="0.25">
      <c r="A1478" t="s">
        <v>7139</v>
      </c>
      <c r="B1478">
        <v>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row>
    <row r="1479" spans="1:32" x14ac:dyDescent="0.25">
      <c r="A1479" t="s">
        <v>7140</v>
      </c>
      <c r="B1479">
        <v>0</v>
      </c>
      <c r="C1479">
        <v>0</v>
      </c>
      <c r="D1479">
        <v>0</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row>
    <row r="1480" spans="1:32" x14ac:dyDescent="0.25">
      <c r="A1480" t="s">
        <v>7141</v>
      </c>
      <c r="B1480">
        <v>0</v>
      </c>
      <c r="C1480">
        <v>0</v>
      </c>
      <c r="D1480">
        <v>0</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row>
    <row r="1481" spans="1:32" x14ac:dyDescent="0.25">
      <c r="A1481" t="s">
        <v>7142</v>
      </c>
      <c r="B1481">
        <v>0</v>
      </c>
      <c r="C1481">
        <v>0</v>
      </c>
      <c r="D1481">
        <v>0</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row>
    <row r="1482" spans="1:32" x14ac:dyDescent="0.25">
      <c r="A1482" t="s">
        <v>7143</v>
      </c>
      <c r="B1482">
        <v>0</v>
      </c>
      <c r="C1482">
        <v>0</v>
      </c>
      <c r="D1482">
        <v>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row>
    <row r="1483" spans="1:32" x14ac:dyDescent="0.25">
      <c r="A1483" t="s">
        <v>7144</v>
      </c>
      <c r="B1483">
        <v>0</v>
      </c>
      <c r="C1483">
        <v>0</v>
      </c>
      <c r="D1483">
        <v>0</v>
      </c>
      <c r="E1483">
        <v>0</v>
      </c>
      <c r="F1483">
        <v>0</v>
      </c>
      <c r="G1483">
        <v>0</v>
      </c>
      <c r="H1483">
        <v>0</v>
      </c>
      <c r="I1483">
        <v>0</v>
      </c>
      <c r="J1483">
        <v>0</v>
      </c>
      <c r="K1483">
        <v>0</v>
      </c>
      <c r="L1483">
        <v>0</v>
      </c>
      <c r="M1483">
        <v>0</v>
      </c>
      <c r="N1483">
        <v>0</v>
      </c>
      <c r="O1483">
        <v>0</v>
      </c>
      <c r="P1483">
        <v>0</v>
      </c>
      <c r="Q1483">
        <v>0</v>
      </c>
      <c r="R1483">
        <v>0</v>
      </c>
      <c r="S1483">
        <v>0</v>
      </c>
      <c r="T1483">
        <v>0</v>
      </c>
      <c r="U1483">
        <v>0</v>
      </c>
      <c r="V1483">
        <v>0</v>
      </c>
      <c r="W1483">
        <v>0</v>
      </c>
      <c r="X1483">
        <v>0</v>
      </c>
      <c r="Y1483">
        <v>0</v>
      </c>
      <c r="Z1483">
        <v>0</v>
      </c>
      <c r="AA1483">
        <v>0</v>
      </c>
      <c r="AB1483">
        <v>0</v>
      </c>
      <c r="AC1483">
        <v>0</v>
      </c>
      <c r="AD1483">
        <v>0</v>
      </c>
      <c r="AE1483">
        <v>0</v>
      </c>
      <c r="AF1483">
        <v>0</v>
      </c>
    </row>
    <row r="1484" spans="1:32" x14ac:dyDescent="0.25">
      <c r="A1484" t="s">
        <v>7145</v>
      </c>
      <c r="B1484">
        <v>0</v>
      </c>
      <c r="C1484">
        <v>0</v>
      </c>
      <c r="D1484">
        <v>0</v>
      </c>
      <c r="E1484">
        <v>0</v>
      </c>
      <c r="F1484">
        <v>0</v>
      </c>
      <c r="G1484">
        <v>0</v>
      </c>
      <c r="H1484">
        <v>0</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0</v>
      </c>
    </row>
    <row r="1485" spans="1:32" x14ac:dyDescent="0.25">
      <c r="A1485" t="s">
        <v>7146</v>
      </c>
      <c r="B1485">
        <v>0</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0</v>
      </c>
      <c r="V1485">
        <v>0</v>
      </c>
      <c r="W1485">
        <v>0</v>
      </c>
      <c r="X1485">
        <v>0</v>
      </c>
      <c r="Y1485">
        <v>0</v>
      </c>
      <c r="Z1485">
        <v>0</v>
      </c>
      <c r="AA1485">
        <v>0</v>
      </c>
      <c r="AB1485">
        <v>0</v>
      </c>
      <c r="AC1485">
        <v>0</v>
      </c>
      <c r="AD1485">
        <v>0</v>
      </c>
      <c r="AE1485">
        <v>0</v>
      </c>
      <c r="AF1485">
        <v>0</v>
      </c>
    </row>
    <row r="1486" spans="1:32" x14ac:dyDescent="0.25">
      <c r="A1486" t="s">
        <v>7147</v>
      </c>
      <c r="B1486">
        <v>0</v>
      </c>
      <c r="C1486">
        <v>0</v>
      </c>
      <c r="D1486">
        <v>0</v>
      </c>
      <c r="E1486">
        <v>0</v>
      </c>
      <c r="F1486">
        <v>0</v>
      </c>
      <c r="G1486">
        <v>0</v>
      </c>
      <c r="H1486">
        <v>0</v>
      </c>
      <c r="I1486">
        <v>0</v>
      </c>
      <c r="J1486">
        <v>0</v>
      </c>
      <c r="K1486">
        <v>0</v>
      </c>
      <c r="L1486">
        <v>0</v>
      </c>
      <c r="M1486">
        <v>0</v>
      </c>
      <c r="N1486">
        <v>0</v>
      </c>
      <c r="O1486">
        <v>0</v>
      </c>
      <c r="P1486">
        <v>0</v>
      </c>
      <c r="Q1486">
        <v>0</v>
      </c>
      <c r="R1486">
        <v>0</v>
      </c>
      <c r="S1486">
        <v>0</v>
      </c>
      <c r="T1486">
        <v>0</v>
      </c>
      <c r="U1486">
        <v>0</v>
      </c>
      <c r="V1486">
        <v>0</v>
      </c>
      <c r="W1486">
        <v>0</v>
      </c>
      <c r="X1486">
        <v>0</v>
      </c>
      <c r="Y1486">
        <v>0</v>
      </c>
      <c r="Z1486">
        <v>0</v>
      </c>
      <c r="AA1486">
        <v>0</v>
      </c>
      <c r="AB1486">
        <v>0</v>
      </c>
      <c r="AC1486">
        <v>0</v>
      </c>
      <c r="AD1486">
        <v>0</v>
      </c>
      <c r="AE1486">
        <v>0</v>
      </c>
      <c r="AF1486">
        <v>0</v>
      </c>
    </row>
    <row r="1487" spans="1:32" x14ac:dyDescent="0.25">
      <c r="A1487" t="s">
        <v>7148</v>
      </c>
      <c r="B1487">
        <v>0</v>
      </c>
      <c r="C1487">
        <v>0</v>
      </c>
      <c r="D1487">
        <v>0</v>
      </c>
      <c r="E1487">
        <v>0</v>
      </c>
      <c r="F1487">
        <v>0</v>
      </c>
      <c r="G1487">
        <v>0</v>
      </c>
      <c r="H1487">
        <v>0</v>
      </c>
      <c r="I1487">
        <v>0</v>
      </c>
      <c r="J1487">
        <v>0</v>
      </c>
      <c r="K1487">
        <v>0</v>
      </c>
      <c r="L1487">
        <v>0</v>
      </c>
      <c r="M1487">
        <v>0</v>
      </c>
      <c r="N1487">
        <v>0</v>
      </c>
      <c r="O1487">
        <v>0</v>
      </c>
      <c r="P1487">
        <v>0</v>
      </c>
      <c r="Q1487">
        <v>0</v>
      </c>
      <c r="R1487">
        <v>0</v>
      </c>
      <c r="S1487">
        <v>0</v>
      </c>
      <c r="T1487">
        <v>0</v>
      </c>
      <c r="U1487">
        <v>0</v>
      </c>
      <c r="V1487">
        <v>0</v>
      </c>
      <c r="W1487">
        <v>0</v>
      </c>
      <c r="X1487">
        <v>0</v>
      </c>
      <c r="Y1487">
        <v>0</v>
      </c>
      <c r="Z1487">
        <v>0</v>
      </c>
      <c r="AA1487">
        <v>0</v>
      </c>
      <c r="AB1487">
        <v>0</v>
      </c>
      <c r="AC1487">
        <v>0</v>
      </c>
      <c r="AD1487">
        <v>0</v>
      </c>
      <c r="AE1487">
        <v>0</v>
      </c>
      <c r="AF1487">
        <v>0</v>
      </c>
    </row>
    <row r="1488" spans="1:32" x14ac:dyDescent="0.25">
      <c r="A1488" t="s">
        <v>7149</v>
      </c>
      <c r="B1488">
        <v>0</v>
      </c>
      <c r="C1488">
        <v>0</v>
      </c>
      <c r="D1488">
        <v>0</v>
      </c>
      <c r="E1488">
        <v>0</v>
      </c>
      <c r="F1488">
        <v>0</v>
      </c>
      <c r="G1488">
        <v>0</v>
      </c>
      <c r="H1488">
        <v>0</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row>
    <row r="1489" spans="1:32" x14ac:dyDescent="0.25">
      <c r="A1489" t="s">
        <v>7150</v>
      </c>
      <c r="B1489">
        <v>0</v>
      </c>
      <c r="C1489">
        <v>0</v>
      </c>
      <c r="D1489">
        <v>0</v>
      </c>
      <c r="E1489">
        <v>0</v>
      </c>
      <c r="F1489">
        <v>0</v>
      </c>
      <c r="G1489">
        <v>0</v>
      </c>
      <c r="H1489">
        <v>0</v>
      </c>
      <c r="I1489">
        <v>0</v>
      </c>
      <c r="J1489">
        <v>0</v>
      </c>
      <c r="K1489">
        <v>0</v>
      </c>
      <c r="L1489">
        <v>0</v>
      </c>
      <c r="M1489">
        <v>0</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row>
    <row r="1490" spans="1:32" x14ac:dyDescent="0.25">
      <c r="A1490" t="s">
        <v>7151</v>
      </c>
      <c r="B1490">
        <v>0</v>
      </c>
      <c r="C1490">
        <v>0</v>
      </c>
      <c r="D1490">
        <v>0</v>
      </c>
      <c r="E1490">
        <v>0</v>
      </c>
      <c r="F1490">
        <v>0</v>
      </c>
      <c r="G1490">
        <v>0</v>
      </c>
      <c r="H1490">
        <v>0</v>
      </c>
      <c r="I1490">
        <v>0</v>
      </c>
      <c r="J1490">
        <v>0</v>
      </c>
      <c r="K1490">
        <v>0</v>
      </c>
      <c r="L1490">
        <v>0</v>
      </c>
      <c r="M1490">
        <v>0</v>
      </c>
      <c r="N1490">
        <v>0</v>
      </c>
      <c r="O1490">
        <v>0</v>
      </c>
      <c r="P1490">
        <v>0</v>
      </c>
      <c r="Q1490">
        <v>0</v>
      </c>
      <c r="R1490">
        <v>0</v>
      </c>
      <c r="S1490">
        <v>0</v>
      </c>
      <c r="T1490">
        <v>0</v>
      </c>
      <c r="U1490">
        <v>0</v>
      </c>
      <c r="V1490">
        <v>0</v>
      </c>
      <c r="W1490">
        <v>0</v>
      </c>
      <c r="X1490">
        <v>0</v>
      </c>
      <c r="Y1490">
        <v>0</v>
      </c>
      <c r="Z1490">
        <v>0</v>
      </c>
      <c r="AA1490">
        <v>0</v>
      </c>
      <c r="AB1490">
        <v>0</v>
      </c>
      <c r="AC1490">
        <v>0</v>
      </c>
      <c r="AD1490">
        <v>0</v>
      </c>
      <c r="AE1490">
        <v>0</v>
      </c>
      <c r="AF1490">
        <v>0</v>
      </c>
    </row>
    <row r="1491" spans="1:32" x14ac:dyDescent="0.25">
      <c r="A1491" t="s">
        <v>7152</v>
      </c>
      <c r="B1491" s="197">
        <v>2559470000000</v>
      </c>
      <c r="C1491" s="197">
        <v>2568270000000</v>
      </c>
      <c r="D1491" s="197">
        <v>2616050000000</v>
      </c>
      <c r="E1491" s="197">
        <v>2670610000000</v>
      </c>
      <c r="F1491" s="197">
        <v>2728690000000</v>
      </c>
      <c r="G1491" s="197">
        <v>2788250000000</v>
      </c>
      <c r="H1491" s="197">
        <v>2838160000000</v>
      </c>
      <c r="I1491" s="197">
        <v>2878170000000</v>
      </c>
      <c r="J1491" s="197">
        <v>2908980000000</v>
      </c>
      <c r="K1491" s="197">
        <v>2940840000000</v>
      </c>
      <c r="L1491" s="197">
        <v>2977620000000</v>
      </c>
      <c r="M1491" s="197">
        <v>3022080000000</v>
      </c>
      <c r="N1491" s="197">
        <v>3062070000000</v>
      </c>
      <c r="O1491" s="197">
        <v>3099560000000</v>
      </c>
      <c r="P1491" s="197">
        <v>3141920000000</v>
      </c>
      <c r="Q1491" s="197">
        <v>3184720000000</v>
      </c>
      <c r="R1491" s="197">
        <v>3219460000000</v>
      </c>
      <c r="S1491" s="197">
        <v>3252700000000</v>
      </c>
      <c r="T1491" s="197">
        <v>3294360000000</v>
      </c>
      <c r="U1491" s="197">
        <v>3330200000000</v>
      </c>
      <c r="V1491" s="197">
        <v>3375200000000</v>
      </c>
      <c r="W1491" s="197">
        <v>3424350000000</v>
      </c>
      <c r="X1491" s="197">
        <v>3474400000000</v>
      </c>
      <c r="Y1491" s="197">
        <v>3532240000000</v>
      </c>
      <c r="Z1491" s="197">
        <v>3594990000000</v>
      </c>
      <c r="AA1491" s="197">
        <v>3657650000000</v>
      </c>
      <c r="AB1491" s="197">
        <v>3719760000000</v>
      </c>
      <c r="AC1491" s="197">
        <v>3780940000000</v>
      </c>
      <c r="AD1491" s="197">
        <v>3846440000000</v>
      </c>
      <c r="AE1491" s="197">
        <v>3916510000000</v>
      </c>
      <c r="AF1491" s="197">
        <v>3989870000000</v>
      </c>
    </row>
    <row r="1492" spans="1:32" x14ac:dyDescent="0.25">
      <c r="A1492" t="s">
        <v>7153</v>
      </c>
      <c r="B1492" s="197">
        <v>25512800</v>
      </c>
      <c r="C1492" s="197">
        <v>25600500</v>
      </c>
      <c r="D1492" s="197">
        <v>26076800</v>
      </c>
      <c r="E1492" s="197">
        <v>26620600</v>
      </c>
      <c r="F1492" s="197">
        <v>27199600</v>
      </c>
      <c r="G1492" s="197">
        <v>27793200</v>
      </c>
      <c r="H1492" s="197">
        <v>28290700</v>
      </c>
      <c r="I1492" s="197">
        <v>28689600</v>
      </c>
      <c r="J1492" s="197">
        <v>28996700</v>
      </c>
      <c r="K1492" s="197">
        <v>29314300</v>
      </c>
      <c r="L1492" s="197">
        <v>29680900</v>
      </c>
      <c r="M1492" s="197">
        <v>30124000</v>
      </c>
      <c r="N1492" s="197">
        <v>30522700</v>
      </c>
      <c r="O1492" s="197">
        <v>30896400</v>
      </c>
      <c r="P1492" s="197">
        <v>31318700</v>
      </c>
      <c r="Q1492" s="197">
        <v>31745300</v>
      </c>
      <c r="R1492" s="197">
        <v>32091500</v>
      </c>
      <c r="S1492" s="197">
        <v>32422900</v>
      </c>
      <c r="T1492" s="197">
        <v>32838200</v>
      </c>
      <c r="U1492" s="197">
        <v>33195400</v>
      </c>
      <c r="V1492" s="197">
        <v>33643900</v>
      </c>
      <c r="W1492" s="197">
        <v>34133900</v>
      </c>
      <c r="X1492" s="197">
        <v>34632800</v>
      </c>
      <c r="Y1492" s="197">
        <v>35209400</v>
      </c>
      <c r="Z1492" s="197">
        <v>35834900</v>
      </c>
      <c r="AA1492" s="197">
        <v>36459400</v>
      </c>
      <c r="AB1492" s="197">
        <v>37078500</v>
      </c>
      <c r="AC1492" s="197">
        <v>37688400</v>
      </c>
      <c r="AD1492" s="197">
        <v>38341300</v>
      </c>
      <c r="AE1492" s="197">
        <v>39039700</v>
      </c>
      <c r="AF1492" s="197">
        <v>39771000</v>
      </c>
    </row>
    <row r="1493" spans="1:32" x14ac:dyDescent="0.25">
      <c r="A1493" t="s">
        <v>7154</v>
      </c>
      <c r="B1493" s="197">
        <v>665470000</v>
      </c>
      <c r="C1493" s="197">
        <v>667756000</v>
      </c>
      <c r="D1493" s="197">
        <v>680180000</v>
      </c>
      <c r="E1493" s="197">
        <v>694365000</v>
      </c>
      <c r="F1493" s="197">
        <v>709468000</v>
      </c>
      <c r="G1493" s="197">
        <v>724951000</v>
      </c>
      <c r="H1493" s="197">
        <v>737928000</v>
      </c>
      <c r="I1493" s="197">
        <v>748333000</v>
      </c>
      <c r="J1493" s="197">
        <v>756342000</v>
      </c>
      <c r="K1493" s="197">
        <v>764627000</v>
      </c>
      <c r="L1493" s="197">
        <v>774190000</v>
      </c>
      <c r="M1493" s="197">
        <v>785748000</v>
      </c>
      <c r="N1493" s="197">
        <v>796148000</v>
      </c>
      <c r="O1493" s="197">
        <v>805894000</v>
      </c>
      <c r="P1493" s="197">
        <v>816908000</v>
      </c>
      <c r="Q1493" s="197">
        <v>828036000</v>
      </c>
      <c r="R1493" s="197">
        <v>837067000</v>
      </c>
      <c r="S1493" s="197">
        <v>845710000</v>
      </c>
      <c r="T1493" s="197">
        <v>856543000</v>
      </c>
      <c r="U1493" s="197">
        <v>865861000</v>
      </c>
      <c r="V1493" s="197">
        <v>877560000</v>
      </c>
      <c r="W1493" s="197">
        <v>890340000</v>
      </c>
      <c r="X1493" s="197">
        <v>903354000</v>
      </c>
      <c r="Y1493" s="197">
        <v>918392000</v>
      </c>
      <c r="Z1493" s="197">
        <v>934708000</v>
      </c>
      <c r="AA1493" s="197">
        <v>950999000</v>
      </c>
      <c r="AB1493" s="197">
        <v>967147000</v>
      </c>
      <c r="AC1493" s="197">
        <v>983055000</v>
      </c>
      <c r="AD1493" s="197">
        <v>1000080000</v>
      </c>
      <c r="AE1493" s="197">
        <v>1018300000</v>
      </c>
      <c r="AF1493" s="197">
        <v>1037380000</v>
      </c>
    </row>
    <row r="1494" spans="1:32" x14ac:dyDescent="0.25">
      <c r="A1494" t="s">
        <v>7155</v>
      </c>
      <c r="B1494" s="197">
        <v>1717650000</v>
      </c>
      <c r="C1494" s="197">
        <v>1723550000</v>
      </c>
      <c r="D1494" s="197">
        <v>1755620000</v>
      </c>
      <c r="E1494" s="197">
        <v>1792230000</v>
      </c>
      <c r="F1494" s="197">
        <v>1831210000</v>
      </c>
      <c r="G1494" s="197">
        <v>1871180000</v>
      </c>
      <c r="H1494" s="197">
        <v>1904670000</v>
      </c>
      <c r="I1494" s="197">
        <v>1931530000</v>
      </c>
      <c r="J1494" s="197">
        <v>1952200000</v>
      </c>
      <c r="K1494" s="197">
        <v>1973590000</v>
      </c>
      <c r="L1494" s="197">
        <v>1998270000</v>
      </c>
      <c r="M1494" s="197">
        <v>2028100000</v>
      </c>
      <c r="N1494" s="197">
        <v>2054940000</v>
      </c>
      <c r="O1494" s="197">
        <v>2080100000</v>
      </c>
      <c r="P1494" s="197">
        <v>2108530000</v>
      </c>
      <c r="Q1494" s="197">
        <v>2137250000</v>
      </c>
      <c r="R1494" s="197">
        <v>2160560000</v>
      </c>
      <c r="S1494" s="197">
        <v>2182870000</v>
      </c>
      <c r="T1494" s="197">
        <v>2210830000</v>
      </c>
      <c r="U1494" s="197">
        <v>2234880000</v>
      </c>
      <c r="V1494" s="197">
        <v>2265080000</v>
      </c>
      <c r="W1494" s="197">
        <v>2298070000</v>
      </c>
      <c r="X1494" s="197">
        <v>2331660000</v>
      </c>
      <c r="Y1494" s="197">
        <v>2370470000</v>
      </c>
      <c r="Z1494" s="197">
        <v>2412580000</v>
      </c>
      <c r="AA1494" s="197">
        <v>2454630000</v>
      </c>
      <c r="AB1494" s="197">
        <v>2496310000</v>
      </c>
      <c r="AC1494" s="197">
        <v>2537370000</v>
      </c>
      <c r="AD1494" s="197">
        <v>2581330000</v>
      </c>
      <c r="AE1494" s="197">
        <v>2628350000</v>
      </c>
      <c r="AF1494" s="197">
        <v>2677580000</v>
      </c>
    </row>
    <row r="1495" spans="1:32" x14ac:dyDescent="0.25">
      <c r="A1495" t="s">
        <v>7156</v>
      </c>
      <c r="B1495" s="197">
        <v>259019000</v>
      </c>
      <c r="C1495" s="197">
        <v>259909000</v>
      </c>
      <c r="D1495" s="197">
        <v>264744000</v>
      </c>
      <c r="E1495" s="197">
        <v>270265000</v>
      </c>
      <c r="F1495" s="197">
        <v>276144000</v>
      </c>
      <c r="G1495" s="197">
        <v>282171000</v>
      </c>
      <c r="H1495" s="197">
        <v>287222000</v>
      </c>
      <c r="I1495" s="197">
        <v>291271000</v>
      </c>
      <c r="J1495" s="197">
        <v>294389000</v>
      </c>
      <c r="K1495" s="197">
        <v>297614000</v>
      </c>
      <c r="L1495" s="197">
        <v>301336000</v>
      </c>
      <c r="M1495" s="197">
        <v>305834000</v>
      </c>
      <c r="N1495" s="197">
        <v>309882000</v>
      </c>
      <c r="O1495" s="197">
        <v>313676000</v>
      </c>
      <c r="P1495" s="197">
        <v>317963000</v>
      </c>
      <c r="Q1495" s="197">
        <v>322294000</v>
      </c>
      <c r="R1495" s="197">
        <v>325809000</v>
      </c>
      <c r="S1495" s="197">
        <v>329173000</v>
      </c>
      <c r="T1495" s="197">
        <v>333390000</v>
      </c>
      <c r="U1495" s="197">
        <v>337016000</v>
      </c>
      <c r="V1495" s="197">
        <v>341570000</v>
      </c>
      <c r="W1495" s="197">
        <v>346544000</v>
      </c>
      <c r="X1495" s="197">
        <v>351610000</v>
      </c>
      <c r="Y1495" s="197">
        <v>357463000</v>
      </c>
      <c r="Z1495" s="197">
        <v>363814000</v>
      </c>
      <c r="AA1495" s="197">
        <v>370154000</v>
      </c>
      <c r="AB1495" s="197">
        <v>376440000</v>
      </c>
      <c r="AC1495" s="197">
        <v>382631000</v>
      </c>
      <c r="AD1495" s="197">
        <v>389260000</v>
      </c>
      <c r="AE1495" s="197">
        <v>396351000</v>
      </c>
      <c r="AF1495" s="197">
        <v>403775000</v>
      </c>
    </row>
    <row r="1496" spans="1:32" x14ac:dyDescent="0.25">
      <c r="A1496" t="s">
        <v>7157</v>
      </c>
      <c r="B1496" s="197">
        <v>174540000</v>
      </c>
      <c r="C1496" s="197">
        <v>175139000</v>
      </c>
      <c r="D1496" s="197">
        <v>178398000</v>
      </c>
      <c r="E1496" s="197">
        <v>182118000</v>
      </c>
      <c r="F1496" s="197">
        <v>186079000</v>
      </c>
      <c r="G1496" s="197">
        <v>190140000</v>
      </c>
      <c r="H1496" s="197">
        <v>193544000</v>
      </c>
      <c r="I1496" s="197">
        <v>196273000</v>
      </c>
      <c r="J1496" s="197">
        <v>198374000</v>
      </c>
      <c r="K1496" s="197">
        <v>200547000</v>
      </c>
      <c r="L1496" s="197">
        <v>203055000</v>
      </c>
      <c r="M1496" s="197">
        <v>206086000</v>
      </c>
      <c r="N1496" s="197">
        <v>208814000</v>
      </c>
      <c r="O1496" s="197">
        <v>211370000</v>
      </c>
      <c r="P1496" s="197">
        <v>214259000</v>
      </c>
      <c r="Q1496" s="197">
        <v>217177000</v>
      </c>
      <c r="R1496" s="197">
        <v>219546000</v>
      </c>
      <c r="S1496" s="197">
        <v>221813000</v>
      </c>
      <c r="T1496" s="197">
        <v>224654000</v>
      </c>
      <c r="U1496" s="197">
        <v>227098000</v>
      </c>
      <c r="V1496" s="197">
        <v>230167000</v>
      </c>
      <c r="W1496" s="197">
        <v>233519000</v>
      </c>
      <c r="X1496" s="197">
        <v>236932000</v>
      </c>
      <c r="Y1496" s="197">
        <v>240876000</v>
      </c>
      <c r="Z1496" s="197">
        <v>245155000</v>
      </c>
      <c r="AA1496" s="197">
        <v>249428000</v>
      </c>
      <c r="AB1496" s="197">
        <v>253664000</v>
      </c>
      <c r="AC1496" s="197">
        <v>257836000</v>
      </c>
      <c r="AD1496" s="197">
        <v>262302000</v>
      </c>
      <c r="AE1496" s="197">
        <v>267081000</v>
      </c>
      <c r="AF1496" s="197">
        <v>272083000</v>
      </c>
    </row>
    <row r="1497" spans="1:32" x14ac:dyDescent="0.25">
      <c r="A1497" t="s">
        <v>7158</v>
      </c>
      <c r="B1497" s="197">
        <v>17298400</v>
      </c>
      <c r="C1497" s="197">
        <v>17357800</v>
      </c>
      <c r="D1497" s="197">
        <v>17680700</v>
      </c>
      <c r="E1497" s="197">
        <v>18049500</v>
      </c>
      <c r="F1497" s="197">
        <v>18442000</v>
      </c>
      <c r="G1497" s="197">
        <v>18844500</v>
      </c>
      <c r="H1497" s="197">
        <v>19181900</v>
      </c>
      <c r="I1497" s="197">
        <v>19452300</v>
      </c>
      <c r="J1497" s="197">
        <v>19660500</v>
      </c>
      <c r="K1497" s="197">
        <v>19875900</v>
      </c>
      <c r="L1497" s="197">
        <v>20124500</v>
      </c>
      <c r="M1497" s="197">
        <v>20424900</v>
      </c>
      <c r="N1497" s="197">
        <v>20695200</v>
      </c>
      <c r="O1497" s="197">
        <v>20948600</v>
      </c>
      <c r="P1497" s="197">
        <v>21234900</v>
      </c>
      <c r="Q1497" s="197">
        <v>21524100</v>
      </c>
      <c r="R1497" s="197">
        <v>21758900</v>
      </c>
      <c r="S1497" s="197">
        <v>21983600</v>
      </c>
      <c r="T1497" s="197">
        <v>22265200</v>
      </c>
      <c r="U1497" s="197">
        <v>22507400</v>
      </c>
      <c r="V1497" s="197">
        <v>22811500</v>
      </c>
      <c r="W1497" s="197">
        <v>23143700</v>
      </c>
      <c r="X1497" s="197">
        <v>23482000</v>
      </c>
      <c r="Y1497" s="197">
        <v>23872900</v>
      </c>
      <c r="Z1497" s="197">
        <v>24297000</v>
      </c>
      <c r="AA1497" s="197">
        <v>24720500</v>
      </c>
      <c r="AB1497" s="197">
        <v>25140200</v>
      </c>
      <c r="AC1497" s="197">
        <v>25553700</v>
      </c>
      <c r="AD1497" s="197">
        <v>25996400</v>
      </c>
      <c r="AE1497" s="197">
        <v>26470000</v>
      </c>
      <c r="AF1497" s="197">
        <v>26965800</v>
      </c>
    </row>
    <row r="1498" spans="1:32" x14ac:dyDescent="0.25">
      <c r="A1498" t="s">
        <v>7159</v>
      </c>
      <c r="B1498" s="197">
        <v>17454000</v>
      </c>
      <c r="C1498" s="197">
        <v>17513900</v>
      </c>
      <c r="D1498" s="197">
        <v>17839800</v>
      </c>
      <c r="E1498" s="197">
        <v>18211800</v>
      </c>
      <c r="F1498" s="197">
        <v>18607900</v>
      </c>
      <c r="G1498" s="197">
        <v>19014000</v>
      </c>
      <c r="H1498" s="197">
        <v>19354400</v>
      </c>
      <c r="I1498" s="197">
        <v>19627300</v>
      </c>
      <c r="J1498" s="197">
        <v>19837400</v>
      </c>
      <c r="K1498" s="197">
        <v>20054700</v>
      </c>
      <c r="L1498" s="197">
        <v>20305500</v>
      </c>
      <c r="M1498" s="197">
        <v>20608600</v>
      </c>
      <c r="N1498" s="197">
        <v>20881400</v>
      </c>
      <c r="O1498" s="197">
        <v>21137000</v>
      </c>
      <c r="P1498" s="197">
        <v>21425900</v>
      </c>
      <c r="Q1498" s="197">
        <v>21717700</v>
      </c>
      <c r="R1498" s="197">
        <v>21954600</v>
      </c>
      <c r="S1498" s="197">
        <v>22181300</v>
      </c>
      <c r="T1498" s="197">
        <v>22465400</v>
      </c>
      <c r="U1498" s="197">
        <v>22709800</v>
      </c>
      <c r="V1498" s="197">
        <v>23016700</v>
      </c>
      <c r="W1498" s="197">
        <v>23351900</v>
      </c>
      <c r="X1498" s="197">
        <v>23693200</v>
      </c>
      <c r="Y1498" s="197">
        <v>24087600</v>
      </c>
      <c r="Z1498" s="197">
        <v>24515500</v>
      </c>
      <c r="AA1498" s="197">
        <v>24942800</v>
      </c>
      <c r="AB1498" s="197">
        <v>25366400</v>
      </c>
      <c r="AC1498" s="197">
        <v>25783600</v>
      </c>
      <c r="AD1498" s="197">
        <v>26230200</v>
      </c>
      <c r="AE1498" s="197">
        <v>26708100</v>
      </c>
      <c r="AF1498" s="197">
        <v>27208300</v>
      </c>
    </row>
    <row r="1499" spans="1:32" x14ac:dyDescent="0.25">
      <c r="A1499" t="s">
        <v>7160</v>
      </c>
      <c r="B1499" s="197">
        <v>43634900</v>
      </c>
      <c r="C1499" s="197">
        <v>43784800</v>
      </c>
      <c r="D1499" s="197">
        <v>44599400</v>
      </c>
      <c r="E1499" s="197">
        <v>45529500</v>
      </c>
      <c r="F1499" s="197">
        <v>46519800</v>
      </c>
      <c r="G1499" s="197">
        <v>47535100</v>
      </c>
      <c r="H1499" s="197">
        <v>48386000</v>
      </c>
      <c r="I1499" s="197">
        <v>49068200</v>
      </c>
      <c r="J1499" s="197">
        <v>49593400</v>
      </c>
      <c r="K1499" s="197">
        <v>50136600</v>
      </c>
      <c r="L1499" s="197">
        <v>50763700</v>
      </c>
      <c r="M1499" s="197">
        <v>51521500</v>
      </c>
      <c r="N1499" s="197">
        <v>52203400</v>
      </c>
      <c r="O1499" s="197">
        <v>52842500</v>
      </c>
      <c r="P1499" s="197">
        <v>53564700</v>
      </c>
      <c r="Q1499" s="197">
        <v>54294300</v>
      </c>
      <c r="R1499" s="197">
        <v>54886500</v>
      </c>
      <c r="S1499" s="197">
        <v>55453200</v>
      </c>
      <c r="T1499" s="197">
        <v>56163500</v>
      </c>
      <c r="U1499" s="197">
        <v>56774500</v>
      </c>
      <c r="V1499" s="197">
        <v>57541700</v>
      </c>
      <c r="W1499" s="197">
        <v>58379600</v>
      </c>
      <c r="X1499" s="197">
        <v>59233000</v>
      </c>
      <c r="Y1499" s="197">
        <v>60219000</v>
      </c>
      <c r="Z1499" s="197">
        <v>61288900</v>
      </c>
      <c r="AA1499" s="197">
        <v>62357000</v>
      </c>
      <c r="AB1499" s="197">
        <v>63415900</v>
      </c>
      <c r="AC1499" s="197">
        <v>64458900</v>
      </c>
      <c r="AD1499" s="197">
        <v>65575500</v>
      </c>
      <c r="AE1499" s="197">
        <v>66770100</v>
      </c>
      <c r="AF1499" s="197">
        <v>68020800</v>
      </c>
    </row>
    <row r="1500" spans="1:32" x14ac:dyDescent="0.25">
      <c r="A1500" t="s">
        <v>7161</v>
      </c>
      <c r="B1500" s="197">
        <v>102324000</v>
      </c>
      <c r="C1500" s="197">
        <v>102676000</v>
      </c>
      <c r="D1500" s="197">
        <v>104586000</v>
      </c>
      <c r="E1500" s="197">
        <v>106767000</v>
      </c>
      <c r="F1500" s="197">
        <v>109090000</v>
      </c>
      <c r="G1500" s="197">
        <v>111470000</v>
      </c>
      <c r="H1500" s="197">
        <v>113466000</v>
      </c>
      <c r="I1500" s="197">
        <v>115066000</v>
      </c>
      <c r="J1500" s="197">
        <v>116297000</v>
      </c>
      <c r="K1500" s="197">
        <v>117571000</v>
      </c>
      <c r="L1500" s="197">
        <v>119041000</v>
      </c>
      <c r="M1500" s="197">
        <v>120819000</v>
      </c>
      <c r="N1500" s="197">
        <v>122418000</v>
      </c>
      <c r="O1500" s="197">
        <v>123916000</v>
      </c>
      <c r="P1500" s="197">
        <v>125610000</v>
      </c>
      <c r="Q1500" s="197">
        <v>127321000</v>
      </c>
      <c r="R1500" s="197">
        <v>128710000</v>
      </c>
      <c r="S1500" s="197">
        <v>130039000</v>
      </c>
      <c r="T1500" s="197">
        <v>131704000</v>
      </c>
      <c r="U1500" s="197">
        <v>133137000</v>
      </c>
      <c r="V1500" s="197">
        <v>134936000</v>
      </c>
      <c r="W1500" s="197">
        <v>136901000</v>
      </c>
      <c r="X1500" s="197">
        <v>138902000</v>
      </c>
      <c r="Y1500" s="197">
        <v>141214000</v>
      </c>
      <c r="Z1500" s="197">
        <v>143723000</v>
      </c>
      <c r="AA1500" s="197">
        <v>146228000</v>
      </c>
      <c r="AB1500" s="197">
        <v>148711000</v>
      </c>
      <c r="AC1500" s="197">
        <v>151157000</v>
      </c>
      <c r="AD1500" s="197">
        <v>153775000</v>
      </c>
      <c r="AE1500" s="197">
        <v>156577000</v>
      </c>
      <c r="AF1500" s="197">
        <v>159510000</v>
      </c>
    </row>
    <row r="1501" spans="1:32" x14ac:dyDescent="0.25">
      <c r="A1501" t="s">
        <v>7162</v>
      </c>
      <c r="B1501" s="197">
        <v>20464900</v>
      </c>
      <c r="C1501" s="197">
        <v>20535200</v>
      </c>
      <c r="D1501" s="197">
        <v>20917200</v>
      </c>
      <c r="E1501" s="197">
        <v>21353500</v>
      </c>
      <c r="F1501" s="197">
        <v>21817900</v>
      </c>
      <c r="G1501" s="197">
        <v>22294100</v>
      </c>
      <c r="H1501" s="197">
        <v>22693100</v>
      </c>
      <c r="I1501" s="197">
        <v>23013100</v>
      </c>
      <c r="J1501" s="197">
        <v>23259400</v>
      </c>
      <c r="K1501" s="197">
        <v>23514200</v>
      </c>
      <c r="L1501" s="197">
        <v>23808300</v>
      </c>
      <c r="M1501" s="197">
        <v>24163700</v>
      </c>
      <c r="N1501" s="197">
        <v>24483500</v>
      </c>
      <c r="O1501" s="197">
        <v>24783300</v>
      </c>
      <c r="P1501" s="197">
        <v>25122000</v>
      </c>
      <c r="Q1501" s="197">
        <v>25464200</v>
      </c>
      <c r="R1501" s="197">
        <v>25741900</v>
      </c>
      <c r="S1501" s="197">
        <v>26007700</v>
      </c>
      <c r="T1501" s="197">
        <v>26340800</v>
      </c>
      <c r="U1501" s="197">
        <v>26627400</v>
      </c>
      <c r="V1501" s="197">
        <v>26987200</v>
      </c>
      <c r="W1501" s="197">
        <v>27380200</v>
      </c>
      <c r="X1501" s="197">
        <v>27780400</v>
      </c>
      <c r="Y1501" s="197">
        <v>28242900</v>
      </c>
      <c r="Z1501" s="197">
        <v>28744600</v>
      </c>
      <c r="AA1501" s="197">
        <v>29245600</v>
      </c>
      <c r="AB1501" s="197">
        <v>29742200</v>
      </c>
      <c r="AC1501" s="197">
        <v>30231400</v>
      </c>
      <c r="AD1501" s="197">
        <v>30755100</v>
      </c>
      <c r="AE1501" s="197">
        <v>31315400</v>
      </c>
      <c r="AF1501" s="197">
        <v>31901900</v>
      </c>
    </row>
    <row r="1502" spans="1:32" x14ac:dyDescent="0.25">
      <c r="A1502" t="s">
        <v>7163</v>
      </c>
      <c r="B1502">
        <v>0</v>
      </c>
      <c r="C1502">
        <v>0</v>
      </c>
      <c r="D1502">
        <v>0</v>
      </c>
      <c r="E1502">
        <v>0</v>
      </c>
      <c r="F1502">
        <v>0</v>
      </c>
      <c r="G1502">
        <v>0</v>
      </c>
      <c r="H1502">
        <v>0</v>
      </c>
      <c r="I1502">
        <v>0</v>
      </c>
      <c r="J1502">
        <v>0</v>
      </c>
      <c r="K1502">
        <v>0</v>
      </c>
      <c r="L1502">
        <v>0</v>
      </c>
      <c r="M1502">
        <v>0</v>
      </c>
      <c r="N1502">
        <v>0</v>
      </c>
      <c r="O1502">
        <v>0</v>
      </c>
      <c r="P1502">
        <v>0</v>
      </c>
      <c r="Q1502">
        <v>0</v>
      </c>
      <c r="R1502">
        <v>0</v>
      </c>
      <c r="S1502">
        <v>0</v>
      </c>
      <c r="T1502">
        <v>0</v>
      </c>
      <c r="U1502">
        <v>0</v>
      </c>
      <c r="V1502">
        <v>0</v>
      </c>
      <c r="W1502">
        <v>0</v>
      </c>
      <c r="X1502">
        <v>0</v>
      </c>
      <c r="Y1502">
        <v>0</v>
      </c>
      <c r="Z1502">
        <v>0</v>
      </c>
      <c r="AA1502">
        <v>0</v>
      </c>
      <c r="AB1502">
        <v>0</v>
      </c>
      <c r="AC1502">
        <v>0</v>
      </c>
      <c r="AD1502">
        <v>0</v>
      </c>
      <c r="AE1502">
        <v>0</v>
      </c>
      <c r="AF1502">
        <v>0</v>
      </c>
    </row>
    <row r="1503" spans="1:32" x14ac:dyDescent="0.25">
      <c r="A1503" t="s">
        <v>7164</v>
      </c>
      <c r="B1503">
        <v>0</v>
      </c>
      <c r="C1503">
        <v>0</v>
      </c>
      <c r="D1503">
        <v>0</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row>
    <row r="1504" spans="1:32" x14ac:dyDescent="0.25">
      <c r="A1504" t="s">
        <v>7165</v>
      </c>
      <c r="B1504" s="197">
        <v>0</v>
      </c>
      <c r="C1504" s="197">
        <v>0</v>
      </c>
      <c r="D1504" s="197">
        <v>0</v>
      </c>
      <c r="E1504" s="197">
        <v>0</v>
      </c>
      <c r="F1504" s="197">
        <v>0</v>
      </c>
      <c r="G1504" s="197">
        <v>0</v>
      </c>
      <c r="H1504" s="197">
        <v>0</v>
      </c>
      <c r="I1504" s="197">
        <v>0</v>
      </c>
      <c r="J1504" s="197">
        <v>0</v>
      </c>
      <c r="K1504" s="197">
        <v>0</v>
      </c>
      <c r="L1504" s="197">
        <v>0</v>
      </c>
      <c r="M1504" s="197">
        <v>0</v>
      </c>
      <c r="N1504" s="197">
        <v>0</v>
      </c>
      <c r="O1504" s="197">
        <v>0</v>
      </c>
      <c r="P1504" s="197">
        <v>0</v>
      </c>
      <c r="Q1504" s="197">
        <v>0</v>
      </c>
      <c r="R1504" s="197">
        <v>0</v>
      </c>
      <c r="S1504" s="197">
        <v>0</v>
      </c>
      <c r="T1504" s="197">
        <v>0</v>
      </c>
      <c r="U1504" s="197">
        <v>0</v>
      </c>
      <c r="V1504" s="197">
        <v>0</v>
      </c>
      <c r="W1504" s="197">
        <v>0</v>
      </c>
      <c r="X1504" s="197">
        <v>0</v>
      </c>
      <c r="Y1504" s="197">
        <v>0</v>
      </c>
      <c r="Z1504" s="197">
        <v>0</v>
      </c>
      <c r="AA1504" s="197">
        <v>0</v>
      </c>
      <c r="AB1504" s="197">
        <v>0</v>
      </c>
      <c r="AC1504" s="197">
        <v>0</v>
      </c>
      <c r="AD1504" s="197">
        <v>0</v>
      </c>
      <c r="AE1504" s="197">
        <v>0</v>
      </c>
      <c r="AF1504" s="197">
        <v>0</v>
      </c>
    </row>
    <row r="1505" spans="1:32" x14ac:dyDescent="0.25">
      <c r="A1505" t="s">
        <v>7166</v>
      </c>
      <c r="B1505" s="197">
        <v>0</v>
      </c>
      <c r="C1505" s="197">
        <v>0</v>
      </c>
      <c r="D1505" s="197">
        <v>0</v>
      </c>
      <c r="E1505" s="197">
        <v>0</v>
      </c>
      <c r="F1505" s="197">
        <v>0</v>
      </c>
      <c r="G1505" s="197">
        <v>0</v>
      </c>
      <c r="H1505" s="197">
        <v>0</v>
      </c>
      <c r="I1505" s="197">
        <v>0</v>
      </c>
      <c r="J1505" s="197">
        <v>0</v>
      </c>
      <c r="K1505" s="197">
        <v>0</v>
      </c>
      <c r="L1505" s="197">
        <v>0</v>
      </c>
      <c r="M1505" s="197">
        <v>0</v>
      </c>
      <c r="N1505" s="197">
        <v>0</v>
      </c>
      <c r="O1505" s="197">
        <v>0</v>
      </c>
      <c r="P1505" s="197">
        <v>0</v>
      </c>
      <c r="Q1505" s="197">
        <v>0</v>
      </c>
      <c r="R1505" s="197">
        <v>0</v>
      </c>
      <c r="S1505" s="197">
        <v>0</v>
      </c>
      <c r="T1505" s="197">
        <v>0</v>
      </c>
      <c r="U1505" s="197">
        <v>0</v>
      </c>
      <c r="V1505" s="197">
        <v>0</v>
      </c>
      <c r="W1505" s="197">
        <v>0</v>
      </c>
      <c r="X1505" s="197">
        <v>0</v>
      </c>
      <c r="Y1505" s="197">
        <v>0</v>
      </c>
      <c r="Z1505" s="197">
        <v>0</v>
      </c>
      <c r="AA1505" s="197">
        <v>0</v>
      </c>
      <c r="AB1505" s="197">
        <v>0</v>
      </c>
      <c r="AC1505" s="197">
        <v>0</v>
      </c>
      <c r="AD1505" s="197">
        <v>0</v>
      </c>
      <c r="AE1505" s="197">
        <v>0</v>
      </c>
      <c r="AF1505" s="197">
        <v>0</v>
      </c>
    </row>
    <row r="1506" spans="1:32" x14ac:dyDescent="0.25">
      <c r="A1506" t="s">
        <v>7167</v>
      </c>
      <c r="B1506" s="197">
        <v>0</v>
      </c>
      <c r="C1506" s="197">
        <v>0</v>
      </c>
      <c r="D1506" s="197">
        <v>0</v>
      </c>
      <c r="E1506" s="197">
        <v>0</v>
      </c>
      <c r="F1506" s="197">
        <v>0</v>
      </c>
      <c r="G1506" s="197">
        <v>0</v>
      </c>
      <c r="H1506" s="197">
        <v>0</v>
      </c>
      <c r="I1506" s="197">
        <v>0</v>
      </c>
      <c r="J1506" s="197">
        <v>0</v>
      </c>
      <c r="K1506" s="197">
        <v>0</v>
      </c>
      <c r="L1506" s="197">
        <v>0</v>
      </c>
      <c r="M1506" s="197">
        <v>0</v>
      </c>
      <c r="N1506" s="197">
        <v>0</v>
      </c>
      <c r="O1506" s="197">
        <v>0</v>
      </c>
      <c r="P1506" s="197">
        <v>0</v>
      </c>
      <c r="Q1506" s="197">
        <v>0</v>
      </c>
      <c r="R1506" s="197">
        <v>0</v>
      </c>
      <c r="S1506" s="197">
        <v>0</v>
      </c>
      <c r="T1506" s="197">
        <v>0</v>
      </c>
      <c r="U1506" s="197">
        <v>0</v>
      </c>
      <c r="V1506" s="197">
        <v>0</v>
      </c>
      <c r="W1506" s="197">
        <v>0</v>
      </c>
      <c r="X1506" s="197">
        <v>0</v>
      </c>
      <c r="Y1506" s="197">
        <v>0</v>
      </c>
      <c r="Z1506" s="197">
        <v>0</v>
      </c>
      <c r="AA1506" s="197">
        <v>0</v>
      </c>
      <c r="AB1506" s="197">
        <v>0</v>
      </c>
      <c r="AC1506" s="197">
        <v>0</v>
      </c>
      <c r="AD1506" s="197">
        <v>0</v>
      </c>
      <c r="AE1506" s="197">
        <v>0</v>
      </c>
      <c r="AF1506" s="197">
        <v>0</v>
      </c>
    </row>
    <row r="1507" spans="1:32" x14ac:dyDescent="0.25">
      <c r="A1507" t="s">
        <v>7168</v>
      </c>
      <c r="B1507" s="197">
        <v>0</v>
      </c>
      <c r="C1507" s="197">
        <v>0</v>
      </c>
      <c r="D1507" s="197">
        <v>0</v>
      </c>
      <c r="E1507" s="197">
        <v>0</v>
      </c>
      <c r="F1507" s="197">
        <v>0</v>
      </c>
      <c r="G1507" s="197">
        <v>0</v>
      </c>
      <c r="H1507" s="197">
        <v>0</v>
      </c>
      <c r="I1507" s="197">
        <v>0</v>
      </c>
      <c r="J1507" s="197">
        <v>0</v>
      </c>
      <c r="K1507" s="197">
        <v>0</v>
      </c>
      <c r="L1507" s="197">
        <v>0</v>
      </c>
      <c r="M1507" s="197">
        <v>0</v>
      </c>
      <c r="N1507" s="197">
        <v>0</v>
      </c>
      <c r="O1507" s="197">
        <v>0</v>
      </c>
      <c r="P1507" s="197">
        <v>0</v>
      </c>
      <c r="Q1507" s="197">
        <v>0</v>
      </c>
      <c r="R1507" s="197">
        <v>0</v>
      </c>
      <c r="S1507" s="197">
        <v>0</v>
      </c>
      <c r="T1507" s="197">
        <v>0</v>
      </c>
      <c r="U1507" s="197">
        <v>0</v>
      </c>
      <c r="V1507" s="197">
        <v>0</v>
      </c>
      <c r="W1507" s="197">
        <v>0</v>
      </c>
      <c r="X1507" s="197">
        <v>0</v>
      </c>
      <c r="Y1507" s="197">
        <v>0</v>
      </c>
      <c r="Z1507" s="197">
        <v>0</v>
      </c>
      <c r="AA1507" s="197">
        <v>0</v>
      </c>
      <c r="AB1507" s="197">
        <v>0</v>
      </c>
      <c r="AC1507" s="197">
        <v>0</v>
      </c>
      <c r="AD1507" s="197">
        <v>0</v>
      </c>
      <c r="AE1507" s="197">
        <v>0</v>
      </c>
      <c r="AF1507" s="197">
        <v>0</v>
      </c>
    </row>
    <row r="1508" spans="1:32" x14ac:dyDescent="0.25">
      <c r="A1508" t="s">
        <v>7169</v>
      </c>
      <c r="B1508" s="197">
        <v>0</v>
      </c>
      <c r="C1508" s="197">
        <v>0</v>
      </c>
      <c r="D1508" s="197">
        <v>0</v>
      </c>
      <c r="E1508" s="197">
        <v>0</v>
      </c>
      <c r="F1508" s="197">
        <v>0</v>
      </c>
      <c r="G1508" s="197">
        <v>0</v>
      </c>
      <c r="H1508" s="197">
        <v>0</v>
      </c>
      <c r="I1508" s="197">
        <v>0</v>
      </c>
      <c r="J1508" s="197">
        <v>0</v>
      </c>
      <c r="K1508" s="197">
        <v>0</v>
      </c>
      <c r="L1508" s="197">
        <v>0</v>
      </c>
      <c r="M1508" s="197">
        <v>0</v>
      </c>
      <c r="N1508" s="197">
        <v>0</v>
      </c>
      <c r="O1508" s="197">
        <v>0</v>
      </c>
      <c r="P1508" s="197">
        <v>0</v>
      </c>
      <c r="Q1508" s="197">
        <v>0</v>
      </c>
      <c r="R1508" s="197">
        <v>0</v>
      </c>
      <c r="S1508" s="197">
        <v>0</v>
      </c>
      <c r="T1508" s="197">
        <v>0</v>
      </c>
      <c r="U1508" s="197">
        <v>0</v>
      </c>
      <c r="V1508" s="197">
        <v>0</v>
      </c>
      <c r="W1508" s="197">
        <v>0</v>
      </c>
      <c r="X1508" s="197">
        <v>0</v>
      </c>
      <c r="Y1508" s="197">
        <v>0</v>
      </c>
      <c r="Z1508" s="197">
        <v>0</v>
      </c>
      <c r="AA1508" s="197">
        <v>0</v>
      </c>
      <c r="AB1508" s="197">
        <v>0</v>
      </c>
      <c r="AC1508" s="197">
        <v>0</v>
      </c>
      <c r="AD1508" s="197">
        <v>0</v>
      </c>
      <c r="AE1508" s="197">
        <v>0</v>
      </c>
      <c r="AF1508" s="197">
        <v>0</v>
      </c>
    </row>
    <row r="1509" spans="1:32" x14ac:dyDescent="0.25">
      <c r="A1509" t="s">
        <v>7170</v>
      </c>
      <c r="B1509" s="197">
        <v>0</v>
      </c>
      <c r="C1509" s="197">
        <v>0</v>
      </c>
      <c r="D1509" s="197">
        <v>0</v>
      </c>
      <c r="E1509" s="197">
        <v>0</v>
      </c>
      <c r="F1509" s="197">
        <v>0</v>
      </c>
      <c r="G1509" s="197">
        <v>0</v>
      </c>
      <c r="H1509" s="197">
        <v>0</v>
      </c>
      <c r="I1509" s="197">
        <v>0</v>
      </c>
      <c r="J1509" s="197">
        <v>0</v>
      </c>
      <c r="K1509" s="197">
        <v>0</v>
      </c>
      <c r="L1509" s="197">
        <v>0</v>
      </c>
      <c r="M1509" s="197">
        <v>0</v>
      </c>
      <c r="N1509" s="197">
        <v>0</v>
      </c>
      <c r="O1509" s="197">
        <v>0</v>
      </c>
      <c r="P1509" s="197">
        <v>0</v>
      </c>
      <c r="Q1509" s="197">
        <v>0</v>
      </c>
      <c r="R1509" s="197">
        <v>0</v>
      </c>
      <c r="S1509" s="197">
        <v>0</v>
      </c>
      <c r="T1509" s="197">
        <v>0</v>
      </c>
      <c r="U1509" s="197">
        <v>0</v>
      </c>
      <c r="V1509" s="197">
        <v>0</v>
      </c>
      <c r="W1509" s="197">
        <v>0</v>
      </c>
      <c r="X1509" s="197">
        <v>0</v>
      </c>
      <c r="Y1509" s="197">
        <v>0</v>
      </c>
      <c r="Z1509" s="197">
        <v>0</v>
      </c>
      <c r="AA1509" s="197">
        <v>0</v>
      </c>
      <c r="AB1509" s="197">
        <v>0</v>
      </c>
      <c r="AC1509" s="197">
        <v>0</v>
      </c>
      <c r="AD1509" s="197">
        <v>0</v>
      </c>
      <c r="AE1509" s="197">
        <v>0</v>
      </c>
      <c r="AF1509" s="197">
        <v>0</v>
      </c>
    </row>
    <row r="1510" spans="1:32" x14ac:dyDescent="0.25">
      <c r="A1510" t="s">
        <v>7171</v>
      </c>
      <c r="B1510" s="197">
        <v>0</v>
      </c>
      <c r="C1510" s="197">
        <v>0</v>
      </c>
      <c r="D1510" s="197">
        <v>0</v>
      </c>
      <c r="E1510" s="197">
        <v>0</v>
      </c>
      <c r="F1510" s="197">
        <v>0</v>
      </c>
      <c r="G1510" s="197">
        <v>0</v>
      </c>
      <c r="H1510" s="197">
        <v>0</v>
      </c>
      <c r="I1510" s="197">
        <v>0</v>
      </c>
      <c r="J1510" s="197">
        <v>0</v>
      </c>
      <c r="K1510" s="197">
        <v>0</v>
      </c>
      <c r="L1510" s="197">
        <v>0</v>
      </c>
      <c r="M1510" s="197">
        <v>0</v>
      </c>
      <c r="N1510" s="197">
        <v>0</v>
      </c>
      <c r="O1510" s="197">
        <v>0</v>
      </c>
      <c r="P1510" s="197">
        <v>0</v>
      </c>
      <c r="Q1510" s="197">
        <v>0</v>
      </c>
      <c r="R1510" s="197">
        <v>0</v>
      </c>
      <c r="S1510" s="197">
        <v>0</v>
      </c>
      <c r="T1510" s="197">
        <v>0</v>
      </c>
      <c r="U1510" s="197">
        <v>0</v>
      </c>
      <c r="V1510" s="197">
        <v>0</v>
      </c>
      <c r="W1510" s="197">
        <v>0</v>
      </c>
      <c r="X1510" s="197">
        <v>0</v>
      </c>
      <c r="Y1510" s="197">
        <v>0</v>
      </c>
      <c r="Z1510" s="197">
        <v>0</v>
      </c>
      <c r="AA1510" s="197">
        <v>0</v>
      </c>
      <c r="AB1510" s="197">
        <v>0</v>
      </c>
      <c r="AC1510" s="197">
        <v>0</v>
      </c>
      <c r="AD1510" s="197">
        <v>0</v>
      </c>
      <c r="AE1510" s="197">
        <v>0</v>
      </c>
      <c r="AF1510" s="197">
        <v>0</v>
      </c>
    </row>
    <row r="1511" spans="1:32" x14ac:dyDescent="0.25">
      <c r="A1511" t="s">
        <v>7172</v>
      </c>
      <c r="B1511" s="197">
        <v>0</v>
      </c>
      <c r="C1511" s="197">
        <v>0</v>
      </c>
      <c r="D1511" s="197">
        <v>0</v>
      </c>
      <c r="E1511" s="197">
        <v>0</v>
      </c>
      <c r="F1511" s="197">
        <v>0</v>
      </c>
      <c r="G1511" s="197">
        <v>0</v>
      </c>
      <c r="H1511" s="197">
        <v>0</v>
      </c>
      <c r="I1511" s="197">
        <v>0</v>
      </c>
      <c r="J1511" s="197">
        <v>0</v>
      </c>
      <c r="K1511" s="197">
        <v>0</v>
      </c>
      <c r="L1511" s="197">
        <v>0</v>
      </c>
      <c r="M1511" s="197">
        <v>0</v>
      </c>
      <c r="N1511" s="197">
        <v>0</v>
      </c>
      <c r="O1511" s="197">
        <v>0</v>
      </c>
      <c r="P1511" s="197">
        <v>0</v>
      </c>
      <c r="Q1511" s="197">
        <v>0</v>
      </c>
      <c r="R1511" s="197">
        <v>0</v>
      </c>
      <c r="S1511" s="197">
        <v>0</v>
      </c>
      <c r="T1511" s="197">
        <v>0</v>
      </c>
      <c r="U1511" s="197">
        <v>0</v>
      </c>
      <c r="V1511" s="197">
        <v>0</v>
      </c>
      <c r="W1511" s="197">
        <v>0</v>
      </c>
      <c r="X1511" s="197">
        <v>0</v>
      </c>
      <c r="Y1511" s="197">
        <v>0</v>
      </c>
      <c r="Z1511" s="197">
        <v>0</v>
      </c>
      <c r="AA1511" s="197">
        <v>0</v>
      </c>
      <c r="AB1511" s="197">
        <v>0</v>
      </c>
      <c r="AC1511" s="197">
        <v>0</v>
      </c>
      <c r="AD1511" s="197">
        <v>0</v>
      </c>
      <c r="AE1511" s="197">
        <v>0</v>
      </c>
      <c r="AF1511" s="197">
        <v>0</v>
      </c>
    </row>
    <row r="1512" spans="1:32" x14ac:dyDescent="0.25">
      <c r="A1512" t="s">
        <v>7173</v>
      </c>
      <c r="B1512" s="197">
        <v>0</v>
      </c>
      <c r="C1512" s="197">
        <v>0</v>
      </c>
      <c r="D1512" s="197">
        <v>0</v>
      </c>
      <c r="E1512" s="197">
        <v>0</v>
      </c>
      <c r="F1512" s="197">
        <v>0</v>
      </c>
      <c r="G1512" s="197">
        <v>0</v>
      </c>
      <c r="H1512" s="197">
        <v>0</v>
      </c>
      <c r="I1512" s="197">
        <v>0</v>
      </c>
      <c r="J1512" s="197">
        <v>0</v>
      </c>
      <c r="K1512" s="197">
        <v>0</v>
      </c>
      <c r="L1512" s="197">
        <v>0</v>
      </c>
      <c r="M1512" s="197">
        <v>0</v>
      </c>
      <c r="N1512" s="197">
        <v>0</v>
      </c>
      <c r="O1512" s="197">
        <v>0</v>
      </c>
      <c r="P1512" s="197">
        <v>0</v>
      </c>
      <c r="Q1512" s="197">
        <v>0</v>
      </c>
      <c r="R1512" s="197">
        <v>0</v>
      </c>
      <c r="S1512" s="197">
        <v>0</v>
      </c>
      <c r="T1512" s="197">
        <v>0</v>
      </c>
      <c r="U1512" s="197">
        <v>0</v>
      </c>
      <c r="V1512" s="197">
        <v>0</v>
      </c>
      <c r="W1512" s="197">
        <v>0</v>
      </c>
      <c r="X1512" s="197">
        <v>0</v>
      </c>
      <c r="Y1512" s="197">
        <v>0</v>
      </c>
      <c r="Z1512" s="197">
        <v>0</v>
      </c>
      <c r="AA1512" s="197">
        <v>0</v>
      </c>
      <c r="AB1512" s="197">
        <v>0</v>
      </c>
      <c r="AC1512" s="197">
        <v>0</v>
      </c>
      <c r="AD1512" s="197">
        <v>0</v>
      </c>
      <c r="AE1512" s="197">
        <v>0</v>
      </c>
      <c r="AF1512" s="197">
        <v>0</v>
      </c>
    </row>
    <row r="1513" spans="1:32" x14ac:dyDescent="0.25">
      <c r="A1513" t="s">
        <v>7174</v>
      </c>
      <c r="B1513" s="197">
        <v>0</v>
      </c>
      <c r="C1513" s="197">
        <v>0</v>
      </c>
      <c r="D1513" s="197">
        <v>0</v>
      </c>
      <c r="E1513" s="197">
        <v>0</v>
      </c>
      <c r="F1513" s="197">
        <v>0</v>
      </c>
      <c r="G1513" s="197">
        <v>0</v>
      </c>
      <c r="H1513" s="197">
        <v>0</v>
      </c>
      <c r="I1513" s="197">
        <v>0</v>
      </c>
      <c r="J1513" s="197">
        <v>0</v>
      </c>
      <c r="K1513" s="197">
        <v>0</v>
      </c>
      <c r="L1513" s="197">
        <v>0</v>
      </c>
      <c r="M1513" s="197">
        <v>0</v>
      </c>
      <c r="N1513" s="197">
        <v>0</v>
      </c>
      <c r="O1513" s="197">
        <v>0</v>
      </c>
      <c r="P1513" s="197">
        <v>0</v>
      </c>
      <c r="Q1513" s="197">
        <v>0</v>
      </c>
      <c r="R1513" s="197">
        <v>0</v>
      </c>
      <c r="S1513" s="197">
        <v>0</v>
      </c>
      <c r="T1513" s="197">
        <v>0</v>
      </c>
      <c r="U1513" s="197">
        <v>0</v>
      </c>
      <c r="V1513" s="197">
        <v>0</v>
      </c>
      <c r="W1513" s="197">
        <v>0</v>
      </c>
      <c r="X1513" s="197">
        <v>0</v>
      </c>
      <c r="Y1513" s="197">
        <v>0</v>
      </c>
      <c r="Z1513" s="197">
        <v>0</v>
      </c>
      <c r="AA1513" s="197">
        <v>0</v>
      </c>
      <c r="AB1513" s="197">
        <v>0</v>
      </c>
      <c r="AC1513" s="197">
        <v>0</v>
      </c>
      <c r="AD1513" s="197">
        <v>0</v>
      </c>
      <c r="AE1513" s="197">
        <v>0</v>
      </c>
      <c r="AF1513" s="197">
        <v>0</v>
      </c>
    </row>
    <row r="1514" spans="1:32" x14ac:dyDescent="0.25">
      <c r="A1514" t="s">
        <v>7175</v>
      </c>
      <c r="B1514" s="197">
        <v>0</v>
      </c>
      <c r="C1514" s="197">
        <v>0</v>
      </c>
      <c r="D1514" s="197">
        <v>0</v>
      </c>
      <c r="E1514" s="197">
        <v>0</v>
      </c>
      <c r="F1514" s="197">
        <v>0</v>
      </c>
      <c r="G1514" s="197">
        <v>0</v>
      </c>
      <c r="H1514" s="197">
        <v>0</v>
      </c>
      <c r="I1514" s="197">
        <v>0</v>
      </c>
      <c r="J1514" s="197">
        <v>0</v>
      </c>
      <c r="K1514" s="197">
        <v>0</v>
      </c>
      <c r="L1514" s="197">
        <v>0</v>
      </c>
      <c r="M1514" s="197">
        <v>0</v>
      </c>
      <c r="N1514" s="197">
        <v>0</v>
      </c>
      <c r="O1514" s="197">
        <v>0</v>
      </c>
      <c r="P1514" s="197">
        <v>0</v>
      </c>
      <c r="Q1514" s="197">
        <v>0</v>
      </c>
      <c r="R1514" s="197">
        <v>0</v>
      </c>
      <c r="S1514" s="197">
        <v>0</v>
      </c>
      <c r="T1514" s="197">
        <v>0</v>
      </c>
      <c r="U1514" s="197">
        <v>0</v>
      </c>
      <c r="V1514" s="197">
        <v>0</v>
      </c>
      <c r="W1514" s="197">
        <v>0</v>
      </c>
      <c r="X1514" s="197">
        <v>0</v>
      </c>
      <c r="Y1514" s="197">
        <v>0</v>
      </c>
      <c r="Z1514" s="197">
        <v>0</v>
      </c>
      <c r="AA1514" s="197">
        <v>0</v>
      </c>
      <c r="AB1514" s="197">
        <v>0</v>
      </c>
      <c r="AC1514" s="197">
        <v>0</v>
      </c>
      <c r="AD1514" s="197">
        <v>0</v>
      </c>
      <c r="AE1514" s="197">
        <v>0</v>
      </c>
      <c r="AF1514" s="197">
        <v>0</v>
      </c>
    </row>
    <row r="1515" spans="1:32" x14ac:dyDescent="0.25">
      <c r="A1515" t="s">
        <v>7176</v>
      </c>
      <c r="B1515">
        <v>0</v>
      </c>
      <c r="C1515">
        <v>0</v>
      </c>
      <c r="D1515">
        <v>0</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row>
    <row r="1516" spans="1:32" x14ac:dyDescent="0.25">
      <c r="A1516" t="s">
        <v>7177</v>
      </c>
      <c r="B1516" s="197">
        <v>0</v>
      </c>
      <c r="C1516" s="197">
        <v>0</v>
      </c>
      <c r="D1516" s="197">
        <v>0</v>
      </c>
      <c r="E1516" s="197">
        <v>0</v>
      </c>
      <c r="F1516" s="197">
        <v>0</v>
      </c>
      <c r="G1516" s="197">
        <v>0</v>
      </c>
      <c r="H1516" s="197">
        <v>0</v>
      </c>
      <c r="I1516" s="197">
        <v>0</v>
      </c>
      <c r="J1516" s="197">
        <v>0</v>
      </c>
      <c r="K1516" s="197">
        <v>0</v>
      </c>
      <c r="L1516" s="197">
        <v>0</v>
      </c>
      <c r="M1516" s="197">
        <v>0</v>
      </c>
      <c r="N1516" s="197">
        <v>0</v>
      </c>
      <c r="O1516" s="197">
        <v>0</v>
      </c>
      <c r="P1516" s="197">
        <v>0</v>
      </c>
      <c r="Q1516" s="197">
        <v>0</v>
      </c>
      <c r="R1516" s="197">
        <v>0</v>
      </c>
      <c r="S1516" s="197">
        <v>0</v>
      </c>
      <c r="T1516" s="197">
        <v>0</v>
      </c>
      <c r="U1516" s="197">
        <v>0</v>
      </c>
      <c r="V1516" s="197">
        <v>0</v>
      </c>
      <c r="W1516" s="197">
        <v>0</v>
      </c>
      <c r="X1516" s="197">
        <v>0</v>
      </c>
      <c r="Y1516" s="197">
        <v>0</v>
      </c>
      <c r="Z1516" s="197">
        <v>0</v>
      </c>
      <c r="AA1516" s="197">
        <v>0</v>
      </c>
      <c r="AB1516" s="197">
        <v>0</v>
      </c>
      <c r="AC1516" s="197">
        <v>0</v>
      </c>
      <c r="AD1516" s="197">
        <v>0</v>
      </c>
      <c r="AE1516" s="197">
        <v>0</v>
      </c>
      <c r="AF1516" s="197">
        <v>0</v>
      </c>
    </row>
    <row r="1517" spans="1:32" x14ac:dyDescent="0.25">
      <c r="A1517" t="s">
        <v>7178</v>
      </c>
      <c r="B1517">
        <v>0</v>
      </c>
      <c r="C1517">
        <v>0</v>
      </c>
      <c r="D1517">
        <v>0</v>
      </c>
      <c r="E1517">
        <v>0</v>
      </c>
      <c r="F1517">
        <v>0</v>
      </c>
      <c r="G1517">
        <v>0</v>
      </c>
      <c r="H1517">
        <v>0</v>
      </c>
      <c r="I1517">
        <v>0</v>
      </c>
      <c r="J1517">
        <v>0</v>
      </c>
      <c r="K1517">
        <v>0</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row>
    <row r="1518" spans="1:32" x14ac:dyDescent="0.25">
      <c r="A1518" t="s">
        <v>7179</v>
      </c>
      <c r="B1518">
        <v>0</v>
      </c>
      <c r="C1518">
        <v>0</v>
      </c>
      <c r="D1518">
        <v>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row>
    <row r="1519" spans="1:32" x14ac:dyDescent="0.25">
      <c r="A1519" t="s">
        <v>7180</v>
      </c>
      <c r="B1519">
        <v>0</v>
      </c>
      <c r="C1519">
        <v>0</v>
      </c>
      <c r="D1519">
        <v>0</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row>
    <row r="1520" spans="1:32" x14ac:dyDescent="0.25">
      <c r="A1520" t="s">
        <v>7181</v>
      </c>
      <c r="B1520">
        <v>0</v>
      </c>
      <c r="C1520">
        <v>0</v>
      </c>
      <c r="D1520">
        <v>0</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0</v>
      </c>
      <c r="AF1520">
        <v>0</v>
      </c>
    </row>
    <row r="1521" spans="1:32" x14ac:dyDescent="0.25">
      <c r="A1521" t="s">
        <v>7182</v>
      </c>
      <c r="B1521">
        <v>0</v>
      </c>
      <c r="C1521">
        <v>0</v>
      </c>
      <c r="D1521">
        <v>0</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row>
    <row r="1522" spans="1:32" x14ac:dyDescent="0.25">
      <c r="A1522" t="s">
        <v>7183</v>
      </c>
      <c r="B1522">
        <v>0</v>
      </c>
      <c r="C1522">
        <v>0</v>
      </c>
      <c r="D1522">
        <v>0</v>
      </c>
      <c r="E1522">
        <v>0</v>
      </c>
      <c r="F1522">
        <v>0</v>
      </c>
      <c r="G1522">
        <v>0</v>
      </c>
      <c r="H1522">
        <v>0</v>
      </c>
      <c r="I1522">
        <v>0</v>
      </c>
      <c r="J1522">
        <v>0</v>
      </c>
      <c r="K1522">
        <v>0</v>
      </c>
      <c r="L1522">
        <v>0</v>
      </c>
      <c r="M1522">
        <v>0</v>
      </c>
      <c r="N1522">
        <v>0</v>
      </c>
      <c r="O1522">
        <v>0</v>
      </c>
      <c r="P1522">
        <v>0</v>
      </c>
      <c r="Q1522">
        <v>0</v>
      </c>
      <c r="R1522">
        <v>0</v>
      </c>
      <c r="S1522">
        <v>0</v>
      </c>
      <c r="T1522">
        <v>0</v>
      </c>
      <c r="U1522">
        <v>0</v>
      </c>
      <c r="V1522">
        <v>0</v>
      </c>
      <c r="W1522">
        <v>0</v>
      </c>
      <c r="X1522">
        <v>0</v>
      </c>
      <c r="Y1522">
        <v>0</v>
      </c>
      <c r="Z1522">
        <v>0</v>
      </c>
      <c r="AA1522">
        <v>0</v>
      </c>
      <c r="AB1522">
        <v>0</v>
      </c>
      <c r="AC1522">
        <v>0</v>
      </c>
      <c r="AD1522">
        <v>0</v>
      </c>
      <c r="AE1522">
        <v>0</v>
      </c>
      <c r="AF1522">
        <v>0</v>
      </c>
    </row>
    <row r="1523" spans="1:32" x14ac:dyDescent="0.25">
      <c r="A1523" t="s">
        <v>7184</v>
      </c>
      <c r="B1523">
        <v>0</v>
      </c>
      <c r="C1523">
        <v>0</v>
      </c>
      <c r="D1523">
        <v>0</v>
      </c>
      <c r="E1523">
        <v>0</v>
      </c>
      <c r="F1523">
        <v>0</v>
      </c>
      <c r="G1523">
        <v>0</v>
      </c>
      <c r="H1523">
        <v>0</v>
      </c>
      <c r="I1523">
        <v>0</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0</v>
      </c>
      <c r="AE1523">
        <v>0</v>
      </c>
      <c r="AF1523">
        <v>0</v>
      </c>
    </row>
    <row r="1524" spans="1:32" x14ac:dyDescent="0.25">
      <c r="A1524" t="s">
        <v>7185</v>
      </c>
      <c r="B1524">
        <v>0</v>
      </c>
      <c r="C1524">
        <v>0</v>
      </c>
      <c r="D1524">
        <v>0</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row>
    <row r="1525" spans="1:32" x14ac:dyDescent="0.25">
      <c r="A1525" t="s">
        <v>7186</v>
      </c>
      <c r="B1525">
        <v>0</v>
      </c>
      <c r="C1525">
        <v>0</v>
      </c>
      <c r="D1525">
        <v>0</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row>
    <row r="1526" spans="1:32" x14ac:dyDescent="0.25">
      <c r="A1526" t="s">
        <v>7187</v>
      </c>
      <c r="B1526">
        <v>0</v>
      </c>
      <c r="C1526">
        <v>0</v>
      </c>
      <c r="D1526">
        <v>0</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row>
    <row r="1527" spans="1:32" x14ac:dyDescent="0.25">
      <c r="A1527" t="s">
        <v>7188</v>
      </c>
      <c r="B1527">
        <v>0</v>
      </c>
      <c r="C1527">
        <v>0</v>
      </c>
      <c r="D1527">
        <v>0</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row>
    <row r="1528" spans="1:32" x14ac:dyDescent="0.25">
      <c r="A1528" t="s">
        <v>7189</v>
      </c>
      <c r="B1528" s="197">
        <v>0</v>
      </c>
      <c r="C1528" s="197">
        <v>0</v>
      </c>
      <c r="D1528" s="197">
        <v>0</v>
      </c>
      <c r="E1528" s="197">
        <v>0</v>
      </c>
      <c r="F1528" s="197">
        <v>0</v>
      </c>
      <c r="G1528" s="197">
        <v>0</v>
      </c>
      <c r="H1528" s="197">
        <v>0</v>
      </c>
      <c r="I1528" s="197">
        <v>0</v>
      </c>
      <c r="J1528" s="197">
        <v>0</v>
      </c>
      <c r="K1528" s="197">
        <v>0</v>
      </c>
      <c r="L1528" s="197">
        <v>0</v>
      </c>
      <c r="M1528" s="197">
        <v>0</v>
      </c>
      <c r="N1528" s="197">
        <v>0</v>
      </c>
      <c r="O1528" s="197">
        <v>0</v>
      </c>
      <c r="P1528" s="197">
        <v>0</v>
      </c>
      <c r="Q1528" s="197">
        <v>0</v>
      </c>
      <c r="R1528" s="197">
        <v>0</v>
      </c>
      <c r="S1528" s="197">
        <v>0</v>
      </c>
      <c r="T1528" s="197">
        <v>0</v>
      </c>
      <c r="U1528" s="197">
        <v>0</v>
      </c>
      <c r="V1528" s="197">
        <v>0</v>
      </c>
      <c r="W1528" s="197">
        <v>0</v>
      </c>
      <c r="X1528" s="197">
        <v>0</v>
      </c>
      <c r="Y1528" s="197">
        <v>0</v>
      </c>
      <c r="Z1528" s="197">
        <v>0</v>
      </c>
      <c r="AA1528" s="197">
        <v>0</v>
      </c>
      <c r="AB1528" s="197">
        <v>0</v>
      </c>
      <c r="AC1528" s="197">
        <v>0</v>
      </c>
      <c r="AD1528" s="197">
        <v>0</v>
      </c>
      <c r="AE1528" s="197">
        <v>0</v>
      </c>
      <c r="AF1528" s="197">
        <v>0</v>
      </c>
    </row>
    <row r="1529" spans="1:32" x14ac:dyDescent="0.25">
      <c r="A1529" t="s">
        <v>7190</v>
      </c>
      <c r="B1529" s="197">
        <v>0</v>
      </c>
      <c r="C1529" s="197">
        <v>0</v>
      </c>
      <c r="D1529" s="197">
        <v>0</v>
      </c>
      <c r="E1529" s="197">
        <v>0</v>
      </c>
      <c r="F1529" s="197">
        <v>0</v>
      </c>
      <c r="G1529" s="197">
        <v>0</v>
      </c>
      <c r="H1529" s="197">
        <v>0</v>
      </c>
      <c r="I1529" s="197">
        <v>0</v>
      </c>
      <c r="J1529" s="197">
        <v>0</v>
      </c>
      <c r="K1529" s="197">
        <v>0</v>
      </c>
      <c r="L1529" s="197">
        <v>0</v>
      </c>
      <c r="M1529" s="197">
        <v>0</v>
      </c>
      <c r="N1529" s="197">
        <v>0</v>
      </c>
      <c r="O1529" s="197">
        <v>0</v>
      </c>
      <c r="P1529" s="197">
        <v>0</v>
      </c>
      <c r="Q1529" s="197">
        <v>0</v>
      </c>
      <c r="R1529" s="197">
        <v>0</v>
      </c>
      <c r="S1529" s="197">
        <v>0</v>
      </c>
      <c r="T1529" s="197">
        <v>0</v>
      </c>
      <c r="U1529" s="197">
        <v>0</v>
      </c>
      <c r="V1529" s="197">
        <v>0</v>
      </c>
      <c r="W1529" s="197">
        <v>0</v>
      </c>
      <c r="X1529" s="197">
        <v>0</v>
      </c>
      <c r="Y1529" s="197">
        <v>0</v>
      </c>
      <c r="Z1529" s="197">
        <v>0</v>
      </c>
      <c r="AA1529" s="197">
        <v>0</v>
      </c>
      <c r="AB1529" s="197">
        <v>0</v>
      </c>
      <c r="AC1529" s="197">
        <v>0</v>
      </c>
      <c r="AD1529" s="197">
        <v>0</v>
      </c>
      <c r="AE1529" s="197">
        <v>0</v>
      </c>
      <c r="AF1529" s="197">
        <v>0</v>
      </c>
    </row>
    <row r="1530" spans="1:32" x14ac:dyDescent="0.25">
      <c r="A1530" t="s">
        <v>7191</v>
      </c>
      <c r="B1530" s="197">
        <v>0</v>
      </c>
      <c r="C1530" s="197">
        <v>0</v>
      </c>
      <c r="D1530" s="197">
        <v>0</v>
      </c>
      <c r="E1530" s="197">
        <v>0</v>
      </c>
      <c r="F1530" s="197">
        <v>0</v>
      </c>
      <c r="G1530" s="197">
        <v>0</v>
      </c>
      <c r="H1530" s="197">
        <v>0</v>
      </c>
      <c r="I1530" s="197">
        <v>0</v>
      </c>
      <c r="J1530" s="197">
        <v>0</v>
      </c>
      <c r="K1530" s="197">
        <v>0</v>
      </c>
      <c r="L1530" s="197">
        <v>0</v>
      </c>
      <c r="M1530" s="197">
        <v>0</v>
      </c>
      <c r="N1530" s="197">
        <v>0</v>
      </c>
      <c r="O1530" s="197">
        <v>0</v>
      </c>
      <c r="P1530" s="197">
        <v>0</v>
      </c>
      <c r="Q1530" s="197">
        <v>0</v>
      </c>
      <c r="R1530" s="197">
        <v>0</v>
      </c>
      <c r="S1530" s="197">
        <v>0</v>
      </c>
      <c r="T1530" s="197">
        <v>0</v>
      </c>
      <c r="U1530" s="197">
        <v>0</v>
      </c>
      <c r="V1530" s="197">
        <v>0</v>
      </c>
      <c r="W1530" s="197">
        <v>0</v>
      </c>
      <c r="X1530" s="197">
        <v>0</v>
      </c>
      <c r="Y1530" s="197">
        <v>0</v>
      </c>
      <c r="Z1530" s="197">
        <v>0</v>
      </c>
      <c r="AA1530" s="197">
        <v>0</v>
      </c>
      <c r="AB1530" s="197">
        <v>0</v>
      </c>
      <c r="AC1530" s="197">
        <v>0</v>
      </c>
      <c r="AD1530" s="197">
        <v>0</v>
      </c>
      <c r="AE1530" s="197">
        <v>0</v>
      </c>
      <c r="AF1530" s="197">
        <v>0</v>
      </c>
    </row>
    <row r="1531" spans="1:32" x14ac:dyDescent="0.25">
      <c r="A1531" t="s">
        <v>7192</v>
      </c>
      <c r="B1531" s="197">
        <v>0</v>
      </c>
      <c r="C1531" s="197">
        <v>0</v>
      </c>
      <c r="D1531" s="197">
        <v>0</v>
      </c>
      <c r="E1531" s="197">
        <v>0</v>
      </c>
      <c r="F1531" s="197">
        <v>0</v>
      </c>
      <c r="G1531" s="197">
        <v>0</v>
      </c>
      <c r="H1531" s="197">
        <v>0</v>
      </c>
      <c r="I1531" s="197">
        <v>0</v>
      </c>
      <c r="J1531" s="197">
        <v>0</v>
      </c>
      <c r="K1531" s="197">
        <v>0</v>
      </c>
      <c r="L1531" s="197">
        <v>0</v>
      </c>
      <c r="M1531" s="197">
        <v>0</v>
      </c>
      <c r="N1531" s="197">
        <v>0</v>
      </c>
      <c r="O1531" s="197">
        <v>0</v>
      </c>
      <c r="P1531" s="197">
        <v>0</v>
      </c>
      <c r="Q1531" s="197">
        <v>0</v>
      </c>
      <c r="R1531" s="197">
        <v>0</v>
      </c>
      <c r="S1531" s="197">
        <v>0</v>
      </c>
      <c r="T1531" s="197">
        <v>0</v>
      </c>
      <c r="U1531" s="197">
        <v>0</v>
      </c>
      <c r="V1531" s="197">
        <v>0</v>
      </c>
      <c r="W1531" s="197">
        <v>0</v>
      </c>
      <c r="X1531" s="197">
        <v>0</v>
      </c>
      <c r="Y1531" s="197">
        <v>0</v>
      </c>
      <c r="Z1531" s="197">
        <v>0</v>
      </c>
      <c r="AA1531" s="197">
        <v>0</v>
      </c>
      <c r="AB1531" s="197">
        <v>0</v>
      </c>
      <c r="AC1531" s="197">
        <v>0</v>
      </c>
      <c r="AD1531" s="197">
        <v>0</v>
      </c>
      <c r="AE1531" s="197">
        <v>0</v>
      </c>
      <c r="AF1531" s="197">
        <v>0</v>
      </c>
    </row>
    <row r="1532" spans="1:32" x14ac:dyDescent="0.25">
      <c r="A1532" t="s">
        <v>7193</v>
      </c>
      <c r="B1532" s="197">
        <v>0</v>
      </c>
      <c r="C1532" s="197">
        <v>0</v>
      </c>
      <c r="D1532" s="197">
        <v>0</v>
      </c>
      <c r="E1532" s="197">
        <v>0</v>
      </c>
      <c r="F1532" s="197">
        <v>0</v>
      </c>
      <c r="G1532" s="197">
        <v>0</v>
      </c>
      <c r="H1532" s="197">
        <v>0</v>
      </c>
      <c r="I1532" s="197">
        <v>0</v>
      </c>
      <c r="J1532" s="197">
        <v>0</v>
      </c>
      <c r="K1532" s="197">
        <v>0</v>
      </c>
      <c r="L1532" s="197">
        <v>0</v>
      </c>
      <c r="M1532" s="197">
        <v>0</v>
      </c>
      <c r="N1532" s="197">
        <v>0</v>
      </c>
      <c r="O1532" s="197">
        <v>0</v>
      </c>
      <c r="P1532" s="197">
        <v>0</v>
      </c>
      <c r="Q1532" s="197">
        <v>0</v>
      </c>
      <c r="R1532" s="197">
        <v>0</v>
      </c>
      <c r="S1532" s="197">
        <v>0</v>
      </c>
      <c r="T1532" s="197">
        <v>0</v>
      </c>
      <c r="U1532" s="197">
        <v>0</v>
      </c>
      <c r="V1532" s="197">
        <v>0</v>
      </c>
      <c r="W1532" s="197">
        <v>0</v>
      </c>
      <c r="X1532" s="197">
        <v>0</v>
      </c>
      <c r="Y1532" s="197">
        <v>0</v>
      </c>
      <c r="Z1532" s="197">
        <v>0</v>
      </c>
      <c r="AA1532" s="197">
        <v>0</v>
      </c>
      <c r="AB1532" s="197">
        <v>0</v>
      </c>
      <c r="AC1532" s="197">
        <v>0</v>
      </c>
      <c r="AD1532" s="197">
        <v>0</v>
      </c>
      <c r="AE1532" s="197">
        <v>0</v>
      </c>
      <c r="AF1532" s="197">
        <v>0</v>
      </c>
    </row>
    <row r="1533" spans="1:32" x14ac:dyDescent="0.25">
      <c r="A1533" t="s">
        <v>7194</v>
      </c>
      <c r="B1533" s="197">
        <v>0</v>
      </c>
      <c r="C1533" s="197">
        <v>0</v>
      </c>
      <c r="D1533" s="197">
        <v>0</v>
      </c>
      <c r="E1533" s="197">
        <v>0</v>
      </c>
      <c r="F1533" s="197">
        <v>0</v>
      </c>
      <c r="G1533" s="197">
        <v>0</v>
      </c>
      <c r="H1533" s="197">
        <v>0</v>
      </c>
      <c r="I1533" s="197">
        <v>0</v>
      </c>
      <c r="J1533" s="197">
        <v>0</v>
      </c>
      <c r="K1533" s="197">
        <v>0</v>
      </c>
      <c r="L1533" s="197">
        <v>0</v>
      </c>
      <c r="M1533" s="197">
        <v>0</v>
      </c>
      <c r="N1533" s="197">
        <v>0</v>
      </c>
      <c r="O1533" s="197">
        <v>0</v>
      </c>
      <c r="P1533" s="197">
        <v>0</v>
      </c>
      <c r="Q1533" s="197">
        <v>0</v>
      </c>
      <c r="R1533" s="197">
        <v>0</v>
      </c>
      <c r="S1533" s="197">
        <v>0</v>
      </c>
      <c r="T1533" s="197">
        <v>0</v>
      </c>
      <c r="U1533" s="197">
        <v>0</v>
      </c>
      <c r="V1533" s="197">
        <v>0</v>
      </c>
      <c r="W1533" s="197">
        <v>0</v>
      </c>
      <c r="X1533" s="197">
        <v>0</v>
      </c>
      <c r="Y1533" s="197">
        <v>0</v>
      </c>
      <c r="Z1533" s="197">
        <v>0</v>
      </c>
      <c r="AA1533" s="197">
        <v>0</v>
      </c>
      <c r="AB1533" s="197">
        <v>0</v>
      </c>
      <c r="AC1533" s="197">
        <v>0</v>
      </c>
      <c r="AD1533" s="197">
        <v>0</v>
      </c>
      <c r="AE1533" s="197">
        <v>0</v>
      </c>
      <c r="AF1533" s="197">
        <v>0</v>
      </c>
    </row>
    <row r="1534" spans="1:32" x14ac:dyDescent="0.25">
      <c r="A1534" t="s">
        <v>7195</v>
      </c>
      <c r="B1534" s="197">
        <v>0</v>
      </c>
      <c r="C1534" s="197">
        <v>0</v>
      </c>
      <c r="D1534" s="197">
        <v>0</v>
      </c>
      <c r="E1534" s="197">
        <v>0</v>
      </c>
      <c r="F1534" s="197">
        <v>0</v>
      </c>
      <c r="G1534" s="197">
        <v>0</v>
      </c>
      <c r="H1534" s="197">
        <v>0</v>
      </c>
      <c r="I1534" s="197">
        <v>0</v>
      </c>
      <c r="J1534" s="197">
        <v>0</v>
      </c>
      <c r="K1534" s="197">
        <v>0</v>
      </c>
      <c r="L1534" s="197">
        <v>0</v>
      </c>
      <c r="M1534" s="197">
        <v>0</v>
      </c>
      <c r="N1534" s="197">
        <v>0</v>
      </c>
      <c r="O1534" s="197">
        <v>0</v>
      </c>
      <c r="P1534" s="197">
        <v>0</v>
      </c>
      <c r="Q1534" s="197">
        <v>0</v>
      </c>
      <c r="R1534" s="197">
        <v>0</v>
      </c>
      <c r="S1534" s="197">
        <v>0</v>
      </c>
      <c r="T1534" s="197">
        <v>0</v>
      </c>
      <c r="U1534" s="197">
        <v>0</v>
      </c>
      <c r="V1534" s="197">
        <v>0</v>
      </c>
      <c r="W1534" s="197">
        <v>0</v>
      </c>
      <c r="X1534" s="197">
        <v>0</v>
      </c>
      <c r="Y1534" s="197">
        <v>0</v>
      </c>
      <c r="Z1534" s="197">
        <v>0</v>
      </c>
      <c r="AA1534" s="197">
        <v>0</v>
      </c>
      <c r="AB1534" s="197">
        <v>0</v>
      </c>
      <c r="AC1534" s="197">
        <v>0</v>
      </c>
      <c r="AD1534" s="197">
        <v>0</v>
      </c>
      <c r="AE1534" s="197">
        <v>0</v>
      </c>
      <c r="AF1534" s="197">
        <v>0</v>
      </c>
    </row>
    <row r="1535" spans="1:32" x14ac:dyDescent="0.25">
      <c r="A1535" t="s">
        <v>7196</v>
      </c>
      <c r="B1535" s="197">
        <v>0</v>
      </c>
      <c r="C1535" s="197">
        <v>0</v>
      </c>
      <c r="D1535" s="197">
        <v>0</v>
      </c>
      <c r="E1535" s="197">
        <v>0</v>
      </c>
      <c r="F1535" s="197">
        <v>0</v>
      </c>
      <c r="G1535" s="197">
        <v>0</v>
      </c>
      <c r="H1535" s="197">
        <v>0</v>
      </c>
      <c r="I1535" s="197">
        <v>0</v>
      </c>
      <c r="J1535" s="197">
        <v>0</v>
      </c>
      <c r="K1535" s="197">
        <v>0</v>
      </c>
      <c r="L1535" s="197">
        <v>0</v>
      </c>
      <c r="M1535" s="197">
        <v>0</v>
      </c>
      <c r="N1535" s="197">
        <v>0</v>
      </c>
      <c r="O1535" s="197">
        <v>0</v>
      </c>
      <c r="P1535" s="197">
        <v>0</v>
      </c>
      <c r="Q1535" s="197">
        <v>0</v>
      </c>
      <c r="R1535" s="197">
        <v>0</v>
      </c>
      <c r="S1535" s="197">
        <v>0</v>
      </c>
      <c r="T1535" s="197">
        <v>0</v>
      </c>
      <c r="U1535" s="197">
        <v>0</v>
      </c>
      <c r="V1535" s="197">
        <v>0</v>
      </c>
      <c r="W1535" s="197">
        <v>0</v>
      </c>
      <c r="X1535" s="197">
        <v>0</v>
      </c>
      <c r="Y1535" s="197">
        <v>0</v>
      </c>
      <c r="Z1535" s="197">
        <v>0</v>
      </c>
      <c r="AA1535" s="197">
        <v>0</v>
      </c>
      <c r="AB1535" s="197">
        <v>0</v>
      </c>
      <c r="AC1535" s="197">
        <v>0</v>
      </c>
      <c r="AD1535" s="197">
        <v>0</v>
      </c>
      <c r="AE1535" s="197">
        <v>0</v>
      </c>
      <c r="AF1535" s="197">
        <v>0</v>
      </c>
    </row>
    <row r="1536" spans="1:32" x14ac:dyDescent="0.25">
      <c r="A1536" t="s">
        <v>7197</v>
      </c>
      <c r="B1536" s="197">
        <v>0</v>
      </c>
      <c r="C1536" s="197">
        <v>0</v>
      </c>
      <c r="D1536" s="197">
        <v>0</v>
      </c>
      <c r="E1536" s="197">
        <v>0</v>
      </c>
      <c r="F1536" s="197">
        <v>0</v>
      </c>
      <c r="G1536" s="197">
        <v>0</v>
      </c>
      <c r="H1536" s="197">
        <v>0</v>
      </c>
      <c r="I1536" s="197">
        <v>0</v>
      </c>
      <c r="J1536" s="197">
        <v>0</v>
      </c>
      <c r="K1536" s="197">
        <v>0</v>
      </c>
      <c r="L1536" s="197">
        <v>0</v>
      </c>
      <c r="M1536" s="197">
        <v>0</v>
      </c>
      <c r="N1536" s="197">
        <v>0</v>
      </c>
      <c r="O1536" s="197">
        <v>0</v>
      </c>
      <c r="P1536" s="197">
        <v>0</v>
      </c>
      <c r="Q1536" s="197">
        <v>0</v>
      </c>
      <c r="R1536" s="197">
        <v>0</v>
      </c>
      <c r="S1536" s="197">
        <v>0</v>
      </c>
      <c r="T1536" s="197">
        <v>0</v>
      </c>
      <c r="U1536" s="197">
        <v>0</v>
      </c>
      <c r="V1536" s="197">
        <v>0</v>
      </c>
      <c r="W1536" s="197">
        <v>0</v>
      </c>
      <c r="X1536" s="197">
        <v>0</v>
      </c>
      <c r="Y1536" s="197">
        <v>0</v>
      </c>
      <c r="Z1536" s="197">
        <v>0</v>
      </c>
      <c r="AA1536" s="197">
        <v>0</v>
      </c>
      <c r="AB1536" s="197">
        <v>0</v>
      </c>
      <c r="AC1536" s="197">
        <v>0</v>
      </c>
      <c r="AD1536" s="197">
        <v>0</v>
      </c>
      <c r="AE1536" s="197">
        <v>0</v>
      </c>
      <c r="AF1536" s="197">
        <v>0</v>
      </c>
    </row>
    <row r="1537" spans="1:32" x14ac:dyDescent="0.25">
      <c r="A1537" t="s">
        <v>7198</v>
      </c>
      <c r="B1537" s="197">
        <v>0</v>
      </c>
      <c r="C1537" s="197">
        <v>0</v>
      </c>
      <c r="D1537" s="197">
        <v>0</v>
      </c>
      <c r="E1537" s="197">
        <v>0</v>
      </c>
      <c r="F1537" s="197">
        <v>0</v>
      </c>
      <c r="G1537" s="197">
        <v>0</v>
      </c>
      <c r="H1537" s="197">
        <v>0</v>
      </c>
      <c r="I1537" s="197">
        <v>0</v>
      </c>
      <c r="J1537" s="197">
        <v>0</v>
      </c>
      <c r="K1537" s="197">
        <v>0</v>
      </c>
      <c r="L1537" s="197">
        <v>0</v>
      </c>
      <c r="M1537" s="197">
        <v>0</v>
      </c>
      <c r="N1537" s="197">
        <v>0</v>
      </c>
      <c r="O1537" s="197">
        <v>0</v>
      </c>
      <c r="P1537" s="197">
        <v>0</v>
      </c>
      <c r="Q1537" s="197">
        <v>0</v>
      </c>
      <c r="R1537" s="197">
        <v>0</v>
      </c>
      <c r="S1537" s="197">
        <v>0</v>
      </c>
      <c r="T1537" s="197">
        <v>0</v>
      </c>
      <c r="U1537" s="197">
        <v>0</v>
      </c>
      <c r="V1537" s="197">
        <v>0</v>
      </c>
      <c r="W1537" s="197">
        <v>0</v>
      </c>
      <c r="X1537" s="197">
        <v>0</v>
      </c>
      <c r="Y1537" s="197">
        <v>0</v>
      </c>
      <c r="Z1537" s="197">
        <v>0</v>
      </c>
      <c r="AA1537" s="197">
        <v>0</v>
      </c>
      <c r="AB1537" s="197">
        <v>0</v>
      </c>
      <c r="AC1537" s="197">
        <v>0</v>
      </c>
      <c r="AD1537" s="197">
        <v>0</v>
      </c>
      <c r="AE1537" s="197">
        <v>0</v>
      </c>
      <c r="AF1537" s="197">
        <v>0</v>
      </c>
    </row>
    <row r="1538" spans="1:32" x14ac:dyDescent="0.25">
      <c r="A1538" t="s">
        <v>7199</v>
      </c>
      <c r="B1538" s="197">
        <v>0</v>
      </c>
      <c r="C1538" s="197">
        <v>0</v>
      </c>
      <c r="D1538" s="197">
        <v>0</v>
      </c>
      <c r="E1538" s="197">
        <v>0</v>
      </c>
      <c r="F1538" s="197">
        <v>0</v>
      </c>
      <c r="G1538" s="197">
        <v>0</v>
      </c>
      <c r="H1538" s="197">
        <v>0</v>
      </c>
      <c r="I1538" s="197">
        <v>0</v>
      </c>
      <c r="J1538" s="197">
        <v>0</v>
      </c>
      <c r="K1538" s="197">
        <v>0</v>
      </c>
      <c r="L1538" s="197">
        <v>0</v>
      </c>
      <c r="M1538" s="197">
        <v>0</v>
      </c>
      <c r="N1538" s="197">
        <v>0</v>
      </c>
      <c r="O1538" s="197">
        <v>0</v>
      </c>
      <c r="P1538" s="197">
        <v>0</v>
      </c>
      <c r="Q1538" s="197">
        <v>0</v>
      </c>
      <c r="R1538" s="197">
        <v>0</v>
      </c>
      <c r="S1538" s="197">
        <v>0</v>
      </c>
      <c r="T1538" s="197">
        <v>0</v>
      </c>
      <c r="U1538" s="197">
        <v>0</v>
      </c>
      <c r="V1538" s="197">
        <v>0</v>
      </c>
      <c r="W1538" s="197">
        <v>0</v>
      </c>
      <c r="X1538" s="197">
        <v>0</v>
      </c>
      <c r="Y1538" s="197">
        <v>0</v>
      </c>
      <c r="Z1538" s="197">
        <v>0</v>
      </c>
      <c r="AA1538" s="197">
        <v>0</v>
      </c>
      <c r="AB1538" s="197">
        <v>0</v>
      </c>
      <c r="AC1538" s="197">
        <v>0</v>
      </c>
      <c r="AD1538" s="197">
        <v>0</v>
      </c>
      <c r="AE1538" s="197">
        <v>0</v>
      </c>
      <c r="AF1538" s="197">
        <v>0</v>
      </c>
    </row>
    <row r="1539" spans="1:32" x14ac:dyDescent="0.25">
      <c r="A1539" t="s">
        <v>7200</v>
      </c>
      <c r="B1539">
        <v>0</v>
      </c>
      <c r="C1539">
        <v>0</v>
      </c>
      <c r="D1539">
        <v>0</v>
      </c>
      <c r="E1539">
        <v>0</v>
      </c>
      <c r="F1539">
        <v>0</v>
      </c>
      <c r="G1539">
        <v>0</v>
      </c>
      <c r="H1539">
        <v>0</v>
      </c>
      <c r="I1539">
        <v>0</v>
      </c>
      <c r="J1539">
        <v>0</v>
      </c>
      <c r="K1539">
        <v>0</v>
      </c>
      <c r="L1539">
        <v>0</v>
      </c>
      <c r="M1539">
        <v>0</v>
      </c>
      <c r="N1539">
        <v>0</v>
      </c>
      <c r="O1539">
        <v>0</v>
      </c>
      <c r="P1539">
        <v>0</v>
      </c>
      <c r="Q1539">
        <v>0</v>
      </c>
      <c r="R1539">
        <v>0</v>
      </c>
      <c r="S1539">
        <v>0</v>
      </c>
      <c r="T1539">
        <v>0</v>
      </c>
      <c r="U1539">
        <v>0</v>
      </c>
      <c r="V1539">
        <v>0</v>
      </c>
      <c r="W1539">
        <v>0</v>
      </c>
      <c r="X1539">
        <v>0</v>
      </c>
      <c r="Y1539">
        <v>0</v>
      </c>
      <c r="Z1539">
        <v>0</v>
      </c>
      <c r="AA1539">
        <v>0</v>
      </c>
      <c r="AB1539">
        <v>0</v>
      </c>
      <c r="AC1539">
        <v>0</v>
      </c>
      <c r="AD1539">
        <v>0</v>
      </c>
      <c r="AE1539">
        <v>0</v>
      </c>
      <c r="AF1539">
        <v>0</v>
      </c>
    </row>
    <row r="1540" spans="1:32" x14ac:dyDescent="0.25">
      <c r="A1540" t="s">
        <v>7201</v>
      </c>
      <c r="B1540">
        <v>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row>
    <row r="1541" spans="1:32" x14ac:dyDescent="0.25">
      <c r="A1541" t="s">
        <v>7202</v>
      </c>
      <c r="B1541">
        <v>0</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0</v>
      </c>
      <c r="V1541">
        <v>0</v>
      </c>
      <c r="W1541">
        <v>0</v>
      </c>
      <c r="X1541">
        <v>0</v>
      </c>
      <c r="Y1541">
        <v>0</v>
      </c>
      <c r="Z1541">
        <v>0</v>
      </c>
      <c r="AA1541">
        <v>0</v>
      </c>
      <c r="AB1541">
        <v>0</v>
      </c>
      <c r="AC1541">
        <v>0</v>
      </c>
      <c r="AD1541">
        <v>0</v>
      </c>
      <c r="AE1541">
        <v>0</v>
      </c>
      <c r="AF1541">
        <v>0</v>
      </c>
    </row>
    <row r="1542" spans="1:32" x14ac:dyDescent="0.25">
      <c r="A1542" t="s">
        <v>7203</v>
      </c>
      <c r="B1542">
        <v>0</v>
      </c>
      <c r="C1542">
        <v>0</v>
      </c>
      <c r="D1542">
        <v>0</v>
      </c>
      <c r="E1542">
        <v>0</v>
      </c>
      <c r="F1542">
        <v>0</v>
      </c>
      <c r="G1542">
        <v>0</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row>
    <row r="1543" spans="1:32" x14ac:dyDescent="0.25">
      <c r="A1543" t="s">
        <v>7204</v>
      </c>
      <c r="B1543">
        <v>0</v>
      </c>
      <c r="C1543">
        <v>0</v>
      </c>
      <c r="D1543">
        <v>0</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row>
    <row r="1544" spans="1:32" x14ac:dyDescent="0.25">
      <c r="A1544" t="s">
        <v>7205</v>
      </c>
      <c r="B1544">
        <v>0</v>
      </c>
      <c r="C1544">
        <v>0</v>
      </c>
      <c r="D1544">
        <v>0</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row>
    <row r="1545" spans="1:32" x14ac:dyDescent="0.25">
      <c r="A1545" t="s">
        <v>7206</v>
      </c>
      <c r="B1545">
        <v>0</v>
      </c>
      <c r="C1545">
        <v>0</v>
      </c>
      <c r="D1545">
        <v>0</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row>
    <row r="1546" spans="1:32" x14ac:dyDescent="0.25">
      <c r="A1546" t="s">
        <v>7207</v>
      </c>
      <c r="B1546">
        <v>0</v>
      </c>
      <c r="C1546">
        <v>0</v>
      </c>
      <c r="D1546">
        <v>0</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row>
    <row r="1547" spans="1:32" x14ac:dyDescent="0.25">
      <c r="A1547" t="s">
        <v>7208</v>
      </c>
      <c r="B1547">
        <v>0</v>
      </c>
      <c r="C1547">
        <v>0</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row>
    <row r="1548" spans="1:32" x14ac:dyDescent="0.25">
      <c r="A1548" t="s">
        <v>7209</v>
      </c>
      <c r="B1548">
        <v>0</v>
      </c>
      <c r="C1548">
        <v>0</v>
      </c>
      <c r="D1548">
        <v>0</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row>
    <row r="1549" spans="1:32" x14ac:dyDescent="0.25">
      <c r="A1549" t="s">
        <v>7210</v>
      </c>
      <c r="B1549">
        <v>0</v>
      </c>
      <c r="C1549">
        <v>0</v>
      </c>
      <c r="D1549">
        <v>0</v>
      </c>
      <c r="E1549">
        <v>0</v>
      </c>
      <c r="F1549">
        <v>0</v>
      </c>
      <c r="G1549">
        <v>0</v>
      </c>
      <c r="H1549">
        <v>0</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0</v>
      </c>
      <c r="AD1549">
        <v>0</v>
      </c>
      <c r="AE1549">
        <v>0</v>
      </c>
      <c r="AF1549">
        <v>0</v>
      </c>
    </row>
    <row r="1550" spans="1:32" x14ac:dyDescent="0.25">
      <c r="A1550" t="s">
        <v>7211</v>
      </c>
      <c r="B1550">
        <v>0</v>
      </c>
      <c r="C1550">
        <v>0</v>
      </c>
      <c r="D1550">
        <v>0</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row>
    <row r="1551" spans="1:32" x14ac:dyDescent="0.25">
      <c r="A1551" t="s">
        <v>7212</v>
      </c>
      <c r="B1551">
        <v>0</v>
      </c>
      <c r="C1551">
        <v>0</v>
      </c>
      <c r="D1551">
        <v>0</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row>
    <row r="1552" spans="1:32" x14ac:dyDescent="0.25">
      <c r="A1552" t="s">
        <v>7213</v>
      </c>
      <c r="B1552" s="197">
        <v>0</v>
      </c>
      <c r="C1552" s="197">
        <v>0</v>
      </c>
      <c r="D1552" s="197">
        <v>0</v>
      </c>
      <c r="E1552" s="197">
        <v>0</v>
      </c>
      <c r="F1552" s="197">
        <v>0</v>
      </c>
      <c r="G1552" s="197">
        <v>0</v>
      </c>
      <c r="H1552" s="197">
        <v>0</v>
      </c>
      <c r="I1552" s="197">
        <v>0</v>
      </c>
      <c r="J1552" s="197">
        <v>0</v>
      </c>
      <c r="K1552" s="197">
        <v>0</v>
      </c>
      <c r="L1552" s="197">
        <v>0</v>
      </c>
      <c r="M1552" s="197">
        <v>0</v>
      </c>
      <c r="N1552" s="197">
        <v>0</v>
      </c>
      <c r="O1552" s="197">
        <v>0</v>
      </c>
      <c r="P1552" s="197">
        <v>0</v>
      </c>
      <c r="Q1552" s="197">
        <v>0</v>
      </c>
      <c r="R1552" s="197">
        <v>0</v>
      </c>
      <c r="S1552" s="197">
        <v>0</v>
      </c>
      <c r="T1552" s="197">
        <v>0</v>
      </c>
      <c r="U1552" s="197">
        <v>0</v>
      </c>
      <c r="V1552" s="197">
        <v>0</v>
      </c>
      <c r="W1552" s="197">
        <v>0</v>
      </c>
      <c r="X1552" s="197">
        <v>0</v>
      </c>
      <c r="Y1552" s="197">
        <v>0</v>
      </c>
      <c r="Z1552" s="197">
        <v>0</v>
      </c>
      <c r="AA1552" s="197">
        <v>0</v>
      </c>
      <c r="AB1552" s="197">
        <v>0</v>
      </c>
      <c r="AC1552" s="197">
        <v>0</v>
      </c>
      <c r="AD1552" s="197">
        <v>0</v>
      </c>
      <c r="AE1552" s="197">
        <v>0</v>
      </c>
      <c r="AF1552" s="197">
        <v>0</v>
      </c>
    </row>
    <row r="1553" spans="1:32" x14ac:dyDescent="0.25">
      <c r="A1553" t="s">
        <v>7214</v>
      </c>
      <c r="B1553">
        <v>0</v>
      </c>
      <c r="C1553">
        <v>0</v>
      </c>
      <c r="D1553">
        <v>0</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row>
    <row r="1554" spans="1:32" x14ac:dyDescent="0.25">
      <c r="A1554" t="s">
        <v>7215</v>
      </c>
      <c r="B1554" s="197">
        <v>0</v>
      </c>
      <c r="C1554" s="197">
        <v>0</v>
      </c>
      <c r="D1554" s="197">
        <v>0</v>
      </c>
      <c r="E1554" s="197">
        <v>0</v>
      </c>
      <c r="F1554" s="197">
        <v>0</v>
      </c>
      <c r="G1554" s="197">
        <v>0</v>
      </c>
      <c r="H1554" s="197">
        <v>0</v>
      </c>
      <c r="I1554" s="197">
        <v>0</v>
      </c>
      <c r="J1554" s="197">
        <v>0</v>
      </c>
      <c r="K1554" s="197">
        <v>0</v>
      </c>
      <c r="L1554" s="197">
        <v>0</v>
      </c>
      <c r="M1554" s="197">
        <v>0</v>
      </c>
      <c r="N1554" s="197">
        <v>0</v>
      </c>
      <c r="O1554" s="197">
        <v>0</v>
      </c>
      <c r="P1554" s="197">
        <v>0</v>
      </c>
      <c r="Q1554" s="197">
        <v>0</v>
      </c>
      <c r="R1554" s="197">
        <v>0</v>
      </c>
      <c r="S1554" s="197">
        <v>0</v>
      </c>
      <c r="T1554" s="197">
        <v>0</v>
      </c>
      <c r="U1554" s="197">
        <v>0</v>
      </c>
      <c r="V1554" s="197">
        <v>0</v>
      </c>
      <c r="W1554" s="197">
        <v>0</v>
      </c>
      <c r="X1554" s="197">
        <v>0</v>
      </c>
      <c r="Y1554" s="197">
        <v>0</v>
      </c>
      <c r="Z1554" s="197">
        <v>0</v>
      </c>
      <c r="AA1554" s="197">
        <v>0</v>
      </c>
      <c r="AB1554" s="197">
        <v>0</v>
      </c>
      <c r="AC1554" s="197">
        <v>0</v>
      </c>
      <c r="AD1554" s="197">
        <v>0</v>
      </c>
      <c r="AE1554" s="197">
        <v>0</v>
      </c>
      <c r="AF1554" s="197">
        <v>0</v>
      </c>
    </row>
    <row r="1555" spans="1:32" x14ac:dyDescent="0.25">
      <c r="A1555" t="s">
        <v>7216</v>
      </c>
      <c r="B1555" s="197">
        <v>0</v>
      </c>
      <c r="C1555" s="197">
        <v>0</v>
      </c>
      <c r="D1555" s="197">
        <v>0</v>
      </c>
      <c r="E1555" s="197">
        <v>0</v>
      </c>
      <c r="F1555" s="197">
        <v>0</v>
      </c>
      <c r="G1555" s="197">
        <v>0</v>
      </c>
      <c r="H1555" s="197">
        <v>0</v>
      </c>
      <c r="I1555" s="197">
        <v>0</v>
      </c>
      <c r="J1555" s="197">
        <v>0</v>
      </c>
      <c r="K1555" s="197">
        <v>0</v>
      </c>
      <c r="L1555" s="197">
        <v>0</v>
      </c>
      <c r="M1555" s="197">
        <v>0</v>
      </c>
      <c r="N1555" s="197">
        <v>0</v>
      </c>
      <c r="O1555" s="197">
        <v>0</v>
      </c>
      <c r="P1555" s="197">
        <v>0</v>
      </c>
      <c r="Q1555" s="197">
        <v>0</v>
      </c>
      <c r="R1555" s="197">
        <v>0</v>
      </c>
      <c r="S1555" s="197">
        <v>0</v>
      </c>
      <c r="T1555" s="197">
        <v>0</v>
      </c>
      <c r="U1555" s="197">
        <v>0</v>
      </c>
      <c r="V1555" s="197">
        <v>0</v>
      </c>
      <c r="W1555" s="197">
        <v>0</v>
      </c>
      <c r="X1555" s="197">
        <v>0</v>
      </c>
      <c r="Y1555" s="197">
        <v>0</v>
      </c>
      <c r="Z1555" s="197">
        <v>0</v>
      </c>
      <c r="AA1555" s="197">
        <v>0</v>
      </c>
      <c r="AB1555" s="197">
        <v>0</v>
      </c>
      <c r="AC1555" s="197">
        <v>0</v>
      </c>
      <c r="AD1555" s="197">
        <v>0</v>
      </c>
      <c r="AE1555" s="197">
        <v>0</v>
      </c>
      <c r="AF1555" s="197">
        <v>0</v>
      </c>
    </row>
    <row r="1556" spans="1:32" x14ac:dyDescent="0.25">
      <c r="A1556" t="s">
        <v>7217</v>
      </c>
      <c r="B1556" s="197">
        <v>0</v>
      </c>
      <c r="C1556" s="197">
        <v>0</v>
      </c>
      <c r="D1556" s="197">
        <v>0</v>
      </c>
      <c r="E1556" s="197">
        <v>0</v>
      </c>
      <c r="F1556" s="197">
        <v>0</v>
      </c>
      <c r="G1556" s="197">
        <v>0</v>
      </c>
      <c r="H1556" s="197">
        <v>0</v>
      </c>
      <c r="I1556" s="197">
        <v>0</v>
      </c>
      <c r="J1556" s="197">
        <v>0</v>
      </c>
      <c r="K1556" s="197">
        <v>0</v>
      </c>
      <c r="L1556" s="197">
        <v>0</v>
      </c>
      <c r="M1556" s="197">
        <v>0</v>
      </c>
      <c r="N1556" s="197">
        <v>0</v>
      </c>
      <c r="O1556" s="197">
        <v>0</v>
      </c>
      <c r="P1556" s="197">
        <v>0</v>
      </c>
      <c r="Q1556" s="197">
        <v>0</v>
      </c>
      <c r="R1556" s="197">
        <v>0</v>
      </c>
      <c r="S1556" s="197">
        <v>0</v>
      </c>
      <c r="T1556" s="197">
        <v>0</v>
      </c>
      <c r="U1556" s="197">
        <v>0</v>
      </c>
      <c r="V1556" s="197">
        <v>0</v>
      </c>
      <c r="W1556" s="197">
        <v>0</v>
      </c>
      <c r="X1556" s="197">
        <v>0</v>
      </c>
      <c r="Y1556" s="197">
        <v>0</v>
      </c>
      <c r="Z1556" s="197">
        <v>0</v>
      </c>
      <c r="AA1556" s="197">
        <v>0</v>
      </c>
      <c r="AB1556" s="197">
        <v>0</v>
      </c>
      <c r="AC1556" s="197">
        <v>0</v>
      </c>
      <c r="AD1556" s="197">
        <v>0</v>
      </c>
      <c r="AE1556" s="197">
        <v>0</v>
      </c>
      <c r="AF1556" s="197">
        <v>0</v>
      </c>
    </row>
    <row r="1557" spans="1:32" x14ac:dyDescent="0.25">
      <c r="A1557" t="s">
        <v>7218</v>
      </c>
      <c r="B1557" s="197">
        <v>0</v>
      </c>
      <c r="C1557" s="197">
        <v>0</v>
      </c>
      <c r="D1557" s="197">
        <v>0</v>
      </c>
      <c r="E1557" s="197">
        <v>0</v>
      </c>
      <c r="F1557" s="197">
        <v>0</v>
      </c>
      <c r="G1557" s="197">
        <v>0</v>
      </c>
      <c r="H1557">
        <v>0</v>
      </c>
      <c r="I1557">
        <v>0</v>
      </c>
      <c r="J1557">
        <v>0</v>
      </c>
      <c r="K1557">
        <v>0</v>
      </c>
      <c r="L1557">
        <v>0</v>
      </c>
      <c r="M1557">
        <v>0</v>
      </c>
      <c r="N1557">
        <v>0</v>
      </c>
      <c r="O1557">
        <v>0</v>
      </c>
      <c r="P1557">
        <v>0</v>
      </c>
      <c r="Q1557">
        <v>0</v>
      </c>
      <c r="R1557">
        <v>0</v>
      </c>
      <c r="S1557">
        <v>0</v>
      </c>
      <c r="T1557">
        <v>0</v>
      </c>
      <c r="U1557" s="197">
        <v>0</v>
      </c>
      <c r="V1557">
        <v>0</v>
      </c>
      <c r="W1557">
        <v>0</v>
      </c>
      <c r="X1557">
        <v>0</v>
      </c>
      <c r="Y1557">
        <v>0</v>
      </c>
      <c r="Z1557">
        <v>0</v>
      </c>
      <c r="AA1557">
        <v>0</v>
      </c>
      <c r="AB1557">
        <v>0</v>
      </c>
      <c r="AC1557">
        <v>0</v>
      </c>
      <c r="AD1557" s="197">
        <v>0</v>
      </c>
      <c r="AE1557" s="197">
        <v>0</v>
      </c>
      <c r="AF1557" s="197">
        <v>0</v>
      </c>
    </row>
    <row r="1558" spans="1:32" x14ac:dyDescent="0.25">
      <c r="A1558" t="s">
        <v>7219</v>
      </c>
      <c r="B1558">
        <v>0</v>
      </c>
      <c r="C1558">
        <v>0</v>
      </c>
      <c r="D1558">
        <v>0</v>
      </c>
      <c r="E1558">
        <v>0</v>
      </c>
      <c r="F1558">
        <v>0</v>
      </c>
      <c r="G1558">
        <v>0</v>
      </c>
      <c r="H1558">
        <v>0</v>
      </c>
      <c r="I1558">
        <v>0</v>
      </c>
      <c r="J1558">
        <v>0</v>
      </c>
      <c r="K1558">
        <v>0</v>
      </c>
      <c r="L1558">
        <v>0</v>
      </c>
      <c r="M1558">
        <v>0</v>
      </c>
      <c r="N1558">
        <v>0</v>
      </c>
      <c r="O1558">
        <v>0</v>
      </c>
      <c r="P1558">
        <v>0</v>
      </c>
      <c r="Q1558">
        <v>0</v>
      </c>
      <c r="R1558">
        <v>0</v>
      </c>
      <c r="S1558">
        <v>0</v>
      </c>
      <c r="T1558">
        <v>0</v>
      </c>
      <c r="U1558">
        <v>0</v>
      </c>
      <c r="V1558">
        <v>0</v>
      </c>
      <c r="W1558">
        <v>0</v>
      </c>
      <c r="X1558">
        <v>0</v>
      </c>
      <c r="Y1558">
        <v>0</v>
      </c>
      <c r="Z1558">
        <v>0</v>
      </c>
      <c r="AA1558">
        <v>0</v>
      </c>
      <c r="AB1558">
        <v>0</v>
      </c>
      <c r="AC1558">
        <v>0</v>
      </c>
      <c r="AD1558">
        <v>0</v>
      </c>
      <c r="AE1558">
        <v>0</v>
      </c>
      <c r="AF1558">
        <v>0</v>
      </c>
    </row>
    <row r="1559" spans="1:32" x14ac:dyDescent="0.25">
      <c r="A1559" t="s">
        <v>7220</v>
      </c>
      <c r="B1559">
        <v>0</v>
      </c>
      <c r="C1559">
        <v>0</v>
      </c>
      <c r="D1559">
        <v>0</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row>
    <row r="1560" spans="1:32" x14ac:dyDescent="0.25">
      <c r="A1560" t="s">
        <v>7221</v>
      </c>
      <c r="B1560">
        <v>0</v>
      </c>
      <c r="C1560">
        <v>0</v>
      </c>
      <c r="D1560">
        <v>0</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0</v>
      </c>
      <c r="AE1560">
        <v>0</v>
      </c>
      <c r="AF1560">
        <v>0</v>
      </c>
    </row>
    <row r="1561" spans="1:32" x14ac:dyDescent="0.25">
      <c r="A1561" t="s">
        <v>7222</v>
      </c>
      <c r="B1561">
        <v>0</v>
      </c>
      <c r="C1561" s="197">
        <v>0</v>
      </c>
      <c r="D1561">
        <v>0</v>
      </c>
      <c r="E1561">
        <v>0</v>
      </c>
      <c r="F1561">
        <v>0</v>
      </c>
      <c r="G1561">
        <v>0</v>
      </c>
      <c r="H1561">
        <v>0</v>
      </c>
      <c r="I1561">
        <v>0</v>
      </c>
      <c r="J1561">
        <v>0</v>
      </c>
      <c r="K1561">
        <v>0</v>
      </c>
      <c r="L1561">
        <v>0</v>
      </c>
      <c r="M1561">
        <v>0</v>
      </c>
      <c r="N1561">
        <v>0</v>
      </c>
      <c r="O1561">
        <v>0</v>
      </c>
      <c r="P1561">
        <v>0</v>
      </c>
      <c r="Q1561">
        <v>0</v>
      </c>
      <c r="R1561">
        <v>0</v>
      </c>
      <c r="S1561">
        <v>0</v>
      </c>
      <c r="T1561">
        <v>0</v>
      </c>
      <c r="U1561">
        <v>0</v>
      </c>
      <c r="V1561">
        <v>0</v>
      </c>
      <c r="W1561">
        <v>0</v>
      </c>
      <c r="X1561">
        <v>0</v>
      </c>
      <c r="Y1561">
        <v>0</v>
      </c>
      <c r="Z1561">
        <v>0</v>
      </c>
      <c r="AA1561">
        <v>0</v>
      </c>
      <c r="AB1561">
        <v>0</v>
      </c>
      <c r="AC1561">
        <v>0</v>
      </c>
      <c r="AD1561">
        <v>0</v>
      </c>
      <c r="AE1561">
        <v>0</v>
      </c>
      <c r="AF1561">
        <v>0</v>
      </c>
    </row>
    <row r="1562" spans="1:32" x14ac:dyDescent="0.25">
      <c r="A1562" t="s">
        <v>7223</v>
      </c>
      <c r="B1562">
        <v>0</v>
      </c>
      <c r="C1562">
        <v>0</v>
      </c>
      <c r="D1562">
        <v>0</v>
      </c>
      <c r="E1562">
        <v>0</v>
      </c>
      <c r="F1562">
        <v>0</v>
      </c>
      <c r="G1562">
        <v>0</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row>
    <row r="1563" spans="1:32" x14ac:dyDescent="0.25">
      <c r="A1563" t="s">
        <v>7224</v>
      </c>
      <c r="B1563">
        <v>0</v>
      </c>
      <c r="C1563">
        <v>0</v>
      </c>
      <c r="D1563">
        <v>0</v>
      </c>
      <c r="E1563">
        <v>0</v>
      </c>
      <c r="F1563">
        <v>0</v>
      </c>
      <c r="G1563">
        <v>0</v>
      </c>
      <c r="H1563">
        <v>0</v>
      </c>
      <c r="I1563">
        <v>0</v>
      </c>
      <c r="J1563">
        <v>0</v>
      </c>
      <c r="K1563">
        <v>0</v>
      </c>
      <c r="L1563">
        <v>0</v>
      </c>
      <c r="M1563">
        <v>0</v>
      </c>
      <c r="N1563">
        <v>0</v>
      </c>
      <c r="O1563">
        <v>0</v>
      </c>
      <c r="P1563">
        <v>0</v>
      </c>
      <c r="Q1563">
        <v>0</v>
      </c>
      <c r="R1563">
        <v>0</v>
      </c>
      <c r="S1563">
        <v>0</v>
      </c>
      <c r="T1563">
        <v>0</v>
      </c>
      <c r="U1563">
        <v>0</v>
      </c>
      <c r="V1563">
        <v>0</v>
      </c>
      <c r="W1563">
        <v>0</v>
      </c>
      <c r="X1563">
        <v>0</v>
      </c>
      <c r="Y1563">
        <v>0</v>
      </c>
      <c r="Z1563">
        <v>0</v>
      </c>
      <c r="AA1563">
        <v>0</v>
      </c>
      <c r="AB1563">
        <v>0</v>
      </c>
      <c r="AC1563">
        <v>0</v>
      </c>
      <c r="AD1563">
        <v>0</v>
      </c>
      <c r="AE1563">
        <v>0</v>
      </c>
      <c r="AF1563">
        <v>0</v>
      </c>
    </row>
    <row r="1564" spans="1:32" x14ac:dyDescent="0.25">
      <c r="A1564" t="s">
        <v>7225</v>
      </c>
      <c r="B1564">
        <v>0</v>
      </c>
      <c r="C1564">
        <v>0</v>
      </c>
      <c r="D1564">
        <v>0</v>
      </c>
      <c r="E1564">
        <v>0</v>
      </c>
      <c r="F1564">
        <v>0</v>
      </c>
      <c r="G1564">
        <v>0</v>
      </c>
      <c r="H1564">
        <v>0</v>
      </c>
      <c r="I1564">
        <v>0</v>
      </c>
      <c r="J1564">
        <v>0</v>
      </c>
      <c r="K1564">
        <v>0</v>
      </c>
      <c r="L1564">
        <v>0</v>
      </c>
      <c r="M1564">
        <v>0</v>
      </c>
      <c r="N1564">
        <v>0</v>
      </c>
      <c r="O1564">
        <v>0</v>
      </c>
      <c r="P1564">
        <v>0</v>
      </c>
      <c r="Q1564">
        <v>0</v>
      </c>
      <c r="R1564">
        <v>0</v>
      </c>
      <c r="S1564">
        <v>0</v>
      </c>
      <c r="T1564">
        <v>0</v>
      </c>
      <c r="U1564">
        <v>0</v>
      </c>
      <c r="V1564">
        <v>0</v>
      </c>
      <c r="W1564">
        <v>0</v>
      </c>
      <c r="X1564">
        <v>0</v>
      </c>
      <c r="Y1564">
        <v>0</v>
      </c>
      <c r="Z1564">
        <v>0</v>
      </c>
      <c r="AA1564">
        <v>0</v>
      </c>
      <c r="AB1564">
        <v>0</v>
      </c>
      <c r="AC1564">
        <v>0</v>
      </c>
      <c r="AD1564">
        <v>0</v>
      </c>
      <c r="AE1564">
        <v>0</v>
      </c>
      <c r="AF1564">
        <v>0</v>
      </c>
    </row>
    <row r="1565" spans="1:32" x14ac:dyDescent="0.25">
      <c r="A1565" t="s">
        <v>7226</v>
      </c>
      <c r="B1565">
        <v>0</v>
      </c>
      <c r="C1565">
        <v>0</v>
      </c>
      <c r="D1565">
        <v>0</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row>
    <row r="1566" spans="1:32" x14ac:dyDescent="0.25">
      <c r="A1566" t="s">
        <v>7227</v>
      </c>
      <c r="B1566">
        <v>0</v>
      </c>
      <c r="C1566">
        <v>0</v>
      </c>
      <c r="D1566">
        <v>0</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row>
    <row r="1567" spans="1:32" x14ac:dyDescent="0.25">
      <c r="A1567" t="s">
        <v>7228</v>
      </c>
      <c r="B1567">
        <v>0</v>
      </c>
      <c r="C1567">
        <v>0</v>
      </c>
      <c r="D1567">
        <v>0</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row>
    <row r="1568" spans="1:32" x14ac:dyDescent="0.25">
      <c r="A1568" t="s">
        <v>7229</v>
      </c>
      <c r="B1568">
        <v>0</v>
      </c>
      <c r="C1568">
        <v>0</v>
      </c>
      <c r="D1568">
        <v>0</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row>
    <row r="1569" spans="1:32" x14ac:dyDescent="0.25">
      <c r="A1569" t="s">
        <v>7230</v>
      </c>
      <c r="B1569">
        <v>0</v>
      </c>
      <c r="C1569">
        <v>0</v>
      </c>
      <c r="D1569">
        <v>0</v>
      </c>
      <c r="E1569">
        <v>0</v>
      </c>
      <c r="F1569">
        <v>0</v>
      </c>
      <c r="G1569">
        <v>0</v>
      </c>
      <c r="H1569">
        <v>0</v>
      </c>
      <c r="I1569">
        <v>0</v>
      </c>
      <c r="J1569">
        <v>0</v>
      </c>
      <c r="K1569">
        <v>0</v>
      </c>
      <c r="L1569">
        <v>0</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row>
    <row r="1570" spans="1:32" x14ac:dyDescent="0.25">
      <c r="A1570" t="s">
        <v>7231</v>
      </c>
      <c r="B1570">
        <v>0</v>
      </c>
      <c r="C1570">
        <v>0</v>
      </c>
      <c r="D1570">
        <v>0</v>
      </c>
      <c r="E1570">
        <v>0</v>
      </c>
      <c r="F1570">
        <v>0</v>
      </c>
      <c r="G1570">
        <v>0</v>
      </c>
      <c r="H1570">
        <v>0</v>
      </c>
      <c r="I1570">
        <v>0</v>
      </c>
      <c r="J1570">
        <v>0</v>
      </c>
      <c r="K1570">
        <v>0</v>
      </c>
      <c r="L1570">
        <v>0</v>
      </c>
      <c r="M1570">
        <v>0</v>
      </c>
      <c r="N1570">
        <v>0</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row>
    <row r="1571" spans="1:32" x14ac:dyDescent="0.25">
      <c r="A1571" t="s">
        <v>7232</v>
      </c>
      <c r="B1571">
        <v>0</v>
      </c>
      <c r="C1571">
        <v>0</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row>
    <row r="1572" spans="1:32" x14ac:dyDescent="0.25">
      <c r="A1572" t="s">
        <v>7233</v>
      </c>
      <c r="B1572">
        <v>0</v>
      </c>
      <c r="C1572">
        <v>0</v>
      </c>
      <c r="D1572">
        <v>0</v>
      </c>
      <c r="E1572">
        <v>0</v>
      </c>
      <c r="F1572">
        <v>0</v>
      </c>
      <c r="G1572">
        <v>0</v>
      </c>
      <c r="H1572">
        <v>0</v>
      </c>
      <c r="I1572">
        <v>0</v>
      </c>
      <c r="J1572">
        <v>0</v>
      </c>
      <c r="K1572">
        <v>0</v>
      </c>
      <c r="L1572">
        <v>0</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row>
    <row r="1573" spans="1:32" x14ac:dyDescent="0.25">
      <c r="A1573" t="s">
        <v>7234</v>
      </c>
      <c r="B1573">
        <v>0</v>
      </c>
      <c r="C1573">
        <v>0</v>
      </c>
      <c r="D1573">
        <v>0</v>
      </c>
      <c r="E1573">
        <v>0</v>
      </c>
      <c r="F1573">
        <v>0</v>
      </c>
      <c r="G1573">
        <v>0</v>
      </c>
      <c r="H1573">
        <v>0</v>
      </c>
      <c r="I1573">
        <v>0</v>
      </c>
      <c r="J1573">
        <v>0</v>
      </c>
      <c r="K1573">
        <v>0</v>
      </c>
      <c r="L1573">
        <v>0</v>
      </c>
      <c r="M1573">
        <v>0</v>
      </c>
      <c r="N1573">
        <v>0</v>
      </c>
      <c r="O1573">
        <v>0</v>
      </c>
      <c r="P1573">
        <v>0</v>
      </c>
      <c r="Q1573">
        <v>0</v>
      </c>
      <c r="R1573">
        <v>0</v>
      </c>
      <c r="S1573">
        <v>0</v>
      </c>
      <c r="T1573">
        <v>0</v>
      </c>
      <c r="U1573">
        <v>0</v>
      </c>
      <c r="V1573">
        <v>0</v>
      </c>
      <c r="W1573">
        <v>0</v>
      </c>
      <c r="X1573">
        <v>0</v>
      </c>
      <c r="Y1573">
        <v>0</v>
      </c>
      <c r="Z1573">
        <v>0</v>
      </c>
      <c r="AA1573">
        <v>0</v>
      </c>
      <c r="AB1573">
        <v>0</v>
      </c>
      <c r="AC1573">
        <v>0</v>
      </c>
      <c r="AD1573">
        <v>0</v>
      </c>
      <c r="AE1573">
        <v>0</v>
      </c>
      <c r="AF1573">
        <v>0</v>
      </c>
    </row>
    <row r="1574" spans="1:32" x14ac:dyDescent="0.25">
      <c r="A1574" t="s">
        <v>7235</v>
      </c>
      <c r="B1574">
        <v>0</v>
      </c>
      <c r="C1574">
        <v>0</v>
      </c>
      <c r="D1574">
        <v>0</v>
      </c>
      <c r="E1574">
        <v>0</v>
      </c>
      <c r="F1574">
        <v>0</v>
      </c>
      <c r="G1574">
        <v>0</v>
      </c>
      <c r="H1574">
        <v>0</v>
      </c>
      <c r="I1574">
        <v>0</v>
      </c>
      <c r="J1574">
        <v>0</v>
      </c>
      <c r="K1574">
        <v>0</v>
      </c>
      <c r="L1574">
        <v>0</v>
      </c>
      <c r="M1574">
        <v>0</v>
      </c>
      <c r="N1574">
        <v>0</v>
      </c>
      <c r="O1574">
        <v>0</v>
      </c>
      <c r="P1574">
        <v>0</v>
      </c>
      <c r="Q1574">
        <v>0</v>
      </c>
      <c r="R1574">
        <v>0</v>
      </c>
      <c r="S1574">
        <v>0</v>
      </c>
      <c r="T1574">
        <v>0</v>
      </c>
      <c r="U1574">
        <v>0</v>
      </c>
      <c r="V1574">
        <v>0</v>
      </c>
      <c r="W1574">
        <v>0</v>
      </c>
      <c r="X1574">
        <v>0</v>
      </c>
      <c r="Y1574">
        <v>0</v>
      </c>
      <c r="Z1574">
        <v>0</v>
      </c>
      <c r="AA1574">
        <v>0</v>
      </c>
      <c r="AB1574">
        <v>0</v>
      </c>
      <c r="AC1574">
        <v>0</v>
      </c>
      <c r="AD1574">
        <v>0</v>
      </c>
      <c r="AE1574">
        <v>0</v>
      </c>
      <c r="AF1574">
        <v>0</v>
      </c>
    </row>
    <row r="1575" spans="1:32" x14ac:dyDescent="0.25">
      <c r="A1575" t="s">
        <v>7236</v>
      </c>
      <c r="B1575">
        <v>0</v>
      </c>
      <c r="C1575">
        <v>0</v>
      </c>
      <c r="D1575">
        <v>0</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row>
    <row r="1576" spans="1:32" x14ac:dyDescent="0.25">
      <c r="A1576" t="s">
        <v>7237</v>
      </c>
      <c r="B1576" s="197">
        <v>0</v>
      </c>
      <c r="C1576" s="197">
        <v>0</v>
      </c>
      <c r="D1576" s="197">
        <v>0</v>
      </c>
      <c r="E1576" s="197">
        <v>0</v>
      </c>
      <c r="F1576" s="197">
        <v>0</v>
      </c>
      <c r="G1576" s="197">
        <v>0</v>
      </c>
      <c r="H1576" s="197">
        <v>0</v>
      </c>
      <c r="I1576" s="197">
        <v>0</v>
      </c>
      <c r="J1576" s="197">
        <v>0</v>
      </c>
      <c r="K1576" s="197">
        <v>0</v>
      </c>
      <c r="L1576" s="197">
        <v>0</v>
      </c>
      <c r="M1576" s="197">
        <v>0</v>
      </c>
      <c r="N1576" s="197">
        <v>0</v>
      </c>
      <c r="O1576" s="197">
        <v>0</v>
      </c>
      <c r="P1576" s="197">
        <v>0</v>
      </c>
      <c r="Q1576" s="197">
        <v>0</v>
      </c>
      <c r="R1576" s="197">
        <v>0</v>
      </c>
      <c r="S1576" s="197">
        <v>0</v>
      </c>
      <c r="T1576" s="197">
        <v>0</v>
      </c>
      <c r="U1576" s="197">
        <v>0</v>
      </c>
      <c r="V1576" s="197">
        <v>0</v>
      </c>
      <c r="W1576" s="197">
        <v>0</v>
      </c>
      <c r="X1576" s="197">
        <v>0</v>
      </c>
      <c r="Y1576" s="197">
        <v>0</v>
      </c>
      <c r="Z1576" s="197">
        <v>0</v>
      </c>
      <c r="AA1576" s="197">
        <v>0</v>
      </c>
      <c r="AB1576" s="197">
        <v>0</v>
      </c>
      <c r="AC1576" s="197">
        <v>0</v>
      </c>
      <c r="AD1576" s="197">
        <v>0</v>
      </c>
      <c r="AE1576" s="197">
        <v>0</v>
      </c>
      <c r="AF1576" s="197">
        <v>0</v>
      </c>
    </row>
    <row r="1577" spans="1:32" x14ac:dyDescent="0.25">
      <c r="A1577" t="s">
        <v>7238</v>
      </c>
      <c r="B1577">
        <v>0</v>
      </c>
      <c r="C1577">
        <v>0</v>
      </c>
      <c r="D1577">
        <v>0</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v>0</v>
      </c>
      <c r="AA1577">
        <v>0</v>
      </c>
      <c r="AB1577">
        <v>0</v>
      </c>
      <c r="AC1577">
        <v>0</v>
      </c>
      <c r="AD1577">
        <v>0</v>
      </c>
      <c r="AE1577">
        <v>0</v>
      </c>
      <c r="AF1577">
        <v>0</v>
      </c>
    </row>
    <row r="1578" spans="1:32" x14ac:dyDescent="0.25">
      <c r="A1578" t="s">
        <v>7239</v>
      </c>
      <c r="B1578" s="197">
        <v>0</v>
      </c>
      <c r="C1578" s="197">
        <v>0</v>
      </c>
      <c r="D1578" s="197">
        <v>0</v>
      </c>
      <c r="E1578" s="197">
        <v>0</v>
      </c>
      <c r="F1578" s="197">
        <v>0</v>
      </c>
      <c r="G1578" s="197">
        <v>0</v>
      </c>
      <c r="H1578" s="197">
        <v>0</v>
      </c>
      <c r="I1578" s="197">
        <v>0</v>
      </c>
      <c r="J1578" s="197">
        <v>0</v>
      </c>
      <c r="K1578" s="197">
        <v>0</v>
      </c>
      <c r="L1578" s="197">
        <v>0</v>
      </c>
      <c r="M1578" s="197">
        <v>0</v>
      </c>
      <c r="N1578" s="197">
        <v>0</v>
      </c>
      <c r="O1578" s="197">
        <v>0</v>
      </c>
      <c r="P1578" s="197">
        <v>0</v>
      </c>
      <c r="Q1578" s="197">
        <v>0</v>
      </c>
      <c r="R1578" s="197">
        <v>0</v>
      </c>
      <c r="S1578" s="197">
        <v>0</v>
      </c>
      <c r="T1578" s="197">
        <v>0</v>
      </c>
      <c r="U1578" s="197">
        <v>0</v>
      </c>
      <c r="V1578" s="197">
        <v>0</v>
      </c>
      <c r="W1578" s="197">
        <v>0</v>
      </c>
      <c r="X1578" s="197">
        <v>0</v>
      </c>
      <c r="Y1578" s="197">
        <v>0</v>
      </c>
      <c r="Z1578" s="197">
        <v>0</v>
      </c>
      <c r="AA1578" s="197">
        <v>0</v>
      </c>
      <c r="AB1578" s="197">
        <v>0</v>
      </c>
      <c r="AC1578" s="197">
        <v>0</v>
      </c>
      <c r="AD1578" s="197">
        <v>0</v>
      </c>
      <c r="AE1578" s="197">
        <v>0</v>
      </c>
      <c r="AF1578" s="197">
        <v>0</v>
      </c>
    </row>
    <row r="1579" spans="1:32" x14ac:dyDescent="0.25">
      <c r="A1579" t="s">
        <v>7240</v>
      </c>
      <c r="B1579" s="197">
        <v>0</v>
      </c>
      <c r="C1579" s="197">
        <v>0</v>
      </c>
      <c r="D1579" s="197">
        <v>0</v>
      </c>
      <c r="E1579" s="197">
        <v>0</v>
      </c>
      <c r="F1579" s="197">
        <v>0</v>
      </c>
      <c r="G1579" s="197">
        <v>0</v>
      </c>
      <c r="H1579" s="197">
        <v>0</v>
      </c>
      <c r="I1579" s="197">
        <v>0</v>
      </c>
      <c r="J1579" s="197">
        <v>0</v>
      </c>
      <c r="K1579" s="197">
        <v>0</v>
      </c>
      <c r="L1579" s="197">
        <v>0</v>
      </c>
      <c r="M1579" s="197">
        <v>0</v>
      </c>
      <c r="N1579" s="197">
        <v>0</v>
      </c>
      <c r="O1579" s="197">
        <v>0</v>
      </c>
      <c r="P1579" s="197">
        <v>0</v>
      </c>
      <c r="Q1579" s="197">
        <v>0</v>
      </c>
      <c r="R1579" s="197">
        <v>0</v>
      </c>
      <c r="S1579" s="197">
        <v>0</v>
      </c>
      <c r="T1579" s="197">
        <v>0</v>
      </c>
      <c r="U1579" s="197">
        <v>0</v>
      </c>
      <c r="V1579" s="197">
        <v>0</v>
      </c>
      <c r="W1579" s="197">
        <v>0</v>
      </c>
      <c r="X1579" s="197">
        <v>0</v>
      </c>
      <c r="Y1579" s="197">
        <v>0</v>
      </c>
      <c r="Z1579" s="197">
        <v>0</v>
      </c>
      <c r="AA1579" s="197">
        <v>0</v>
      </c>
      <c r="AB1579" s="197">
        <v>0</v>
      </c>
      <c r="AC1579" s="197">
        <v>0</v>
      </c>
      <c r="AD1579" s="197">
        <v>0</v>
      </c>
      <c r="AE1579" s="197">
        <v>0</v>
      </c>
      <c r="AF1579" s="197">
        <v>0</v>
      </c>
    </row>
    <row r="1580" spans="1:32" x14ac:dyDescent="0.25">
      <c r="A1580" t="s">
        <v>7241</v>
      </c>
      <c r="B1580" s="197">
        <v>0</v>
      </c>
      <c r="C1580" s="197">
        <v>0</v>
      </c>
      <c r="D1580" s="197">
        <v>0</v>
      </c>
      <c r="E1580" s="197">
        <v>0</v>
      </c>
      <c r="F1580" s="197">
        <v>0</v>
      </c>
      <c r="G1580" s="197">
        <v>0</v>
      </c>
      <c r="H1580" s="197">
        <v>0</v>
      </c>
      <c r="I1580" s="197">
        <v>0</v>
      </c>
      <c r="J1580" s="197">
        <v>0</v>
      </c>
      <c r="K1580" s="197">
        <v>0</v>
      </c>
      <c r="L1580" s="197">
        <v>0</v>
      </c>
      <c r="M1580" s="197">
        <v>0</v>
      </c>
      <c r="N1580" s="197">
        <v>0</v>
      </c>
      <c r="O1580" s="197">
        <v>0</v>
      </c>
      <c r="P1580" s="197">
        <v>0</v>
      </c>
      <c r="Q1580" s="197">
        <v>0</v>
      </c>
      <c r="R1580" s="197">
        <v>0</v>
      </c>
      <c r="S1580" s="197">
        <v>0</v>
      </c>
      <c r="T1580" s="197">
        <v>0</v>
      </c>
      <c r="U1580" s="197">
        <v>0</v>
      </c>
      <c r="V1580" s="197">
        <v>0</v>
      </c>
      <c r="W1580" s="197">
        <v>0</v>
      </c>
      <c r="X1580" s="197">
        <v>0</v>
      </c>
      <c r="Y1580" s="197">
        <v>0</v>
      </c>
      <c r="Z1580" s="197">
        <v>0</v>
      </c>
      <c r="AA1580" s="197">
        <v>0</v>
      </c>
      <c r="AB1580" s="197">
        <v>0</v>
      </c>
      <c r="AC1580" s="197">
        <v>0</v>
      </c>
      <c r="AD1580" s="197">
        <v>0</v>
      </c>
      <c r="AE1580" s="197">
        <v>0</v>
      </c>
      <c r="AF1580" s="197">
        <v>0</v>
      </c>
    </row>
    <row r="1581" spans="1:32" x14ac:dyDescent="0.25">
      <c r="A1581" t="s">
        <v>7242</v>
      </c>
      <c r="B1581" s="197">
        <v>0</v>
      </c>
      <c r="C1581" s="197">
        <v>0</v>
      </c>
      <c r="D1581" s="197">
        <v>0</v>
      </c>
      <c r="E1581" s="197">
        <v>0</v>
      </c>
      <c r="F1581" s="197">
        <v>0</v>
      </c>
      <c r="G1581" s="197">
        <v>0</v>
      </c>
      <c r="H1581" s="197">
        <v>0</v>
      </c>
      <c r="I1581" s="197">
        <v>0</v>
      </c>
      <c r="J1581" s="197">
        <v>0</v>
      </c>
      <c r="K1581" s="197">
        <v>0</v>
      </c>
      <c r="L1581" s="197">
        <v>0</v>
      </c>
      <c r="M1581" s="197">
        <v>0</v>
      </c>
      <c r="N1581" s="197">
        <v>0</v>
      </c>
      <c r="O1581" s="197">
        <v>0</v>
      </c>
      <c r="P1581" s="197">
        <v>0</v>
      </c>
      <c r="Q1581" s="197">
        <v>0</v>
      </c>
      <c r="R1581" s="197">
        <v>0</v>
      </c>
      <c r="S1581" s="197">
        <v>0</v>
      </c>
      <c r="T1581" s="197">
        <v>0</v>
      </c>
      <c r="U1581" s="197">
        <v>0</v>
      </c>
      <c r="V1581" s="197">
        <v>0</v>
      </c>
      <c r="W1581" s="197">
        <v>0</v>
      </c>
      <c r="X1581" s="197">
        <v>0</v>
      </c>
      <c r="Y1581" s="197">
        <v>0</v>
      </c>
      <c r="Z1581" s="197">
        <v>0</v>
      </c>
      <c r="AA1581" s="197">
        <v>0</v>
      </c>
      <c r="AB1581" s="197">
        <v>0</v>
      </c>
      <c r="AC1581" s="197">
        <v>0</v>
      </c>
      <c r="AD1581" s="197">
        <v>0</v>
      </c>
      <c r="AE1581" s="197">
        <v>0</v>
      </c>
      <c r="AF1581" s="197">
        <v>0</v>
      </c>
    </row>
    <row r="1582" spans="1:32" x14ac:dyDescent="0.25">
      <c r="A1582" t="s">
        <v>7243</v>
      </c>
      <c r="B1582">
        <v>0</v>
      </c>
      <c r="C1582">
        <v>0</v>
      </c>
      <c r="D1582">
        <v>0</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row>
    <row r="1583" spans="1:32" x14ac:dyDescent="0.25">
      <c r="A1583" t="s">
        <v>7244</v>
      </c>
      <c r="B1583">
        <v>0</v>
      </c>
      <c r="C1583">
        <v>0</v>
      </c>
      <c r="D1583">
        <v>0</v>
      </c>
      <c r="E1583">
        <v>0</v>
      </c>
      <c r="F1583">
        <v>0</v>
      </c>
      <c r="G1583">
        <v>0</v>
      </c>
      <c r="H1583">
        <v>0</v>
      </c>
      <c r="I1583">
        <v>0</v>
      </c>
      <c r="J1583">
        <v>0</v>
      </c>
      <c r="K1583">
        <v>0</v>
      </c>
      <c r="L1583">
        <v>0</v>
      </c>
      <c r="M1583">
        <v>0</v>
      </c>
      <c r="N1583">
        <v>0</v>
      </c>
      <c r="O1583">
        <v>0</v>
      </c>
      <c r="P1583">
        <v>0</v>
      </c>
      <c r="Q1583">
        <v>0</v>
      </c>
      <c r="R1583">
        <v>0</v>
      </c>
      <c r="S1583">
        <v>0</v>
      </c>
      <c r="T1583">
        <v>0</v>
      </c>
      <c r="U1583">
        <v>0</v>
      </c>
      <c r="V1583">
        <v>0</v>
      </c>
      <c r="W1583">
        <v>0</v>
      </c>
      <c r="X1583">
        <v>0</v>
      </c>
      <c r="Y1583">
        <v>0</v>
      </c>
      <c r="Z1583">
        <v>0</v>
      </c>
      <c r="AA1583">
        <v>0</v>
      </c>
      <c r="AB1583">
        <v>0</v>
      </c>
      <c r="AC1583">
        <v>0</v>
      </c>
      <c r="AD1583">
        <v>0</v>
      </c>
      <c r="AE1583">
        <v>0</v>
      </c>
      <c r="AF1583">
        <v>0</v>
      </c>
    </row>
    <row r="1584" spans="1:32" x14ac:dyDescent="0.25">
      <c r="A1584" t="s">
        <v>7245</v>
      </c>
      <c r="B1584">
        <v>0</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0</v>
      </c>
      <c r="V1584">
        <v>0</v>
      </c>
      <c r="W1584">
        <v>0</v>
      </c>
      <c r="X1584">
        <v>0</v>
      </c>
      <c r="Y1584">
        <v>0</v>
      </c>
      <c r="Z1584">
        <v>0</v>
      </c>
      <c r="AA1584">
        <v>0</v>
      </c>
      <c r="AB1584">
        <v>0</v>
      </c>
      <c r="AC1584">
        <v>0</v>
      </c>
      <c r="AD1584">
        <v>0</v>
      </c>
      <c r="AE1584">
        <v>0</v>
      </c>
      <c r="AF1584">
        <v>0</v>
      </c>
    </row>
    <row r="1585" spans="1:32" x14ac:dyDescent="0.25">
      <c r="A1585" t="s">
        <v>7246</v>
      </c>
      <c r="B1585" s="197">
        <v>0</v>
      </c>
      <c r="C1585" s="197">
        <v>0</v>
      </c>
      <c r="D1585" s="197">
        <v>0</v>
      </c>
      <c r="E1585" s="197">
        <v>0</v>
      </c>
      <c r="F1585" s="197">
        <v>0</v>
      </c>
      <c r="G1585" s="197">
        <v>0</v>
      </c>
      <c r="H1585" s="197">
        <v>0</v>
      </c>
      <c r="I1585" s="197">
        <v>0</v>
      </c>
      <c r="J1585" s="197">
        <v>0</v>
      </c>
      <c r="K1585" s="197">
        <v>0</v>
      </c>
      <c r="L1585" s="197">
        <v>0</v>
      </c>
      <c r="M1585" s="197">
        <v>0</v>
      </c>
      <c r="N1585" s="197">
        <v>0</v>
      </c>
      <c r="O1585" s="197">
        <v>0</v>
      </c>
      <c r="P1585" s="197">
        <v>0</v>
      </c>
      <c r="Q1585" s="197">
        <v>0</v>
      </c>
      <c r="R1585" s="197">
        <v>0</v>
      </c>
      <c r="S1585" s="197">
        <v>0</v>
      </c>
      <c r="T1585" s="197">
        <v>0</v>
      </c>
      <c r="U1585" s="197">
        <v>0</v>
      </c>
      <c r="V1585" s="197">
        <v>0</v>
      </c>
      <c r="W1585" s="197">
        <v>0</v>
      </c>
      <c r="X1585" s="197">
        <v>0</v>
      </c>
      <c r="Y1585" s="197">
        <v>0</v>
      </c>
      <c r="Z1585" s="197">
        <v>0</v>
      </c>
      <c r="AA1585" s="197">
        <v>0</v>
      </c>
      <c r="AB1585" s="197">
        <v>0</v>
      </c>
      <c r="AC1585" s="197">
        <v>0</v>
      </c>
      <c r="AD1585" s="197">
        <v>0</v>
      </c>
      <c r="AE1585" s="197">
        <v>0</v>
      </c>
      <c r="AF1585" s="197">
        <v>0</v>
      </c>
    </row>
    <row r="1586" spans="1:32" x14ac:dyDescent="0.25">
      <c r="A1586" t="s">
        <v>7247</v>
      </c>
      <c r="B1586">
        <v>0</v>
      </c>
      <c r="C1586">
        <v>0</v>
      </c>
      <c r="D1586">
        <v>0</v>
      </c>
      <c r="E1586">
        <v>0</v>
      </c>
      <c r="F1586">
        <v>0</v>
      </c>
      <c r="G1586">
        <v>0</v>
      </c>
      <c r="H1586">
        <v>0</v>
      </c>
      <c r="I1586">
        <v>0</v>
      </c>
      <c r="J1586">
        <v>0</v>
      </c>
      <c r="K1586">
        <v>0</v>
      </c>
      <c r="L1586">
        <v>0</v>
      </c>
      <c r="M1586">
        <v>0</v>
      </c>
      <c r="N1586">
        <v>0</v>
      </c>
      <c r="O1586">
        <v>0</v>
      </c>
      <c r="P1586">
        <v>0</v>
      </c>
      <c r="Q1586">
        <v>0</v>
      </c>
      <c r="R1586">
        <v>0</v>
      </c>
      <c r="S1586">
        <v>0</v>
      </c>
      <c r="T1586">
        <v>0</v>
      </c>
      <c r="U1586">
        <v>0</v>
      </c>
      <c r="V1586">
        <v>0</v>
      </c>
      <c r="W1586">
        <v>0</v>
      </c>
      <c r="X1586">
        <v>0</v>
      </c>
      <c r="Y1586">
        <v>0</v>
      </c>
      <c r="Z1586">
        <v>0</v>
      </c>
      <c r="AA1586">
        <v>0</v>
      </c>
      <c r="AB1586">
        <v>0</v>
      </c>
      <c r="AC1586">
        <v>0</v>
      </c>
      <c r="AD1586">
        <v>0</v>
      </c>
      <c r="AE1586">
        <v>0</v>
      </c>
      <c r="AF1586">
        <v>0</v>
      </c>
    </row>
    <row r="1587" spans="1:32" x14ac:dyDescent="0.25">
      <c r="A1587" t="s">
        <v>7248</v>
      </c>
      <c r="B1587">
        <v>0</v>
      </c>
      <c r="C1587">
        <v>0</v>
      </c>
      <c r="D1587">
        <v>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row>
    <row r="1588" spans="1:32" x14ac:dyDescent="0.25">
      <c r="A1588" t="s">
        <v>7249</v>
      </c>
      <c r="B1588" s="197">
        <v>0</v>
      </c>
      <c r="C1588" s="197">
        <v>0</v>
      </c>
      <c r="D1588" s="197">
        <v>0</v>
      </c>
      <c r="E1588" s="197">
        <v>0</v>
      </c>
      <c r="F1588" s="197">
        <v>0</v>
      </c>
      <c r="G1588" s="197">
        <v>0</v>
      </c>
      <c r="H1588" s="197">
        <v>0</v>
      </c>
      <c r="I1588" s="197">
        <v>0</v>
      </c>
      <c r="J1588" s="197">
        <v>0</v>
      </c>
      <c r="K1588" s="197">
        <v>0</v>
      </c>
      <c r="L1588" s="197">
        <v>0</v>
      </c>
      <c r="M1588" s="197">
        <v>0</v>
      </c>
      <c r="N1588" s="197">
        <v>0</v>
      </c>
      <c r="O1588" s="197">
        <v>0</v>
      </c>
      <c r="P1588" s="197">
        <v>0</v>
      </c>
      <c r="Q1588" s="197">
        <v>0</v>
      </c>
      <c r="R1588" s="197">
        <v>0</v>
      </c>
      <c r="S1588" s="197">
        <v>0</v>
      </c>
      <c r="T1588" s="197">
        <v>0</v>
      </c>
      <c r="U1588" s="197">
        <v>0</v>
      </c>
      <c r="V1588" s="197">
        <v>0</v>
      </c>
      <c r="W1588" s="197">
        <v>0</v>
      </c>
      <c r="X1588" s="197">
        <v>0</v>
      </c>
      <c r="Y1588" s="197">
        <v>0</v>
      </c>
      <c r="Z1588" s="197">
        <v>0</v>
      </c>
      <c r="AA1588" s="197">
        <v>0</v>
      </c>
      <c r="AB1588" s="197">
        <v>0</v>
      </c>
      <c r="AC1588" s="197">
        <v>0</v>
      </c>
      <c r="AD1588" s="197">
        <v>0</v>
      </c>
      <c r="AE1588" s="197">
        <v>0</v>
      </c>
      <c r="AF1588" s="197">
        <v>0</v>
      </c>
    </row>
    <row r="1589" spans="1:32" x14ac:dyDescent="0.25">
      <c r="A1589" t="s">
        <v>7250</v>
      </c>
      <c r="B1589">
        <v>0</v>
      </c>
      <c r="C1589">
        <v>0</v>
      </c>
      <c r="D1589">
        <v>0</v>
      </c>
      <c r="E1589">
        <v>0</v>
      </c>
      <c r="F1589">
        <v>0</v>
      </c>
      <c r="G1589">
        <v>0</v>
      </c>
      <c r="H1589">
        <v>0</v>
      </c>
      <c r="I1589">
        <v>0</v>
      </c>
      <c r="J1589">
        <v>0</v>
      </c>
      <c r="K1589">
        <v>0</v>
      </c>
      <c r="L1589">
        <v>0</v>
      </c>
      <c r="M1589">
        <v>0</v>
      </c>
      <c r="N1589">
        <v>0</v>
      </c>
      <c r="O1589">
        <v>0</v>
      </c>
      <c r="P1589">
        <v>0</v>
      </c>
      <c r="Q1589">
        <v>0</v>
      </c>
      <c r="R1589">
        <v>0</v>
      </c>
      <c r="S1589">
        <v>0</v>
      </c>
      <c r="T1589">
        <v>0</v>
      </c>
      <c r="U1589">
        <v>0</v>
      </c>
      <c r="V1589">
        <v>0</v>
      </c>
      <c r="W1589">
        <v>0</v>
      </c>
      <c r="X1589">
        <v>0</v>
      </c>
      <c r="Y1589">
        <v>0</v>
      </c>
      <c r="Z1589">
        <v>0</v>
      </c>
      <c r="AA1589">
        <v>0</v>
      </c>
      <c r="AB1589">
        <v>0</v>
      </c>
      <c r="AC1589">
        <v>0</v>
      </c>
      <c r="AD1589">
        <v>0</v>
      </c>
      <c r="AE1589">
        <v>0</v>
      </c>
      <c r="AF1589">
        <v>0</v>
      </c>
    </row>
    <row r="1590" spans="1:32" x14ac:dyDescent="0.25">
      <c r="A1590" t="s">
        <v>7251</v>
      </c>
      <c r="B1590" s="197">
        <v>0</v>
      </c>
      <c r="C1590" s="197">
        <v>0</v>
      </c>
      <c r="D1590" s="197">
        <v>0</v>
      </c>
      <c r="E1590" s="197">
        <v>0</v>
      </c>
      <c r="F1590" s="197">
        <v>0</v>
      </c>
      <c r="G1590" s="197">
        <v>0</v>
      </c>
      <c r="H1590" s="197">
        <v>0</v>
      </c>
      <c r="I1590" s="197">
        <v>0</v>
      </c>
      <c r="J1590" s="197">
        <v>0</v>
      </c>
      <c r="K1590" s="197">
        <v>0</v>
      </c>
      <c r="L1590" s="197">
        <v>0</v>
      </c>
      <c r="M1590" s="197">
        <v>0</v>
      </c>
      <c r="N1590" s="197">
        <v>0</v>
      </c>
      <c r="O1590" s="197">
        <v>0</v>
      </c>
      <c r="P1590" s="197">
        <v>0</v>
      </c>
      <c r="Q1590" s="197">
        <v>0</v>
      </c>
      <c r="R1590" s="197">
        <v>0</v>
      </c>
      <c r="S1590" s="197">
        <v>0</v>
      </c>
      <c r="T1590" s="197">
        <v>0</v>
      </c>
      <c r="U1590" s="197">
        <v>0</v>
      </c>
      <c r="V1590" s="197">
        <v>0</v>
      </c>
      <c r="W1590" s="197">
        <v>0</v>
      </c>
      <c r="X1590" s="197">
        <v>0</v>
      </c>
      <c r="Y1590" s="197">
        <v>0</v>
      </c>
      <c r="Z1590" s="197">
        <v>0</v>
      </c>
      <c r="AA1590" s="197">
        <v>0</v>
      </c>
      <c r="AB1590" s="197">
        <v>0</v>
      </c>
      <c r="AC1590" s="197">
        <v>0</v>
      </c>
      <c r="AD1590" s="197">
        <v>0</v>
      </c>
      <c r="AE1590" s="197">
        <v>0</v>
      </c>
      <c r="AF1590" s="197">
        <v>0</v>
      </c>
    </row>
    <row r="1591" spans="1:32" x14ac:dyDescent="0.25">
      <c r="A1591" t="s">
        <v>7252</v>
      </c>
      <c r="B1591" s="197">
        <v>0</v>
      </c>
      <c r="C1591" s="197">
        <v>0</v>
      </c>
      <c r="D1591" s="197">
        <v>0</v>
      </c>
      <c r="E1591" s="197">
        <v>0</v>
      </c>
      <c r="F1591" s="197">
        <v>0</v>
      </c>
      <c r="G1591" s="197">
        <v>0</v>
      </c>
      <c r="H1591" s="197">
        <v>0</v>
      </c>
      <c r="I1591" s="197">
        <v>0</v>
      </c>
      <c r="J1591" s="197">
        <v>0</v>
      </c>
      <c r="K1591" s="197">
        <v>0</v>
      </c>
      <c r="L1591" s="197">
        <v>0</v>
      </c>
      <c r="M1591" s="197">
        <v>0</v>
      </c>
      <c r="N1591" s="197">
        <v>0</v>
      </c>
      <c r="O1591" s="197">
        <v>0</v>
      </c>
      <c r="P1591" s="197">
        <v>0</v>
      </c>
      <c r="Q1591" s="197">
        <v>0</v>
      </c>
      <c r="R1591" s="197">
        <v>0</v>
      </c>
      <c r="S1591" s="197">
        <v>0</v>
      </c>
      <c r="T1591" s="197">
        <v>0</v>
      </c>
      <c r="U1591" s="197">
        <v>0</v>
      </c>
      <c r="V1591" s="197">
        <v>0</v>
      </c>
      <c r="W1591" s="197">
        <v>0</v>
      </c>
      <c r="X1591" s="197">
        <v>0</v>
      </c>
      <c r="Y1591" s="197">
        <v>0</v>
      </c>
      <c r="Z1591" s="197">
        <v>0</v>
      </c>
      <c r="AA1591" s="197">
        <v>0</v>
      </c>
      <c r="AB1591" s="197">
        <v>0</v>
      </c>
      <c r="AC1591" s="197">
        <v>0</v>
      </c>
      <c r="AD1591" s="197">
        <v>0</v>
      </c>
      <c r="AE1591" s="197">
        <v>0</v>
      </c>
      <c r="AF1591" s="197">
        <v>0</v>
      </c>
    </row>
    <row r="1592" spans="1:32" x14ac:dyDescent="0.25">
      <c r="A1592" t="s">
        <v>7253</v>
      </c>
      <c r="B1592" s="197">
        <v>0</v>
      </c>
      <c r="C1592" s="197">
        <v>0</v>
      </c>
      <c r="D1592" s="197">
        <v>0</v>
      </c>
      <c r="E1592" s="197">
        <v>0</v>
      </c>
      <c r="F1592" s="197">
        <v>0</v>
      </c>
      <c r="G1592" s="197">
        <v>0</v>
      </c>
      <c r="H1592" s="197">
        <v>0</v>
      </c>
      <c r="I1592" s="197">
        <v>0</v>
      </c>
      <c r="J1592" s="197">
        <v>0</v>
      </c>
      <c r="K1592" s="197">
        <v>0</v>
      </c>
      <c r="L1592" s="197">
        <v>0</v>
      </c>
      <c r="M1592" s="197">
        <v>0</v>
      </c>
      <c r="N1592" s="197">
        <v>0</v>
      </c>
      <c r="O1592" s="197">
        <v>0</v>
      </c>
      <c r="P1592" s="197">
        <v>0</v>
      </c>
      <c r="Q1592" s="197">
        <v>0</v>
      </c>
      <c r="R1592" s="197">
        <v>0</v>
      </c>
      <c r="S1592" s="197">
        <v>0</v>
      </c>
      <c r="T1592" s="197">
        <v>0</v>
      </c>
      <c r="U1592" s="197">
        <v>0</v>
      </c>
      <c r="V1592" s="197">
        <v>0</v>
      </c>
      <c r="W1592" s="197">
        <v>0</v>
      </c>
      <c r="X1592" s="197">
        <v>0</v>
      </c>
      <c r="Y1592" s="197">
        <v>0</v>
      </c>
      <c r="Z1592" s="197">
        <v>0</v>
      </c>
      <c r="AA1592" s="197">
        <v>0</v>
      </c>
      <c r="AB1592" s="197">
        <v>0</v>
      </c>
      <c r="AC1592" s="197">
        <v>0</v>
      </c>
      <c r="AD1592" s="197">
        <v>0</v>
      </c>
      <c r="AE1592" s="197">
        <v>0</v>
      </c>
      <c r="AF1592" s="197">
        <v>0</v>
      </c>
    </row>
    <row r="1593" spans="1:32" x14ac:dyDescent="0.25">
      <c r="A1593" t="s">
        <v>7254</v>
      </c>
      <c r="B1593" s="197">
        <v>0</v>
      </c>
      <c r="C1593" s="197">
        <v>0</v>
      </c>
      <c r="D1593" s="197">
        <v>0</v>
      </c>
      <c r="E1593" s="197">
        <v>0</v>
      </c>
      <c r="F1593" s="197">
        <v>0</v>
      </c>
      <c r="G1593" s="197">
        <v>0</v>
      </c>
      <c r="H1593" s="197">
        <v>0</v>
      </c>
      <c r="I1593" s="197">
        <v>0</v>
      </c>
      <c r="J1593" s="197">
        <v>0</v>
      </c>
      <c r="K1593" s="197">
        <v>0</v>
      </c>
      <c r="L1593" s="197">
        <v>0</v>
      </c>
      <c r="M1593" s="197">
        <v>0</v>
      </c>
      <c r="N1593" s="197">
        <v>0</v>
      </c>
      <c r="O1593" s="197">
        <v>0</v>
      </c>
      <c r="P1593" s="197">
        <v>0</v>
      </c>
      <c r="Q1593" s="197">
        <v>0</v>
      </c>
      <c r="R1593" s="197">
        <v>0</v>
      </c>
      <c r="S1593" s="197">
        <v>0</v>
      </c>
      <c r="T1593" s="197">
        <v>0</v>
      </c>
      <c r="U1593" s="197">
        <v>0</v>
      </c>
      <c r="V1593" s="197">
        <v>0</v>
      </c>
      <c r="W1593" s="197">
        <v>0</v>
      </c>
      <c r="X1593" s="197">
        <v>0</v>
      </c>
      <c r="Y1593" s="197">
        <v>0</v>
      </c>
      <c r="Z1593" s="197">
        <v>0</v>
      </c>
      <c r="AA1593" s="197">
        <v>0</v>
      </c>
      <c r="AB1593" s="197">
        <v>0</v>
      </c>
      <c r="AC1593" s="197">
        <v>0</v>
      </c>
      <c r="AD1593" s="197">
        <v>0</v>
      </c>
      <c r="AE1593" s="197">
        <v>0</v>
      </c>
      <c r="AF1593" s="197">
        <v>0</v>
      </c>
    </row>
    <row r="1594" spans="1:32" x14ac:dyDescent="0.25">
      <c r="A1594" t="s">
        <v>7255</v>
      </c>
      <c r="B1594">
        <v>0</v>
      </c>
      <c r="C1594">
        <v>0</v>
      </c>
      <c r="D1594">
        <v>0</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row>
    <row r="1595" spans="1:32" x14ac:dyDescent="0.25">
      <c r="A1595" t="s">
        <v>7256</v>
      </c>
      <c r="B1595">
        <v>0</v>
      </c>
      <c r="C1595">
        <v>0</v>
      </c>
      <c r="D1595">
        <v>0</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row>
    <row r="1596" spans="1:32" x14ac:dyDescent="0.25">
      <c r="A1596" t="s">
        <v>7257</v>
      </c>
      <c r="B1596">
        <v>0</v>
      </c>
      <c r="C1596">
        <v>0</v>
      </c>
      <c r="D1596">
        <v>0</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row>
    <row r="1597" spans="1:32" x14ac:dyDescent="0.25">
      <c r="A1597" t="s">
        <v>7258</v>
      </c>
      <c r="B1597" s="197">
        <v>0</v>
      </c>
      <c r="C1597" s="197">
        <v>0</v>
      </c>
      <c r="D1597" s="197">
        <v>0</v>
      </c>
      <c r="E1597" s="197">
        <v>0</v>
      </c>
      <c r="F1597" s="197">
        <v>0</v>
      </c>
      <c r="G1597" s="197">
        <v>0</v>
      </c>
      <c r="H1597" s="197">
        <v>0</v>
      </c>
      <c r="I1597" s="197">
        <v>0</v>
      </c>
      <c r="J1597" s="197">
        <v>0</v>
      </c>
      <c r="K1597" s="197">
        <v>0</v>
      </c>
      <c r="L1597" s="197">
        <v>0</v>
      </c>
      <c r="M1597" s="197">
        <v>0</v>
      </c>
      <c r="N1597" s="197">
        <v>0</v>
      </c>
      <c r="O1597" s="197">
        <v>0</v>
      </c>
      <c r="P1597" s="197">
        <v>0</v>
      </c>
      <c r="Q1597" s="197">
        <v>0</v>
      </c>
      <c r="R1597" s="197">
        <v>0</v>
      </c>
      <c r="S1597" s="197">
        <v>0</v>
      </c>
      <c r="T1597" s="197">
        <v>0</v>
      </c>
      <c r="U1597" s="197">
        <v>0</v>
      </c>
      <c r="V1597" s="197">
        <v>0</v>
      </c>
      <c r="W1597" s="197">
        <v>0</v>
      </c>
      <c r="X1597" s="197">
        <v>0</v>
      </c>
      <c r="Y1597" s="197">
        <v>0</v>
      </c>
      <c r="Z1597" s="197">
        <v>0</v>
      </c>
      <c r="AA1597" s="197">
        <v>0</v>
      </c>
      <c r="AB1597" s="197">
        <v>0</v>
      </c>
      <c r="AC1597" s="197">
        <v>0</v>
      </c>
      <c r="AD1597" s="197">
        <v>0</v>
      </c>
      <c r="AE1597" s="197">
        <v>0</v>
      </c>
      <c r="AF1597" s="197">
        <v>0</v>
      </c>
    </row>
    <row r="1598" spans="1:32" x14ac:dyDescent="0.25">
      <c r="A1598" t="s">
        <v>7259</v>
      </c>
      <c r="B1598">
        <v>0</v>
      </c>
      <c r="C1598">
        <v>0</v>
      </c>
      <c r="D1598">
        <v>0</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row>
    <row r="1599" spans="1:32" x14ac:dyDescent="0.25">
      <c r="A1599" t="s">
        <v>7260</v>
      </c>
      <c r="B1599">
        <v>0</v>
      </c>
      <c r="C1599">
        <v>0</v>
      </c>
      <c r="D1599">
        <v>0</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row>
    <row r="1600" spans="1:32" x14ac:dyDescent="0.25">
      <c r="A1600" t="s">
        <v>7261</v>
      </c>
      <c r="B1600" s="197">
        <v>0</v>
      </c>
      <c r="C1600" s="197">
        <v>0</v>
      </c>
      <c r="D1600" s="197">
        <v>0</v>
      </c>
      <c r="E1600" s="197">
        <v>0</v>
      </c>
      <c r="F1600" s="197">
        <v>0</v>
      </c>
      <c r="G1600" s="197">
        <v>0</v>
      </c>
      <c r="H1600" s="197">
        <v>0</v>
      </c>
      <c r="I1600" s="197">
        <v>0</v>
      </c>
      <c r="J1600" s="197">
        <v>0</v>
      </c>
      <c r="K1600" s="197">
        <v>0</v>
      </c>
      <c r="L1600" s="197">
        <v>0</v>
      </c>
      <c r="M1600" s="197">
        <v>0</v>
      </c>
      <c r="N1600" s="197">
        <v>0</v>
      </c>
      <c r="O1600" s="197">
        <v>0</v>
      </c>
      <c r="P1600" s="197">
        <v>0</v>
      </c>
      <c r="Q1600" s="197">
        <v>0</v>
      </c>
      <c r="R1600" s="197">
        <v>0</v>
      </c>
      <c r="S1600" s="197">
        <v>0</v>
      </c>
      <c r="T1600" s="197">
        <v>0</v>
      </c>
      <c r="U1600" s="197">
        <v>0</v>
      </c>
      <c r="V1600" s="197">
        <v>0</v>
      </c>
      <c r="W1600" s="197">
        <v>0</v>
      </c>
      <c r="X1600" s="197">
        <v>0</v>
      </c>
      <c r="Y1600" s="197">
        <v>0</v>
      </c>
      <c r="Z1600" s="197">
        <v>0</v>
      </c>
      <c r="AA1600" s="197">
        <v>0</v>
      </c>
      <c r="AB1600" s="197">
        <v>0</v>
      </c>
      <c r="AC1600" s="197">
        <v>0</v>
      </c>
      <c r="AD1600" s="197">
        <v>0</v>
      </c>
      <c r="AE1600" s="197">
        <v>0</v>
      </c>
      <c r="AF1600" s="197">
        <v>0</v>
      </c>
    </row>
    <row r="1601" spans="1:32" x14ac:dyDescent="0.25">
      <c r="A1601" t="s">
        <v>7262</v>
      </c>
      <c r="B1601" s="197">
        <v>0</v>
      </c>
      <c r="C1601" s="197">
        <v>0</v>
      </c>
      <c r="D1601" s="197">
        <v>0</v>
      </c>
      <c r="E1601" s="197">
        <v>0</v>
      </c>
      <c r="F1601" s="197">
        <v>0</v>
      </c>
      <c r="G1601" s="197">
        <v>0</v>
      </c>
      <c r="H1601" s="197">
        <v>0</v>
      </c>
      <c r="I1601" s="197">
        <v>0</v>
      </c>
      <c r="J1601" s="197">
        <v>0</v>
      </c>
      <c r="K1601" s="197">
        <v>0</v>
      </c>
      <c r="L1601" s="197">
        <v>0</v>
      </c>
      <c r="M1601" s="197">
        <v>0</v>
      </c>
      <c r="N1601" s="197">
        <v>0</v>
      </c>
      <c r="O1601" s="197">
        <v>0</v>
      </c>
      <c r="P1601" s="197">
        <v>0</v>
      </c>
      <c r="Q1601" s="197">
        <v>0</v>
      </c>
      <c r="R1601" s="197">
        <v>0</v>
      </c>
      <c r="S1601" s="197">
        <v>0</v>
      </c>
      <c r="T1601" s="197">
        <v>0</v>
      </c>
      <c r="U1601" s="197">
        <v>0</v>
      </c>
      <c r="V1601" s="197">
        <v>0</v>
      </c>
      <c r="W1601" s="197">
        <v>0</v>
      </c>
      <c r="X1601" s="197">
        <v>0</v>
      </c>
      <c r="Y1601" s="197">
        <v>0</v>
      </c>
      <c r="Z1601" s="197">
        <v>0</v>
      </c>
      <c r="AA1601" s="197">
        <v>0</v>
      </c>
      <c r="AB1601" s="197">
        <v>0</v>
      </c>
      <c r="AC1601" s="197">
        <v>0</v>
      </c>
      <c r="AD1601" s="197">
        <v>0</v>
      </c>
      <c r="AE1601" s="197">
        <v>0</v>
      </c>
      <c r="AF1601" s="197">
        <v>0</v>
      </c>
    </row>
    <row r="1602" spans="1:32" x14ac:dyDescent="0.25">
      <c r="A1602" t="s">
        <v>7263</v>
      </c>
      <c r="B1602" s="197">
        <v>0</v>
      </c>
      <c r="C1602" s="197">
        <v>0</v>
      </c>
      <c r="D1602" s="197">
        <v>0</v>
      </c>
      <c r="E1602" s="197">
        <v>0</v>
      </c>
      <c r="F1602" s="197">
        <v>0</v>
      </c>
      <c r="G1602" s="197">
        <v>0</v>
      </c>
      <c r="H1602" s="197">
        <v>0</v>
      </c>
      <c r="I1602" s="197">
        <v>0</v>
      </c>
      <c r="J1602" s="197">
        <v>0</v>
      </c>
      <c r="K1602" s="197">
        <v>0</v>
      </c>
      <c r="L1602" s="197">
        <v>0</v>
      </c>
      <c r="M1602" s="197">
        <v>0</v>
      </c>
      <c r="N1602" s="197">
        <v>0</v>
      </c>
      <c r="O1602" s="197">
        <v>0</v>
      </c>
      <c r="P1602" s="197">
        <v>0</v>
      </c>
      <c r="Q1602" s="197">
        <v>0</v>
      </c>
      <c r="R1602" s="197">
        <v>0</v>
      </c>
      <c r="S1602" s="197">
        <v>0</v>
      </c>
      <c r="T1602" s="197">
        <v>0</v>
      </c>
      <c r="U1602" s="197">
        <v>0</v>
      </c>
      <c r="V1602" s="197">
        <v>0</v>
      </c>
      <c r="W1602" s="197">
        <v>0</v>
      </c>
      <c r="X1602" s="197">
        <v>0</v>
      </c>
      <c r="Y1602" s="197">
        <v>0</v>
      </c>
      <c r="Z1602" s="197">
        <v>0</v>
      </c>
      <c r="AA1602" s="197">
        <v>0</v>
      </c>
      <c r="AB1602" s="197">
        <v>0</v>
      </c>
      <c r="AC1602" s="197">
        <v>0</v>
      </c>
      <c r="AD1602" s="197">
        <v>0</v>
      </c>
      <c r="AE1602" s="197">
        <v>0</v>
      </c>
      <c r="AF1602" s="197">
        <v>0</v>
      </c>
    </row>
    <row r="1603" spans="1:32" x14ac:dyDescent="0.25">
      <c r="A1603" t="s">
        <v>7264</v>
      </c>
      <c r="B1603" s="197">
        <v>0</v>
      </c>
      <c r="C1603" s="197">
        <v>0</v>
      </c>
      <c r="D1603" s="197">
        <v>0</v>
      </c>
      <c r="E1603" s="197">
        <v>0</v>
      </c>
      <c r="F1603" s="197">
        <v>0</v>
      </c>
      <c r="G1603" s="197">
        <v>0</v>
      </c>
      <c r="H1603" s="197">
        <v>0</v>
      </c>
      <c r="I1603" s="197">
        <v>0</v>
      </c>
      <c r="J1603" s="197">
        <v>0</v>
      </c>
      <c r="K1603" s="197">
        <v>0</v>
      </c>
      <c r="L1603" s="197">
        <v>0</v>
      </c>
      <c r="M1603" s="197">
        <v>0</v>
      </c>
      <c r="N1603" s="197">
        <v>0</v>
      </c>
      <c r="O1603" s="197">
        <v>0</v>
      </c>
      <c r="P1603" s="197">
        <v>0</v>
      </c>
      <c r="Q1603" s="197">
        <v>0</v>
      </c>
      <c r="R1603" s="197">
        <v>0</v>
      </c>
      <c r="S1603" s="197">
        <v>0</v>
      </c>
      <c r="T1603" s="197">
        <v>0</v>
      </c>
      <c r="U1603" s="197">
        <v>0</v>
      </c>
      <c r="V1603" s="197">
        <v>0</v>
      </c>
      <c r="W1603" s="197">
        <v>0</v>
      </c>
      <c r="X1603" s="197">
        <v>0</v>
      </c>
      <c r="Y1603" s="197">
        <v>0</v>
      </c>
      <c r="Z1603" s="197">
        <v>0</v>
      </c>
      <c r="AA1603" s="197">
        <v>0</v>
      </c>
      <c r="AB1603" s="197">
        <v>0</v>
      </c>
      <c r="AC1603" s="197">
        <v>0</v>
      </c>
      <c r="AD1603" s="197">
        <v>0</v>
      </c>
      <c r="AE1603" s="197">
        <v>0</v>
      </c>
      <c r="AF1603" s="197">
        <v>0</v>
      </c>
    </row>
    <row r="1604" spans="1:32" x14ac:dyDescent="0.25">
      <c r="A1604" t="s">
        <v>7265</v>
      </c>
      <c r="B1604" s="197">
        <v>0</v>
      </c>
      <c r="C1604" s="197">
        <v>0</v>
      </c>
      <c r="D1604" s="197">
        <v>0</v>
      </c>
      <c r="E1604" s="197">
        <v>0</v>
      </c>
      <c r="F1604" s="197">
        <v>0</v>
      </c>
      <c r="G1604" s="197">
        <v>0</v>
      </c>
      <c r="H1604" s="197">
        <v>0</v>
      </c>
      <c r="I1604" s="197">
        <v>0</v>
      </c>
      <c r="J1604" s="197">
        <v>0</v>
      </c>
      <c r="K1604" s="197">
        <v>0</v>
      </c>
      <c r="L1604" s="197">
        <v>0</v>
      </c>
      <c r="M1604" s="197">
        <v>0</v>
      </c>
      <c r="N1604" s="197">
        <v>0</v>
      </c>
      <c r="O1604" s="197">
        <v>0</v>
      </c>
      <c r="P1604" s="197">
        <v>0</v>
      </c>
      <c r="Q1604" s="197">
        <v>0</v>
      </c>
      <c r="R1604" s="197">
        <v>0</v>
      </c>
      <c r="S1604" s="197">
        <v>0</v>
      </c>
      <c r="T1604" s="197">
        <v>0</v>
      </c>
      <c r="U1604" s="197">
        <v>0</v>
      </c>
      <c r="V1604" s="197">
        <v>0</v>
      </c>
      <c r="W1604" s="197">
        <v>0</v>
      </c>
      <c r="X1604" s="197">
        <v>0</v>
      </c>
      <c r="Y1604" s="197">
        <v>0</v>
      </c>
      <c r="Z1604" s="197">
        <v>0</v>
      </c>
      <c r="AA1604" s="197">
        <v>0</v>
      </c>
      <c r="AB1604" s="197">
        <v>0</v>
      </c>
      <c r="AC1604" s="197">
        <v>0</v>
      </c>
      <c r="AD1604" s="197">
        <v>0</v>
      </c>
      <c r="AE1604" s="197">
        <v>0</v>
      </c>
      <c r="AF1604" s="197">
        <v>0</v>
      </c>
    </row>
    <row r="1605" spans="1:32" x14ac:dyDescent="0.25">
      <c r="A1605" t="s">
        <v>7266</v>
      </c>
      <c r="B1605" s="197">
        <v>0</v>
      </c>
      <c r="C1605" s="197">
        <v>0</v>
      </c>
      <c r="D1605" s="197">
        <v>0</v>
      </c>
      <c r="E1605" s="197">
        <v>0</v>
      </c>
      <c r="F1605" s="197">
        <v>0</v>
      </c>
      <c r="G1605" s="197">
        <v>0</v>
      </c>
      <c r="H1605" s="197">
        <v>0</v>
      </c>
      <c r="I1605" s="197">
        <v>0</v>
      </c>
      <c r="J1605" s="197">
        <v>0</v>
      </c>
      <c r="K1605" s="197">
        <v>0</v>
      </c>
      <c r="L1605" s="197">
        <v>0</v>
      </c>
      <c r="M1605" s="197">
        <v>0</v>
      </c>
      <c r="N1605" s="197">
        <v>0</v>
      </c>
      <c r="O1605" s="197">
        <v>0</v>
      </c>
      <c r="P1605" s="197">
        <v>0</v>
      </c>
      <c r="Q1605" s="197">
        <v>0</v>
      </c>
      <c r="R1605" s="197">
        <v>0</v>
      </c>
      <c r="S1605" s="197">
        <v>0</v>
      </c>
      <c r="T1605" s="197">
        <v>0</v>
      </c>
      <c r="U1605" s="197">
        <v>0</v>
      </c>
      <c r="V1605" s="197">
        <v>0</v>
      </c>
      <c r="W1605" s="197">
        <v>0</v>
      </c>
      <c r="X1605" s="197">
        <v>0</v>
      </c>
      <c r="Y1605" s="197">
        <v>0</v>
      </c>
      <c r="Z1605" s="197">
        <v>0</v>
      </c>
      <c r="AA1605" s="197">
        <v>0</v>
      </c>
      <c r="AB1605" s="197">
        <v>0</v>
      </c>
      <c r="AC1605" s="197">
        <v>0</v>
      </c>
      <c r="AD1605" s="197">
        <v>0</v>
      </c>
      <c r="AE1605" s="197">
        <v>0</v>
      </c>
      <c r="AF1605" s="197">
        <v>0</v>
      </c>
    </row>
    <row r="1606" spans="1:32" x14ac:dyDescent="0.25">
      <c r="A1606" t="s">
        <v>7267</v>
      </c>
      <c r="B1606" s="197">
        <v>0</v>
      </c>
      <c r="C1606" s="197">
        <v>0</v>
      </c>
      <c r="D1606" s="197">
        <v>0</v>
      </c>
      <c r="E1606" s="197">
        <v>0</v>
      </c>
      <c r="F1606" s="197">
        <v>0</v>
      </c>
      <c r="G1606" s="197">
        <v>0</v>
      </c>
      <c r="H1606" s="197">
        <v>0</v>
      </c>
      <c r="I1606" s="197">
        <v>0</v>
      </c>
      <c r="J1606" s="197">
        <v>0</v>
      </c>
      <c r="K1606" s="197">
        <v>0</v>
      </c>
      <c r="L1606" s="197">
        <v>0</v>
      </c>
      <c r="M1606" s="197">
        <v>0</v>
      </c>
      <c r="N1606" s="197">
        <v>0</v>
      </c>
      <c r="O1606" s="197">
        <v>0</v>
      </c>
      <c r="P1606" s="197">
        <v>0</v>
      </c>
      <c r="Q1606" s="197">
        <v>0</v>
      </c>
      <c r="R1606" s="197">
        <v>0</v>
      </c>
      <c r="S1606" s="197">
        <v>0</v>
      </c>
      <c r="T1606" s="197">
        <v>0</v>
      </c>
      <c r="U1606" s="197">
        <v>0</v>
      </c>
      <c r="V1606" s="197">
        <v>0</v>
      </c>
      <c r="W1606" s="197">
        <v>0</v>
      </c>
      <c r="X1606" s="197">
        <v>0</v>
      </c>
      <c r="Y1606" s="197">
        <v>0</v>
      </c>
      <c r="Z1606" s="197">
        <v>0</v>
      </c>
      <c r="AA1606" s="197">
        <v>0</v>
      </c>
      <c r="AB1606" s="197">
        <v>0</v>
      </c>
      <c r="AC1606" s="197">
        <v>0</v>
      </c>
      <c r="AD1606" s="197">
        <v>0</v>
      </c>
      <c r="AE1606" s="197">
        <v>0</v>
      </c>
      <c r="AF1606" s="197">
        <v>0</v>
      </c>
    </row>
    <row r="1607" spans="1:32" x14ac:dyDescent="0.25">
      <c r="A1607" t="s">
        <v>7268</v>
      </c>
      <c r="B1607" s="197">
        <v>0</v>
      </c>
      <c r="C1607" s="197">
        <v>0</v>
      </c>
      <c r="D1607" s="197">
        <v>0</v>
      </c>
      <c r="E1607" s="197">
        <v>0</v>
      </c>
      <c r="F1607" s="197">
        <v>0</v>
      </c>
      <c r="G1607" s="197">
        <v>0</v>
      </c>
      <c r="H1607" s="197">
        <v>0</v>
      </c>
      <c r="I1607" s="197">
        <v>0</v>
      </c>
      <c r="J1607" s="197">
        <v>0</v>
      </c>
      <c r="K1607" s="197">
        <v>0</v>
      </c>
      <c r="L1607" s="197">
        <v>0</v>
      </c>
      <c r="M1607" s="197">
        <v>0</v>
      </c>
      <c r="N1607" s="197">
        <v>0</v>
      </c>
      <c r="O1607" s="197">
        <v>0</v>
      </c>
      <c r="P1607" s="197">
        <v>0</v>
      </c>
      <c r="Q1607" s="197">
        <v>0</v>
      </c>
      <c r="R1607" s="197">
        <v>0</v>
      </c>
      <c r="S1607" s="197">
        <v>0</v>
      </c>
      <c r="T1607" s="197">
        <v>0</v>
      </c>
      <c r="U1607" s="197">
        <v>0</v>
      </c>
      <c r="V1607" s="197">
        <v>0</v>
      </c>
      <c r="W1607" s="197">
        <v>0</v>
      </c>
      <c r="X1607" s="197">
        <v>0</v>
      </c>
      <c r="Y1607" s="197">
        <v>0</v>
      </c>
      <c r="Z1607" s="197">
        <v>0</v>
      </c>
      <c r="AA1607" s="197">
        <v>0</v>
      </c>
      <c r="AB1607" s="197">
        <v>0</v>
      </c>
      <c r="AC1607" s="197">
        <v>0</v>
      </c>
      <c r="AD1607" s="197">
        <v>0</v>
      </c>
      <c r="AE1607" s="197">
        <v>0</v>
      </c>
      <c r="AF1607" s="197">
        <v>0</v>
      </c>
    </row>
    <row r="1608" spans="1:32" x14ac:dyDescent="0.25">
      <c r="A1608" t="s">
        <v>7269</v>
      </c>
      <c r="B1608" s="197">
        <v>0</v>
      </c>
      <c r="C1608" s="197">
        <v>0</v>
      </c>
      <c r="D1608" s="197">
        <v>0</v>
      </c>
      <c r="E1608" s="197">
        <v>0</v>
      </c>
      <c r="F1608" s="197">
        <v>0</v>
      </c>
      <c r="G1608" s="197">
        <v>0</v>
      </c>
      <c r="H1608" s="197">
        <v>0</v>
      </c>
      <c r="I1608" s="197">
        <v>0</v>
      </c>
      <c r="J1608" s="197">
        <v>0</v>
      </c>
      <c r="K1608" s="197">
        <v>0</v>
      </c>
      <c r="L1608" s="197">
        <v>0</v>
      </c>
      <c r="M1608" s="197">
        <v>0</v>
      </c>
      <c r="N1608" s="197">
        <v>0</v>
      </c>
      <c r="O1608" s="197">
        <v>0</v>
      </c>
      <c r="P1608" s="197">
        <v>0</v>
      </c>
      <c r="Q1608" s="197">
        <v>0</v>
      </c>
      <c r="R1608" s="197">
        <v>0</v>
      </c>
      <c r="S1608" s="197">
        <v>0</v>
      </c>
      <c r="T1608" s="197">
        <v>0</v>
      </c>
      <c r="U1608" s="197">
        <v>0</v>
      </c>
      <c r="V1608" s="197">
        <v>0</v>
      </c>
      <c r="W1608" s="197">
        <v>0</v>
      </c>
      <c r="X1608" s="197">
        <v>0</v>
      </c>
      <c r="Y1608" s="197">
        <v>0</v>
      </c>
      <c r="Z1608" s="197">
        <v>0</v>
      </c>
      <c r="AA1608" s="197">
        <v>0</v>
      </c>
      <c r="AB1608" s="197">
        <v>0</v>
      </c>
      <c r="AC1608" s="197">
        <v>0</v>
      </c>
      <c r="AD1608" s="197">
        <v>0</v>
      </c>
      <c r="AE1608" s="197">
        <v>0</v>
      </c>
      <c r="AF1608" s="197">
        <v>0</v>
      </c>
    </row>
    <row r="1609" spans="1:32" x14ac:dyDescent="0.25">
      <c r="A1609" t="s">
        <v>7270</v>
      </c>
      <c r="B1609" s="197">
        <v>0</v>
      </c>
      <c r="C1609" s="197">
        <v>0</v>
      </c>
      <c r="D1609" s="197">
        <v>0</v>
      </c>
      <c r="E1609" s="197">
        <v>0</v>
      </c>
      <c r="F1609" s="197">
        <v>0</v>
      </c>
      <c r="G1609" s="197">
        <v>0</v>
      </c>
      <c r="H1609" s="197">
        <v>0</v>
      </c>
      <c r="I1609" s="197">
        <v>0</v>
      </c>
      <c r="J1609" s="197">
        <v>0</v>
      </c>
      <c r="K1609" s="197">
        <v>0</v>
      </c>
      <c r="L1609" s="197">
        <v>0</v>
      </c>
      <c r="M1609" s="197">
        <v>0</v>
      </c>
      <c r="N1609" s="197">
        <v>0</v>
      </c>
      <c r="O1609" s="197">
        <v>0</v>
      </c>
      <c r="P1609" s="197">
        <v>0</v>
      </c>
      <c r="Q1609" s="197">
        <v>0</v>
      </c>
      <c r="R1609" s="197">
        <v>0</v>
      </c>
      <c r="S1609" s="197">
        <v>0</v>
      </c>
      <c r="T1609" s="197">
        <v>0</v>
      </c>
      <c r="U1609" s="197">
        <v>0</v>
      </c>
      <c r="V1609" s="197">
        <v>0</v>
      </c>
      <c r="W1609" s="197">
        <v>0</v>
      </c>
      <c r="X1609" s="197">
        <v>0</v>
      </c>
      <c r="Y1609" s="197">
        <v>0</v>
      </c>
      <c r="Z1609" s="197">
        <v>0</v>
      </c>
      <c r="AA1609" s="197">
        <v>0</v>
      </c>
      <c r="AB1609" s="197">
        <v>0</v>
      </c>
      <c r="AC1609" s="197">
        <v>0</v>
      </c>
      <c r="AD1609" s="197">
        <v>0</v>
      </c>
      <c r="AE1609" s="197">
        <v>0</v>
      </c>
      <c r="AF1609" s="197">
        <v>0</v>
      </c>
    </row>
    <row r="1610" spans="1:32" x14ac:dyDescent="0.25">
      <c r="A1610" t="s">
        <v>7271</v>
      </c>
      <c r="B1610" s="197">
        <v>0</v>
      </c>
      <c r="C1610" s="197">
        <v>0</v>
      </c>
      <c r="D1610" s="197">
        <v>0</v>
      </c>
      <c r="E1610" s="197">
        <v>0</v>
      </c>
      <c r="F1610" s="197">
        <v>0</v>
      </c>
      <c r="G1610" s="197">
        <v>0</v>
      </c>
      <c r="H1610" s="197">
        <v>0</v>
      </c>
      <c r="I1610" s="197">
        <v>0</v>
      </c>
      <c r="J1610" s="197">
        <v>0</v>
      </c>
      <c r="K1610" s="197">
        <v>0</v>
      </c>
      <c r="L1610" s="197">
        <v>0</v>
      </c>
      <c r="M1610" s="197">
        <v>0</v>
      </c>
      <c r="N1610" s="197">
        <v>0</v>
      </c>
      <c r="O1610" s="197">
        <v>0</v>
      </c>
      <c r="P1610" s="197">
        <v>0</v>
      </c>
      <c r="Q1610" s="197">
        <v>0</v>
      </c>
      <c r="R1610" s="197">
        <v>0</v>
      </c>
      <c r="S1610" s="197">
        <v>0</v>
      </c>
      <c r="T1610" s="197">
        <v>0</v>
      </c>
      <c r="U1610" s="197">
        <v>0</v>
      </c>
      <c r="V1610" s="197">
        <v>0</v>
      </c>
      <c r="W1610" s="197">
        <v>0</v>
      </c>
      <c r="X1610" s="197">
        <v>0</v>
      </c>
      <c r="Y1610" s="197">
        <v>0</v>
      </c>
      <c r="Z1610" s="197">
        <v>0</v>
      </c>
      <c r="AA1610" s="197">
        <v>0</v>
      </c>
      <c r="AB1610" s="197">
        <v>0</v>
      </c>
      <c r="AC1610" s="197">
        <v>0</v>
      </c>
      <c r="AD1610" s="197">
        <v>0</v>
      </c>
      <c r="AE1610" s="197">
        <v>0</v>
      </c>
      <c r="AF1610" s="197">
        <v>0</v>
      </c>
    </row>
    <row r="1611" spans="1:32" x14ac:dyDescent="0.25">
      <c r="A1611" t="s">
        <v>7272</v>
      </c>
      <c r="B1611">
        <v>0</v>
      </c>
      <c r="C1611">
        <v>0</v>
      </c>
      <c r="D1611">
        <v>0</v>
      </c>
      <c r="E1611">
        <v>0</v>
      </c>
      <c r="F1611">
        <v>0</v>
      </c>
      <c r="G1611">
        <v>0</v>
      </c>
      <c r="H1611">
        <v>0</v>
      </c>
      <c r="I1611">
        <v>0</v>
      </c>
      <c r="J1611">
        <v>0</v>
      </c>
      <c r="K1611">
        <v>0</v>
      </c>
      <c r="L1611">
        <v>0</v>
      </c>
      <c r="M1611">
        <v>0</v>
      </c>
      <c r="N1611">
        <v>0</v>
      </c>
      <c r="O1611">
        <v>0</v>
      </c>
      <c r="P1611">
        <v>0</v>
      </c>
      <c r="Q1611">
        <v>0</v>
      </c>
      <c r="R1611">
        <v>0</v>
      </c>
      <c r="S1611">
        <v>0</v>
      </c>
      <c r="T1611">
        <v>0</v>
      </c>
      <c r="U1611">
        <v>0</v>
      </c>
      <c r="V1611">
        <v>0</v>
      </c>
      <c r="W1611">
        <v>0</v>
      </c>
      <c r="X1611">
        <v>0</v>
      </c>
      <c r="Y1611">
        <v>0</v>
      </c>
      <c r="Z1611">
        <v>0</v>
      </c>
      <c r="AA1611">
        <v>0</v>
      </c>
      <c r="AB1611">
        <v>0</v>
      </c>
      <c r="AC1611">
        <v>0</v>
      </c>
      <c r="AD1611">
        <v>0</v>
      </c>
      <c r="AE1611">
        <v>0</v>
      </c>
      <c r="AF1611">
        <v>0</v>
      </c>
    </row>
    <row r="1612" spans="1:32" x14ac:dyDescent="0.25">
      <c r="A1612" t="s">
        <v>7273</v>
      </c>
      <c r="B1612" s="197">
        <v>0</v>
      </c>
      <c r="C1612" s="197">
        <v>0</v>
      </c>
      <c r="D1612" s="197">
        <v>0</v>
      </c>
      <c r="E1612" s="197">
        <v>0</v>
      </c>
      <c r="F1612" s="197">
        <v>0</v>
      </c>
      <c r="G1612" s="197">
        <v>0</v>
      </c>
      <c r="H1612" s="197">
        <v>0</v>
      </c>
      <c r="I1612" s="197">
        <v>0</v>
      </c>
      <c r="J1612" s="197">
        <v>0</v>
      </c>
      <c r="K1612" s="197">
        <v>0</v>
      </c>
      <c r="L1612" s="197">
        <v>0</v>
      </c>
      <c r="M1612" s="197">
        <v>0</v>
      </c>
      <c r="N1612" s="197">
        <v>0</v>
      </c>
      <c r="O1612" s="197">
        <v>0</v>
      </c>
      <c r="P1612" s="197">
        <v>0</v>
      </c>
      <c r="Q1612" s="197">
        <v>0</v>
      </c>
      <c r="R1612" s="197">
        <v>0</v>
      </c>
      <c r="S1612" s="197">
        <v>0</v>
      </c>
      <c r="T1612" s="197">
        <v>0</v>
      </c>
      <c r="U1612" s="197">
        <v>0</v>
      </c>
      <c r="V1612" s="197">
        <v>0</v>
      </c>
      <c r="W1612" s="197">
        <v>0</v>
      </c>
      <c r="X1612" s="197">
        <v>0</v>
      </c>
      <c r="Y1612" s="197">
        <v>0</v>
      </c>
      <c r="Z1612" s="197">
        <v>0</v>
      </c>
      <c r="AA1612" s="197">
        <v>0</v>
      </c>
      <c r="AB1612" s="197">
        <v>0</v>
      </c>
      <c r="AC1612" s="197">
        <v>0</v>
      </c>
      <c r="AD1612" s="197">
        <v>0</v>
      </c>
      <c r="AE1612" s="197">
        <v>0</v>
      </c>
      <c r="AF1612" s="197">
        <v>0</v>
      </c>
    </row>
    <row r="1613" spans="1:32" x14ac:dyDescent="0.25">
      <c r="A1613" t="s">
        <v>7274</v>
      </c>
      <c r="B1613" s="197">
        <v>0</v>
      </c>
      <c r="C1613" s="197">
        <v>0</v>
      </c>
      <c r="D1613" s="197">
        <v>0</v>
      </c>
      <c r="E1613" s="197">
        <v>0</v>
      </c>
      <c r="F1613" s="197">
        <v>0</v>
      </c>
      <c r="G1613" s="197">
        <v>0</v>
      </c>
      <c r="H1613" s="197">
        <v>0</v>
      </c>
      <c r="I1613" s="197">
        <v>0</v>
      </c>
      <c r="J1613" s="197">
        <v>0</v>
      </c>
      <c r="K1613" s="197">
        <v>0</v>
      </c>
      <c r="L1613" s="197">
        <v>0</v>
      </c>
      <c r="M1613" s="197">
        <v>0</v>
      </c>
      <c r="N1613" s="197">
        <v>0</v>
      </c>
      <c r="O1613" s="197">
        <v>0</v>
      </c>
      <c r="P1613" s="197">
        <v>0</v>
      </c>
      <c r="Q1613" s="197">
        <v>0</v>
      </c>
      <c r="R1613" s="197">
        <v>0</v>
      </c>
      <c r="S1613" s="197">
        <v>0</v>
      </c>
      <c r="T1613" s="197">
        <v>0</v>
      </c>
      <c r="U1613" s="197">
        <v>0</v>
      </c>
      <c r="V1613" s="197">
        <v>0</v>
      </c>
      <c r="W1613" s="197">
        <v>0</v>
      </c>
      <c r="X1613" s="197">
        <v>0</v>
      </c>
      <c r="Y1613" s="197">
        <v>0</v>
      </c>
      <c r="Z1613" s="197">
        <v>0</v>
      </c>
      <c r="AA1613" s="197">
        <v>0</v>
      </c>
      <c r="AB1613" s="197">
        <v>0</v>
      </c>
      <c r="AC1613" s="197">
        <v>0</v>
      </c>
      <c r="AD1613" s="197">
        <v>0</v>
      </c>
      <c r="AE1613" s="197">
        <v>0</v>
      </c>
      <c r="AF1613" s="197">
        <v>0</v>
      </c>
    </row>
    <row r="1614" spans="1:32" x14ac:dyDescent="0.25">
      <c r="A1614" t="s">
        <v>7275</v>
      </c>
      <c r="B1614" s="197">
        <v>0</v>
      </c>
      <c r="C1614" s="197">
        <v>0</v>
      </c>
      <c r="D1614" s="197">
        <v>0</v>
      </c>
      <c r="E1614" s="197">
        <v>0</v>
      </c>
      <c r="F1614" s="197">
        <v>0</v>
      </c>
      <c r="G1614" s="197">
        <v>0</v>
      </c>
      <c r="H1614" s="197">
        <v>0</v>
      </c>
      <c r="I1614" s="197">
        <v>0</v>
      </c>
      <c r="J1614" s="197">
        <v>0</v>
      </c>
      <c r="K1614" s="197">
        <v>0</v>
      </c>
      <c r="L1614" s="197">
        <v>0</v>
      </c>
      <c r="M1614" s="197">
        <v>0</v>
      </c>
      <c r="N1614" s="197">
        <v>0</v>
      </c>
      <c r="O1614" s="197">
        <v>0</v>
      </c>
      <c r="P1614" s="197">
        <v>0</v>
      </c>
      <c r="Q1614" s="197">
        <v>0</v>
      </c>
      <c r="R1614" s="197">
        <v>0</v>
      </c>
      <c r="S1614" s="197">
        <v>0</v>
      </c>
      <c r="T1614" s="197">
        <v>0</v>
      </c>
      <c r="U1614" s="197">
        <v>0</v>
      </c>
      <c r="V1614" s="197">
        <v>0</v>
      </c>
      <c r="W1614" s="197">
        <v>0</v>
      </c>
      <c r="X1614" s="197">
        <v>0</v>
      </c>
      <c r="Y1614" s="197">
        <v>0</v>
      </c>
      <c r="Z1614" s="197">
        <v>0</v>
      </c>
      <c r="AA1614" s="197">
        <v>0</v>
      </c>
      <c r="AB1614" s="197">
        <v>0</v>
      </c>
      <c r="AC1614" s="197">
        <v>0</v>
      </c>
      <c r="AD1614" s="197">
        <v>0</v>
      </c>
      <c r="AE1614" s="197">
        <v>0</v>
      </c>
      <c r="AF1614" s="197">
        <v>0</v>
      </c>
    </row>
    <row r="1615" spans="1:32" x14ac:dyDescent="0.25">
      <c r="A1615" t="s">
        <v>7276</v>
      </c>
      <c r="B1615" s="197">
        <v>0</v>
      </c>
      <c r="C1615" s="197">
        <v>0</v>
      </c>
      <c r="D1615" s="197">
        <v>0</v>
      </c>
      <c r="E1615" s="197">
        <v>0</v>
      </c>
      <c r="F1615" s="197">
        <v>0</v>
      </c>
      <c r="G1615" s="197">
        <v>0</v>
      </c>
      <c r="H1615" s="197">
        <v>0</v>
      </c>
      <c r="I1615" s="197">
        <v>0</v>
      </c>
      <c r="J1615" s="197">
        <v>0</v>
      </c>
      <c r="K1615" s="197">
        <v>0</v>
      </c>
      <c r="L1615" s="197">
        <v>0</v>
      </c>
      <c r="M1615" s="197">
        <v>0</v>
      </c>
      <c r="N1615" s="197">
        <v>0</v>
      </c>
      <c r="O1615" s="197">
        <v>0</v>
      </c>
      <c r="P1615" s="197">
        <v>0</v>
      </c>
      <c r="Q1615" s="197">
        <v>0</v>
      </c>
      <c r="R1615" s="197">
        <v>0</v>
      </c>
      <c r="S1615" s="197">
        <v>0</v>
      </c>
      <c r="T1615" s="197">
        <v>0</v>
      </c>
      <c r="U1615" s="197">
        <v>0</v>
      </c>
      <c r="V1615" s="197">
        <v>0</v>
      </c>
      <c r="W1615" s="197">
        <v>0</v>
      </c>
      <c r="X1615" s="197">
        <v>0</v>
      </c>
      <c r="Y1615" s="197">
        <v>0</v>
      </c>
      <c r="Z1615" s="197">
        <v>0</v>
      </c>
      <c r="AA1615" s="197">
        <v>0</v>
      </c>
      <c r="AB1615" s="197">
        <v>0</v>
      </c>
      <c r="AC1615" s="197">
        <v>0</v>
      </c>
      <c r="AD1615" s="197">
        <v>0</v>
      </c>
      <c r="AE1615" s="197">
        <v>0</v>
      </c>
      <c r="AF1615" s="197">
        <v>0</v>
      </c>
    </row>
    <row r="1616" spans="1:32" x14ac:dyDescent="0.25">
      <c r="A1616" t="s">
        <v>7277</v>
      </c>
      <c r="B1616" s="197">
        <v>0</v>
      </c>
      <c r="C1616" s="197">
        <v>0</v>
      </c>
      <c r="D1616" s="197">
        <v>0</v>
      </c>
      <c r="E1616" s="197">
        <v>0</v>
      </c>
      <c r="F1616" s="197">
        <v>0</v>
      </c>
      <c r="G1616" s="197">
        <v>0</v>
      </c>
      <c r="H1616" s="197">
        <v>0</v>
      </c>
      <c r="I1616" s="197">
        <v>0</v>
      </c>
      <c r="J1616" s="197">
        <v>0</v>
      </c>
      <c r="K1616" s="197">
        <v>0</v>
      </c>
      <c r="L1616" s="197">
        <v>0</v>
      </c>
      <c r="M1616" s="197">
        <v>0</v>
      </c>
      <c r="N1616" s="197">
        <v>0</v>
      </c>
      <c r="O1616" s="197">
        <v>0</v>
      </c>
      <c r="P1616" s="197">
        <v>0</v>
      </c>
      <c r="Q1616" s="197">
        <v>0</v>
      </c>
      <c r="R1616" s="197">
        <v>0</v>
      </c>
      <c r="S1616" s="197">
        <v>0</v>
      </c>
      <c r="T1616" s="197">
        <v>0</v>
      </c>
      <c r="U1616" s="197">
        <v>0</v>
      </c>
      <c r="V1616" s="197">
        <v>0</v>
      </c>
      <c r="W1616" s="197">
        <v>0</v>
      </c>
      <c r="X1616" s="197">
        <v>0</v>
      </c>
      <c r="Y1616" s="197">
        <v>0</v>
      </c>
      <c r="Z1616" s="197">
        <v>0</v>
      </c>
      <c r="AA1616" s="197">
        <v>0</v>
      </c>
      <c r="AB1616" s="197">
        <v>0</v>
      </c>
      <c r="AC1616" s="197">
        <v>0</v>
      </c>
      <c r="AD1616" s="197">
        <v>0</v>
      </c>
      <c r="AE1616" s="197">
        <v>0</v>
      </c>
      <c r="AF1616" s="197">
        <v>0</v>
      </c>
    </row>
    <row r="1617" spans="1:32" x14ac:dyDescent="0.25">
      <c r="A1617" t="s">
        <v>7278</v>
      </c>
      <c r="B1617" s="197">
        <v>0</v>
      </c>
      <c r="C1617" s="197">
        <v>0</v>
      </c>
      <c r="D1617" s="197">
        <v>0</v>
      </c>
      <c r="E1617" s="197">
        <v>0</v>
      </c>
      <c r="F1617" s="197">
        <v>0</v>
      </c>
      <c r="G1617" s="197">
        <v>0</v>
      </c>
      <c r="H1617" s="197">
        <v>0</v>
      </c>
      <c r="I1617" s="197">
        <v>0</v>
      </c>
      <c r="J1617" s="197">
        <v>0</v>
      </c>
      <c r="K1617" s="197">
        <v>0</v>
      </c>
      <c r="L1617" s="197">
        <v>0</v>
      </c>
      <c r="M1617" s="197">
        <v>0</v>
      </c>
      <c r="N1617" s="197">
        <v>0</v>
      </c>
      <c r="O1617" s="197">
        <v>0</v>
      </c>
      <c r="P1617" s="197">
        <v>0</v>
      </c>
      <c r="Q1617" s="197">
        <v>0</v>
      </c>
      <c r="R1617" s="197">
        <v>0</v>
      </c>
      <c r="S1617" s="197">
        <v>0</v>
      </c>
      <c r="T1617" s="197">
        <v>0</v>
      </c>
      <c r="U1617" s="197">
        <v>0</v>
      </c>
      <c r="V1617" s="197">
        <v>0</v>
      </c>
      <c r="W1617" s="197">
        <v>0</v>
      </c>
      <c r="X1617" s="197">
        <v>0</v>
      </c>
      <c r="Y1617" s="197">
        <v>0</v>
      </c>
      <c r="Z1617" s="197">
        <v>0</v>
      </c>
      <c r="AA1617" s="197">
        <v>0</v>
      </c>
      <c r="AB1617" s="197">
        <v>0</v>
      </c>
      <c r="AC1617" s="197">
        <v>0</v>
      </c>
      <c r="AD1617" s="197">
        <v>0</v>
      </c>
      <c r="AE1617" s="197">
        <v>0</v>
      </c>
      <c r="AF1617" s="197">
        <v>0</v>
      </c>
    </row>
    <row r="1618" spans="1:32" x14ac:dyDescent="0.25">
      <c r="A1618" t="s">
        <v>7279</v>
      </c>
      <c r="B1618" s="197">
        <v>0</v>
      </c>
      <c r="C1618" s="197">
        <v>0</v>
      </c>
      <c r="D1618" s="197">
        <v>0</v>
      </c>
      <c r="E1618" s="197">
        <v>0</v>
      </c>
      <c r="F1618" s="197">
        <v>0</v>
      </c>
      <c r="G1618" s="197">
        <v>0</v>
      </c>
      <c r="H1618" s="197">
        <v>0</v>
      </c>
      <c r="I1618" s="197">
        <v>0</v>
      </c>
      <c r="J1618" s="197">
        <v>0</v>
      </c>
      <c r="K1618" s="197">
        <v>0</v>
      </c>
      <c r="L1618" s="197">
        <v>0</v>
      </c>
      <c r="M1618" s="197">
        <v>0</v>
      </c>
      <c r="N1618" s="197">
        <v>0</v>
      </c>
      <c r="O1618" s="197">
        <v>0</v>
      </c>
      <c r="P1618" s="197">
        <v>0</v>
      </c>
      <c r="Q1618" s="197">
        <v>0</v>
      </c>
      <c r="R1618" s="197">
        <v>0</v>
      </c>
      <c r="S1618" s="197">
        <v>0</v>
      </c>
      <c r="T1618" s="197">
        <v>0</v>
      </c>
      <c r="U1618" s="197">
        <v>0</v>
      </c>
      <c r="V1618" s="197">
        <v>0</v>
      </c>
      <c r="W1618" s="197">
        <v>0</v>
      </c>
      <c r="X1618" s="197">
        <v>0</v>
      </c>
      <c r="Y1618" s="197">
        <v>0</v>
      </c>
      <c r="Z1618" s="197">
        <v>0</v>
      </c>
      <c r="AA1618" s="197">
        <v>0</v>
      </c>
      <c r="AB1618" s="197">
        <v>0</v>
      </c>
      <c r="AC1618" s="197">
        <v>0</v>
      </c>
      <c r="AD1618" s="197">
        <v>0</v>
      </c>
      <c r="AE1618" s="197">
        <v>0</v>
      </c>
      <c r="AF1618" s="197">
        <v>0</v>
      </c>
    </row>
    <row r="1619" spans="1:32" x14ac:dyDescent="0.25">
      <c r="A1619" t="s">
        <v>7280</v>
      </c>
      <c r="B1619" s="197">
        <v>0</v>
      </c>
      <c r="C1619" s="197">
        <v>0</v>
      </c>
      <c r="D1619" s="197">
        <v>0</v>
      </c>
      <c r="E1619" s="197">
        <v>0</v>
      </c>
      <c r="F1619" s="197">
        <v>0</v>
      </c>
      <c r="G1619" s="197">
        <v>0</v>
      </c>
      <c r="H1619" s="197">
        <v>0</v>
      </c>
      <c r="I1619" s="197">
        <v>0</v>
      </c>
      <c r="J1619" s="197">
        <v>0</v>
      </c>
      <c r="K1619" s="197">
        <v>0</v>
      </c>
      <c r="L1619" s="197">
        <v>0</v>
      </c>
      <c r="M1619" s="197">
        <v>0</v>
      </c>
      <c r="N1619" s="197">
        <v>0</v>
      </c>
      <c r="O1619" s="197">
        <v>0</v>
      </c>
      <c r="P1619" s="197">
        <v>0</v>
      </c>
      <c r="Q1619" s="197">
        <v>0</v>
      </c>
      <c r="R1619" s="197">
        <v>0</v>
      </c>
      <c r="S1619" s="197">
        <v>0</v>
      </c>
      <c r="T1619" s="197">
        <v>0</v>
      </c>
      <c r="U1619" s="197">
        <v>0</v>
      </c>
      <c r="V1619" s="197">
        <v>0</v>
      </c>
      <c r="W1619" s="197">
        <v>0</v>
      </c>
      <c r="X1619" s="197">
        <v>0</v>
      </c>
      <c r="Y1619" s="197">
        <v>0</v>
      </c>
      <c r="Z1619" s="197">
        <v>0</v>
      </c>
      <c r="AA1619" s="197">
        <v>0</v>
      </c>
      <c r="AB1619" s="197">
        <v>0</v>
      </c>
      <c r="AC1619" s="197">
        <v>0</v>
      </c>
      <c r="AD1619" s="197">
        <v>0</v>
      </c>
      <c r="AE1619" s="197">
        <v>0</v>
      </c>
      <c r="AF1619" s="197">
        <v>0</v>
      </c>
    </row>
    <row r="1620" spans="1:32" x14ac:dyDescent="0.25">
      <c r="A1620" t="s">
        <v>7281</v>
      </c>
      <c r="B1620" s="197">
        <v>0</v>
      </c>
      <c r="C1620" s="197">
        <v>0</v>
      </c>
      <c r="D1620" s="197">
        <v>0</v>
      </c>
      <c r="E1620" s="197">
        <v>0</v>
      </c>
      <c r="F1620" s="197">
        <v>0</v>
      </c>
      <c r="G1620" s="197">
        <v>0</v>
      </c>
      <c r="H1620" s="197">
        <v>0</v>
      </c>
      <c r="I1620" s="197">
        <v>0</v>
      </c>
      <c r="J1620" s="197">
        <v>0</v>
      </c>
      <c r="K1620" s="197">
        <v>0</v>
      </c>
      <c r="L1620" s="197">
        <v>0</v>
      </c>
      <c r="M1620" s="197">
        <v>0</v>
      </c>
      <c r="N1620" s="197">
        <v>0</v>
      </c>
      <c r="O1620" s="197">
        <v>0</v>
      </c>
      <c r="P1620" s="197">
        <v>0</v>
      </c>
      <c r="Q1620" s="197">
        <v>0</v>
      </c>
      <c r="R1620" s="197">
        <v>0</v>
      </c>
      <c r="S1620" s="197">
        <v>0</v>
      </c>
      <c r="T1620" s="197">
        <v>0</v>
      </c>
      <c r="U1620" s="197">
        <v>0</v>
      </c>
      <c r="V1620" s="197">
        <v>0</v>
      </c>
      <c r="W1620" s="197">
        <v>0</v>
      </c>
      <c r="X1620" s="197">
        <v>0</v>
      </c>
      <c r="Y1620" s="197">
        <v>0</v>
      </c>
      <c r="Z1620" s="197">
        <v>0</v>
      </c>
      <c r="AA1620" s="197">
        <v>0</v>
      </c>
      <c r="AB1620" s="197">
        <v>0</v>
      </c>
      <c r="AC1620" s="197">
        <v>0</v>
      </c>
      <c r="AD1620" s="197">
        <v>0</v>
      </c>
      <c r="AE1620" s="197">
        <v>0</v>
      </c>
      <c r="AF1620" s="197">
        <v>0</v>
      </c>
    </row>
    <row r="1621" spans="1:32" x14ac:dyDescent="0.25">
      <c r="A1621" t="s">
        <v>7282</v>
      </c>
      <c r="B1621" s="197">
        <v>0</v>
      </c>
      <c r="C1621" s="197">
        <v>0</v>
      </c>
      <c r="D1621" s="197">
        <v>0</v>
      </c>
      <c r="E1621" s="197">
        <v>0</v>
      </c>
      <c r="F1621" s="197">
        <v>0</v>
      </c>
      <c r="G1621" s="197">
        <v>0</v>
      </c>
      <c r="H1621" s="197">
        <v>0</v>
      </c>
      <c r="I1621" s="197">
        <v>0</v>
      </c>
      <c r="J1621" s="197">
        <v>0</v>
      </c>
      <c r="K1621" s="197">
        <v>0</v>
      </c>
      <c r="L1621" s="197">
        <v>0</v>
      </c>
      <c r="M1621" s="197">
        <v>0</v>
      </c>
      <c r="N1621" s="197">
        <v>0</v>
      </c>
      <c r="O1621" s="197">
        <v>0</v>
      </c>
      <c r="P1621" s="197">
        <v>0</v>
      </c>
      <c r="Q1621" s="197">
        <v>0</v>
      </c>
      <c r="R1621" s="197">
        <v>0</v>
      </c>
      <c r="S1621" s="197">
        <v>0</v>
      </c>
      <c r="T1621" s="197">
        <v>0</v>
      </c>
      <c r="U1621" s="197">
        <v>0</v>
      </c>
      <c r="V1621" s="197">
        <v>0</v>
      </c>
      <c r="W1621" s="197">
        <v>0</v>
      </c>
      <c r="X1621" s="197">
        <v>0</v>
      </c>
      <c r="Y1621" s="197">
        <v>0</v>
      </c>
      <c r="Z1621" s="197">
        <v>0</v>
      </c>
      <c r="AA1621" s="197">
        <v>0</v>
      </c>
      <c r="AB1621" s="197">
        <v>0</v>
      </c>
      <c r="AC1621" s="197">
        <v>0</v>
      </c>
      <c r="AD1621" s="197">
        <v>0</v>
      </c>
      <c r="AE1621" s="197">
        <v>0</v>
      </c>
      <c r="AF1621" s="197">
        <v>0</v>
      </c>
    </row>
    <row r="1622" spans="1:32" x14ac:dyDescent="0.25">
      <c r="A1622" t="s">
        <v>7283</v>
      </c>
      <c r="B1622" s="197">
        <v>0</v>
      </c>
      <c r="C1622" s="197">
        <v>0</v>
      </c>
      <c r="D1622" s="197">
        <v>0</v>
      </c>
      <c r="E1622" s="197">
        <v>0</v>
      </c>
      <c r="F1622" s="197">
        <v>0</v>
      </c>
      <c r="G1622" s="197">
        <v>0</v>
      </c>
      <c r="H1622" s="197">
        <v>0</v>
      </c>
      <c r="I1622" s="197">
        <v>0</v>
      </c>
      <c r="J1622" s="197">
        <v>0</v>
      </c>
      <c r="K1622" s="197">
        <v>0</v>
      </c>
      <c r="L1622" s="197">
        <v>0</v>
      </c>
      <c r="M1622" s="197">
        <v>0</v>
      </c>
      <c r="N1622" s="197">
        <v>0</v>
      </c>
      <c r="O1622" s="197">
        <v>0</v>
      </c>
      <c r="P1622" s="197">
        <v>0</v>
      </c>
      <c r="Q1622" s="197">
        <v>0</v>
      </c>
      <c r="R1622" s="197">
        <v>0</v>
      </c>
      <c r="S1622" s="197">
        <v>0</v>
      </c>
      <c r="T1622" s="197">
        <v>0</v>
      </c>
      <c r="U1622" s="197">
        <v>0</v>
      </c>
      <c r="V1622" s="197">
        <v>0</v>
      </c>
      <c r="W1622" s="197">
        <v>0</v>
      </c>
      <c r="X1622" s="197">
        <v>0</v>
      </c>
      <c r="Y1622" s="197">
        <v>0</v>
      </c>
      <c r="Z1622" s="197">
        <v>0</v>
      </c>
      <c r="AA1622" s="197">
        <v>0</v>
      </c>
      <c r="AB1622" s="197">
        <v>0</v>
      </c>
      <c r="AC1622" s="197">
        <v>0</v>
      </c>
      <c r="AD1622" s="197">
        <v>0</v>
      </c>
      <c r="AE1622" s="197">
        <v>0</v>
      </c>
      <c r="AF1622" s="197">
        <v>0</v>
      </c>
    </row>
    <row r="1623" spans="1:32" x14ac:dyDescent="0.25">
      <c r="A1623" t="s">
        <v>7284</v>
      </c>
      <c r="B1623">
        <v>0</v>
      </c>
      <c r="C1623">
        <v>0</v>
      </c>
      <c r="D1623">
        <v>0</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row>
    <row r="1624" spans="1:32" x14ac:dyDescent="0.25">
      <c r="A1624" t="s">
        <v>7285</v>
      </c>
      <c r="B1624">
        <v>0</v>
      </c>
      <c r="C1624">
        <v>0</v>
      </c>
      <c r="D1624">
        <v>0</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row>
    <row r="1625" spans="1:32" x14ac:dyDescent="0.25">
      <c r="A1625" t="s">
        <v>7286</v>
      </c>
      <c r="B1625">
        <v>0</v>
      </c>
      <c r="C1625">
        <v>0</v>
      </c>
      <c r="D1625">
        <v>0</v>
      </c>
      <c r="E1625">
        <v>0</v>
      </c>
      <c r="F1625">
        <v>0</v>
      </c>
      <c r="G1625">
        <v>0</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row>
    <row r="1626" spans="1:32" x14ac:dyDescent="0.25">
      <c r="A1626" t="s">
        <v>7287</v>
      </c>
      <c r="B1626">
        <v>0</v>
      </c>
      <c r="C1626">
        <v>0</v>
      </c>
      <c r="D1626">
        <v>0</v>
      </c>
      <c r="E1626">
        <v>0</v>
      </c>
      <c r="F1626">
        <v>0</v>
      </c>
      <c r="G1626">
        <v>0</v>
      </c>
      <c r="H1626">
        <v>0</v>
      </c>
      <c r="I1626">
        <v>0</v>
      </c>
      <c r="J1626">
        <v>0</v>
      </c>
      <c r="K1626">
        <v>0</v>
      </c>
      <c r="L1626">
        <v>0</v>
      </c>
      <c r="M1626">
        <v>0</v>
      </c>
      <c r="N1626">
        <v>0</v>
      </c>
      <c r="O1626">
        <v>0</v>
      </c>
      <c r="P1626">
        <v>0</v>
      </c>
      <c r="Q1626">
        <v>0</v>
      </c>
      <c r="R1626">
        <v>0</v>
      </c>
      <c r="S1626">
        <v>0</v>
      </c>
      <c r="T1626">
        <v>0</v>
      </c>
      <c r="U1626">
        <v>0</v>
      </c>
      <c r="V1626">
        <v>0</v>
      </c>
      <c r="W1626">
        <v>0</v>
      </c>
      <c r="X1626">
        <v>0</v>
      </c>
      <c r="Y1626">
        <v>0</v>
      </c>
      <c r="Z1626">
        <v>0</v>
      </c>
      <c r="AA1626">
        <v>0</v>
      </c>
      <c r="AB1626">
        <v>0</v>
      </c>
      <c r="AC1626">
        <v>0</v>
      </c>
      <c r="AD1626">
        <v>0</v>
      </c>
      <c r="AE1626">
        <v>0</v>
      </c>
      <c r="AF1626">
        <v>0</v>
      </c>
    </row>
    <row r="1627" spans="1:32" x14ac:dyDescent="0.25">
      <c r="A1627" t="s">
        <v>7288</v>
      </c>
      <c r="B1627">
        <v>0</v>
      </c>
      <c r="C1627">
        <v>0</v>
      </c>
      <c r="D1627">
        <v>0</v>
      </c>
      <c r="E1627">
        <v>0</v>
      </c>
      <c r="F1627">
        <v>0</v>
      </c>
      <c r="G1627">
        <v>0</v>
      </c>
      <c r="H1627">
        <v>0</v>
      </c>
      <c r="I1627">
        <v>0</v>
      </c>
      <c r="J1627">
        <v>0</v>
      </c>
      <c r="K1627">
        <v>0</v>
      </c>
      <c r="L1627">
        <v>0</v>
      </c>
      <c r="M1627">
        <v>0</v>
      </c>
      <c r="N1627">
        <v>0</v>
      </c>
      <c r="O1627">
        <v>0</v>
      </c>
      <c r="P1627">
        <v>0</v>
      </c>
      <c r="Q1627">
        <v>0</v>
      </c>
      <c r="R1627">
        <v>0</v>
      </c>
      <c r="S1627">
        <v>0</v>
      </c>
      <c r="T1627">
        <v>0</v>
      </c>
      <c r="U1627">
        <v>0</v>
      </c>
      <c r="V1627">
        <v>0</v>
      </c>
      <c r="W1627">
        <v>0</v>
      </c>
      <c r="X1627">
        <v>0</v>
      </c>
      <c r="Y1627">
        <v>0</v>
      </c>
      <c r="Z1627">
        <v>0</v>
      </c>
      <c r="AA1627">
        <v>0</v>
      </c>
      <c r="AB1627">
        <v>0</v>
      </c>
      <c r="AC1627">
        <v>0</v>
      </c>
      <c r="AD1627">
        <v>0</v>
      </c>
      <c r="AE1627">
        <v>0</v>
      </c>
      <c r="AF1627">
        <v>0</v>
      </c>
    </row>
    <row r="1628" spans="1:32" x14ac:dyDescent="0.25">
      <c r="A1628" t="s">
        <v>7289</v>
      </c>
      <c r="B1628">
        <v>0</v>
      </c>
      <c r="C1628">
        <v>0</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0</v>
      </c>
      <c r="AB1628">
        <v>0</v>
      </c>
      <c r="AC1628">
        <v>0</v>
      </c>
      <c r="AD1628">
        <v>0</v>
      </c>
      <c r="AE1628">
        <v>0</v>
      </c>
      <c r="AF1628">
        <v>0</v>
      </c>
    </row>
    <row r="1629" spans="1:32" x14ac:dyDescent="0.25">
      <c r="A1629" t="s">
        <v>7290</v>
      </c>
      <c r="B1629">
        <v>0</v>
      </c>
      <c r="C1629">
        <v>0</v>
      </c>
      <c r="D1629">
        <v>0</v>
      </c>
      <c r="E1629">
        <v>0</v>
      </c>
      <c r="F1629">
        <v>0</v>
      </c>
      <c r="G1629">
        <v>0</v>
      </c>
      <c r="H1629">
        <v>0</v>
      </c>
      <c r="I1629">
        <v>0</v>
      </c>
      <c r="J1629">
        <v>0</v>
      </c>
      <c r="K1629">
        <v>0</v>
      </c>
      <c r="L1629">
        <v>0</v>
      </c>
      <c r="M1629">
        <v>0</v>
      </c>
      <c r="N1629">
        <v>0</v>
      </c>
      <c r="O1629">
        <v>0</v>
      </c>
      <c r="P1629">
        <v>0</v>
      </c>
      <c r="Q1629">
        <v>0</v>
      </c>
      <c r="R1629">
        <v>0</v>
      </c>
      <c r="S1629">
        <v>0</v>
      </c>
      <c r="T1629">
        <v>0</v>
      </c>
      <c r="U1629">
        <v>0</v>
      </c>
      <c r="V1629">
        <v>0</v>
      </c>
      <c r="W1629">
        <v>0</v>
      </c>
      <c r="X1629">
        <v>0</v>
      </c>
      <c r="Y1629">
        <v>0</v>
      </c>
      <c r="Z1629">
        <v>0</v>
      </c>
      <c r="AA1629">
        <v>0</v>
      </c>
      <c r="AB1629">
        <v>0</v>
      </c>
      <c r="AC1629">
        <v>0</v>
      </c>
      <c r="AD1629">
        <v>0</v>
      </c>
      <c r="AE1629">
        <v>0</v>
      </c>
      <c r="AF1629">
        <v>0</v>
      </c>
    </row>
    <row r="1630" spans="1:32" x14ac:dyDescent="0.25">
      <c r="A1630" t="s">
        <v>7291</v>
      </c>
      <c r="B1630">
        <v>0</v>
      </c>
      <c r="C1630">
        <v>0</v>
      </c>
      <c r="D1630">
        <v>0</v>
      </c>
      <c r="E1630">
        <v>0</v>
      </c>
      <c r="F1630">
        <v>0</v>
      </c>
      <c r="G1630">
        <v>0</v>
      </c>
      <c r="H1630">
        <v>0</v>
      </c>
      <c r="I1630">
        <v>0</v>
      </c>
      <c r="J1630">
        <v>0</v>
      </c>
      <c r="K1630">
        <v>0</v>
      </c>
      <c r="L1630">
        <v>0</v>
      </c>
      <c r="M1630">
        <v>0</v>
      </c>
      <c r="N1630">
        <v>0</v>
      </c>
      <c r="O1630">
        <v>0</v>
      </c>
      <c r="P1630">
        <v>0</v>
      </c>
      <c r="Q1630">
        <v>0</v>
      </c>
      <c r="R1630">
        <v>0</v>
      </c>
      <c r="S1630">
        <v>0</v>
      </c>
      <c r="T1630">
        <v>0</v>
      </c>
      <c r="U1630">
        <v>0</v>
      </c>
      <c r="V1630">
        <v>0</v>
      </c>
      <c r="W1630">
        <v>0</v>
      </c>
      <c r="X1630">
        <v>0</v>
      </c>
      <c r="Y1630">
        <v>0</v>
      </c>
      <c r="Z1630">
        <v>0</v>
      </c>
      <c r="AA1630">
        <v>0</v>
      </c>
      <c r="AB1630">
        <v>0</v>
      </c>
      <c r="AC1630">
        <v>0</v>
      </c>
      <c r="AD1630">
        <v>0</v>
      </c>
      <c r="AE1630">
        <v>0</v>
      </c>
      <c r="AF1630">
        <v>0</v>
      </c>
    </row>
    <row r="1631" spans="1:32" x14ac:dyDescent="0.25">
      <c r="A1631" t="s">
        <v>7292</v>
      </c>
      <c r="B1631">
        <v>0</v>
      </c>
      <c r="C1631">
        <v>0</v>
      </c>
      <c r="D1631">
        <v>0</v>
      </c>
      <c r="E1631">
        <v>0</v>
      </c>
      <c r="F1631">
        <v>0</v>
      </c>
      <c r="G1631">
        <v>0</v>
      </c>
      <c r="H1631">
        <v>0</v>
      </c>
      <c r="I1631">
        <v>0</v>
      </c>
      <c r="J1631">
        <v>0</v>
      </c>
      <c r="K1631">
        <v>0</v>
      </c>
      <c r="L1631">
        <v>0</v>
      </c>
      <c r="M1631">
        <v>0</v>
      </c>
      <c r="N1631">
        <v>0</v>
      </c>
      <c r="O1631">
        <v>0</v>
      </c>
      <c r="P1631">
        <v>0</v>
      </c>
      <c r="Q1631">
        <v>0</v>
      </c>
      <c r="R1631">
        <v>0</v>
      </c>
      <c r="S1631">
        <v>0</v>
      </c>
      <c r="T1631">
        <v>0</v>
      </c>
      <c r="U1631">
        <v>0</v>
      </c>
      <c r="V1631">
        <v>0</v>
      </c>
      <c r="W1631">
        <v>0</v>
      </c>
      <c r="X1631">
        <v>0</v>
      </c>
      <c r="Y1631">
        <v>0</v>
      </c>
      <c r="Z1631">
        <v>0</v>
      </c>
      <c r="AA1631">
        <v>0</v>
      </c>
      <c r="AB1631">
        <v>0</v>
      </c>
      <c r="AC1631">
        <v>0</v>
      </c>
      <c r="AD1631">
        <v>0</v>
      </c>
      <c r="AE1631">
        <v>0</v>
      </c>
      <c r="AF1631">
        <v>0</v>
      </c>
    </row>
    <row r="1632" spans="1:32" x14ac:dyDescent="0.25">
      <c r="A1632" t="s">
        <v>7293</v>
      </c>
      <c r="B1632">
        <v>0</v>
      </c>
      <c r="C1632">
        <v>0</v>
      </c>
      <c r="D1632">
        <v>0</v>
      </c>
      <c r="E1632">
        <v>0</v>
      </c>
      <c r="F1632">
        <v>0</v>
      </c>
      <c r="G1632">
        <v>0</v>
      </c>
      <c r="H1632">
        <v>0</v>
      </c>
      <c r="I1632">
        <v>0</v>
      </c>
      <c r="J1632">
        <v>0</v>
      </c>
      <c r="K1632">
        <v>0</v>
      </c>
      <c r="L1632">
        <v>0</v>
      </c>
      <c r="M1632">
        <v>0</v>
      </c>
      <c r="N1632">
        <v>0</v>
      </c>
      <c r="O1632">
        <v>0</v>
      </c>
      <c r="P1632">
        <v>0</v>
      </c>
      <c r="Q1632">
        <v>0</v>
      </c>
      <c r="R1632">
        <v>0</v>
      </c>
      <c r="S1632">
        <v>0</v>
      </c>
      <c r="T1632">
        <v>0</v>
      </c>
      <c r="U1632">
        <v>0</v>
      </c>
      <c r="V1632">
        <v>0</v>
      </c>
      <c r="W1632">
        <v>0</v>
      </c>
      <c r="X1632">
        <v>0</v>
      </c>
      <c r="Y1632">
        <v>0</v>
      </c>
      <c r="Z1632">
        <v>0</v>
      </c>
      <c r="AA1632">
        <v>0</v>
      </c>
      <c r="AB1632">
        <v>0</v>
      </c>
      <c r="AC1632">
        <v>0</v>
      </c>
      <c r="AD1632">
        <v>0</v>
      </c>
      <c r="AE1632">
        <v>0</v>
      </c>
      <c r="AF1632">
        <v>0</v>
      </c>
    </row>
    <row r="1633" spans="1:32" x14ac:dyDescent="0.25">
      <c r="A1633" t="s">
        <v>7294</v>
      </c>
      <c r="B1633">
        <v>0</v>
      </c>
      <c r="C1633">
        <v>0</v>
      </c>
      <c r="D1633">
        <v>0</v>
      </c>
      <c r="E1633">
        <v>0</v>
      </c>
      <c r="F1633">
        <v>0</v>
      </c>
      <c r="G1633">
        <v>0</v>
      </c>
      <c r="H1633">
        <v>0</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0</v>
      </c>
      <c r="AB1633">
        <v>0</v>
      </c>
      <c r="AC1633">
        <v>0</v>
      </c>
      <c r="AD1633">
        <v>0</v>
      </c>
      <c r="AE1633">
        <v>0</v>
      </c>
      <c r="AF1633">
        <v>0</v>
      </c>
    </row>
    <row r="1634" spans="1:32" x14ac:dyDescent="0.25">
      <c r="A1634" t="s">
        <v>7295</v>
      </c>
      <c r="B1634">
        <v>0</v>
      </c>
      <c r="C1634">
        <v>0</v>
      </c>
      <c r="D1634">
        <v>0</v>
      </c>
      <c r="E1634">
        <v>0</v>
      </c>
      <c r="F1634">
        <v>0</v>
      </c>
      <c r="G1634">
        <v>0</v>
      </c>
      <c r="H1634">
        <v>0</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row>
    <row r="1635" spans="1:32" x14ac:dyDescent="0.25">
      <c r="A1635" t="s">
        <v>7296</v>
      </c>
      <c r="B1635">
        <v>0</v>
      </c>
      <c r="C1635">
        <v>0</v>
      </c>
      <c r="D1635">
        <v>0</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row>
    <row r="1636" spans="1:32" x14ac:dyDescent="0.25">
      <c r="A1636" t="s">
        <v>7297</v>
      </c>
      <c r="B1636">
        <v>0</v>
      </c>
      <c r="C1636">
        <v>0</v>
      </c>
      <c r="D1636">
        <v>0</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row>
    <row r="1637" spans="1:32" x14ac:dyDescent="0.25">
      <c r="A1637" t="s">
        <v>7298</v>
      </c>
      <c r="B1637">
        <v>0</v>
      </c>
      <c r="C1637">
        <v>0</v>
      </c>
      <c r="D1637">
        <v>0</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row>
    <row r="1638" spans="1:32" x14ac:dyDescent="0.25">
      <c r="A1638" t="s">
        <v>7299</v>
      </c>
      <c r="B1638">
        <v>0</v>
      </c>
      <c r="C1638">
        <v>0</v>
      </c>
      <c r="D1638">
        <v>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row>
    <row r="1639" spans="1:32" x14ac:dyDescent="0.25">
      <c r="A1639" t="s">
        <v>7300</v>
      </c>
      <c r="B1639">
        <v>0</v>
      </c>
      <c r="C1639">
        <v>0</v>
      </c>
      <c r="D1639">
        <v>0</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row>
    <row r="1640" spans="1:32" x14ac:dyDescent="0.25">
      <c r="A1640" t="s">
        <v>7301</v>
      </c>
      <c r="B1640">
        <v>0</v>
      </c>
      <c r="C1640">
        <v>0</v>
      </c>
      <c r="D1640">
        <v>0</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row>
    <row r="1641" spans="1:32" x14ac:dyDescent="0.25">
      <c r="A1641" t="s">
        <v>7302</v>
      </c>
      <c r="B1641">
        <v>0</v>
      </c>
      <c r="C1641">
        <v>0</v>
      </c>
      <c r="D1641">
        <v>0</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row>
    <row r="1642" spans="1:32" x14ac:dyDescent="0.25">
      <c r="A1642" t="s">
        <v>7303</v>
      </c>
      <c r="B1642">
        <v>0</v>
      </c>
      <c r="C1642">
        <v>0</v>
      </c>
      <c r="D1642">
        <v>0</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row>
    <row r="1643" spans="1:32" x14ac:dyDescent="0.25">
      <c r="A1643" t="s">
        <v>7304</v>
      </c>
      <c r="B1643">
        <v>0</v>
      </c>
      <c r="C1643">
        <v>0</v>
      </c>
      <c r="D1643">
        <v>0</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row>
    <row r="1644" spans="1:32" x14ac:dyDescent="0.25">
      <c r="A1644" t="s">
        <v>7305</v>
      </c>
      <c r="B1644">
        <v>0</v>
      </c>
      <c r="C1644">
        <v>0</v>
      </c>
      <c r="D1644">
        <v>0</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row>
    <row r="1645" spans="1:32" x14ac:dyDescent="0.25">
      <c r="A1645" t="s">
        <v>7306</v>
      </c>
      <c r="B1645">
        <v>0</v>
      </c>
      <c r="C1645">
        <v>0</v>
      </c>
      <c r="D1645">
        <v>0</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row>
    <row r="1646" spans="1:32" x14ac:dyDescent="0.25">
      <c r="A1646" t="s">
        <v>7307</v>
      </c>
      <c r="B1646">
        <v>0</v>
      </c>
      <c r="C1646">
        <v>0</v>
      </c>
      <c r="D1646">
        <v>0</v>
      </c>
      <c r="E1646">
        <v>0</v>
      </c>
      <c r="F1646">
        <v>0</v>
      </c>
      <c r="G1646">
        <v>0</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0</v>
      </c>
      <c r="AB1646">
        <v>0</v>
      </c>
      <c r="AC1646">
        <v>0</v>
      </c>
      <c r="AD1646">
        <v>0</v>
      </c>
      <c r="AE1646">
        <v>0</v>
      </c>
      <c r="AF1646">
        <v>0</v>
      </c>
    </row>
    <row r="1647" spans="1:32" x14ac:dyDescent="0.25">
      <c r="A1647" t="s">
        <v>7308</v>
      </c>
      <c r="B1647">
        <v>0</v>
      </c>
      <c r="C1647">
        <v>0</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v>
      </c>
      <c r="W1647">
        <v>0</v>
      </c>
      <c r="X1647">
        <v>0</v>
      </c>
      <c r="Y1647">
        <v>0</v>
      </c>
      <c r="Z1647">
        <v>0</v>
      </c>
      <c r="AA1647">
        <v>0</v>
      </c>
      <c r="AB1647">
        <v>0</v>
      </c>
      <c r="AC1647">
        <v>0</v>
      </c>
      <c r="AD1647">
        <v>0</v>
      </c>
      <c r="AE1647">
        <v>0</v>
      </c>
      <c r="AF1647">
        <v>0</v>
      </c>
    </row>
    <row r="1648" spans="1:32" x14ac:dyDescent="0.25">
      <c r="A1648" t="s">
        <v>7309</v>
      </c>
      <c r="B1648" s="197">
        <v>0</v>
      </c>
      <c r="C1648" s="197">
        <v>0</v>
      </c>
      <c r="D1648" s="197">
        <v>0</v>
      </c>
      <c r="E1648" s="197">
        <v>0</v>
      </c>
      <c r="F1648" s="197">
        <v>0</v>
      </c>
      <c r="G1648" s="197">
        <v>0</v>
      </c>
      <c r="H1648" s="197">
        <v>0</v>
      </c>
      <c r="I1648" s="197">
        <v>0</v>
      </c>
      <c r="J1648" s="197">
        <v>0</v>
      </c>
      <c r="K1648" s="197">
        <v>0</v>
      </c>
      <c r="L1648" s="197">
        <v>0</v>
      </c>
      <c r="M1648" s="197">
        <v>0</v>
      </c>
      <c r="N1648" s="197">
        <v>0</v>
      </c>
      <c r="O1648" s="197">
        <v>0</v>
      </c>
      <c r="P1648" s="197">
        <v>0</v>
      </c>
      <c r="Q1648" s="197">
        <v>0</v>
      </c>
      <c r="R1648" s="197">
        <v>0</v>
      </c>
      <c r="S1648" s="197">
        <v>0</v>
      </c>
      <c r="T1648" s="197">
        <v>0</v>
      </c>
      <c r="U1648" s="197">
        <v>0</v>
      </c>
      <c r="V1648" s="197">
        <v>0</v>
      </c>
      <c r="W1648" s="197">
        <v>0</v>
      </c>
      <c r="X1648" s="197">
        <v>0</v>
      </c>
      <c r="Y1648" s="197">
        <v>0</v>
      </c>
      <c r="Z1648" s="197">
        <v>0</v>
      </c>
      <c r="AA1648" s="197">
        <v>0</v>
      </c>
      <c r="AB1648" s="197">
        <v>0</v>
      </c>
      <c r="AC1648" s="197">
        <v>0</v>
      </c>
      <c r="AD1648" s="197">
        <v>0</v>
      </c>
      <c r="AE1648" s="197">
        <v>0</v>
      </c>
      <c r="AF1648" s="197">
        <v>0</v>
      </c>
    </row>
    <row r="1649" spans="1:32" x14ac:dyDescent="0.25">
      <c r="A1649" t="s">
        <v>7310</v>
      </c>
      <c r="B1649">
        <v>0</v>
      </c>
      <c r="C1649">
        <v>0</v>
      </c>
      <c r="D1649">
        <v>0</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row>
    <row r="1650" spans="1:32" x14ac:dyDescent="0.25">
      <c r="A1650" t="s">
        <v>7311</v>
      </c>
      <c r="B1650">
        <v>0</v>
      </c>
      <c r="C1650">
        <v>0</v>
      </c>
      <c r="D1650">
        <v>0</v>
      </c>
      <c r="E1650">
        <v>0</v>
      </c>
      <c r="F1650">
        <v>0</v>
      </c>
      <c r="G1650">
        <v>0</v>
      </c>
      <c r="H1650">
        <v>0</v>
      </c>
      <c r="I1650">
        <v>0</v>
      </c>
      <c r="J1650">
        <v>0</v>
      </c>
      <c r="K1650">
        <v>0</v>
      </c>
      <c r="L1650">
        <v>0</v>
      </c>
      <c r="M1650">
        <v>0</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row>
    <row r="1651" spans="1:32" x14ac:dyDescent="0.25">
      <c r="A1651" t="s">
        <v>7312</v>
      </c>
      <c r="B1651" s="197">
        <v>0</v>
      </c>
      <c r="C1651" s="197">
        <v>0</v>
      </c>
      <c r="D1651" s="197">
        <v>0</v>
      </c>
      <c r="E1651" s="197">
        <v>0</v>
      </c>
      <c r="F1651" s="197">
        <v>0</v>
      </c>
      <c r="G1651" s="197">
        <v>0</v>
      </c>
      <c r="H1651" s="197">
        <v>0</v>
      </c>
      <c r="I1651" s="197">
        <v>0</v>
      </c>
      <c r="J1651" s="197">
        <v>0</v>
      </c>
      <c r="K1651" s="197">
        <v>0</v>
      </c>
      <c r="L1651" s="197">
        <v>0</v>
      </c>
      <c r="M1651" s="197">
        <v>0</v>
      </c>
      <c r="N1651" s="197">
        <v>0</v>
      </c>
      <c r="O1651" s="197">
        <v>0</v>
      </c>
      <c r="P1651" s="197">
        <v>0</v>
      </c>
      <c r="Q1651" s="197">
        <v>0</v>
      </c>
      <c r="R1651" s="197">
        <v>0</v>
      </c>
      <c r="S1651" s="197">
        <v>0</v>
      </c>
      <c r="T1651" s="197">
        <v>0</v>
      </c>
      <c r="U1651" s="197">
        <v>0</v>
      </c>
      <c r="V1651" s="197">
        <v>0</v>
      </c>
      <c r="W1651" s="197">
        <v>0</v>
      </c>
      <c r="X1651" s="197">
        <v>0</v>
      </c>
      <c r="Y1651" s="197">
        <v>0</v>
      </c>
      <c r="Z1651" s="197">
        <v>0</v>
      </c>
      <c r="AA1651" s="197">
        <v>0</v>
      </c>
      <c r="AB1651" s="197">
        <v>0</v>
      </c>
      <c r="AC1651" s="197">
        <v>0</v>
      </c>
      <c r="AD1651" s="197">
        <v>0</v>
      </c>
      <c r="AE1651" s="197">
        <v>0</v>
      </c>
      <c r="AF1651" s="197">
        <v>0</v>
      </c>
    </row>
    <row r="1652" spans="1:32" x14ac:dyDescent="0.25">
      <c r="A1652" t="s">
        <v>7313</v>
      </c>
      <c r="B1652">
        <v>0</v>
      </c>
      <c r="C1652">
        <v>0</v>
      </c>
      <c r="D1652">
        <v>0</v>
      </c>
      <c r="E1652">
        <v>0</v>
      </c>
      <c r="F1652">
        <v>0</v>
      </c>
      <c r="G1652">
        <v>0</v>
      </c>
      <c r="H1652">
        <v>0</v>
      </c>
      <c r="I1652">
        <v>0</v>
      </c>
      <c r="J1652">
        <v>0</v>
      </c>
      <c r="K1652">
        <v>0</v>
      </c>
      <c r="L1652">
        <v>0</v>
      </c>
      <c r="M1652">
        <v>0</v>
      </c>
      <c r="N1652">
        <v>0</v>
      </c>
      <c r="O1652">
        <v>0</v>
      </c>
      <c r="P1652">
        <v>0</v>
      </c>
      <c r="Q1652">
        <v>0</v>
      </c>
      <c r="R1652">
        <v>0</v>
      </c>
      <c r="S1652">
        <v>0</v>
      </c>
      <c r="T1652">
        <v>0</v>
      </c>
      <c r="U1652">
        <v>0</v>
      </c>
      <c r="V1652">
        <v>0</v>
      </c>
      <c r="W1652">
        <v>0</v>
      </c>
      <c r="X1652">
        <v>0</v>
      </c>
      <c r="Y1652">
        <v>0</v>
      </c>
      <c r="Z1652">
        <v>0</v>
      </c>
      <c r="AA1652">
        <v>0</v>
      </c>
      <c r="AB1652">
        <v>0</v>
      </c>
      <c r="AC1652">
        <v>0</v>
      </c>
      <c r="AD1652">
        <v>0</v>
      </c>
      <c r="AE1652">
        <v>0</v>
      </c>
      <c r="AF1652">
        <v>0</v>
      </c>
    </row>
    <row r="1653" spans="1:32" x14ac:dyDescent="0.25">
      <c r="A1653" t="s">
        <v>7314</v>
      </c>
      <c r="B1653">
        <v>0</v>
      </c>
      <c r="C1653">
        <v>0</v>
      </c>
      <c r="D1653">
        <v>0</v>
      </c>
      <c r="E1653">
        <v>0</v>
      </c>
      <c r="F1653">
        <v>0</v>
      </c>
      <c r="G1653">
        <v>0</v>
      </c>
      <c r="H1653">
        <v>0</v>
      </c>
      <c r="I1653">
        <v>0</v>
      </c>
      <c r="J1653">
        <v>0</v>
      </c>
      <c r="K1653">
        <v>0</v>
      </c>
      <c r="L1653">
        <v>0</v>
      </c>
      <c r="M1653">
        <v>0</v>
      </c>
      <c r="N1653">
        <v>0</v>
      </c>
      <c r="O1653">
        <v>0</v>
      </c>
      <c r="P1653">
        <v>0</v>
      </c>
      <c r="Q1653">
        <v>0</v>
      </c>
      <c r="R1653">
        <v>0</v>
      </c>
      <c r="S1653">
        <v>0</v>
      </c>
      <c r="T1653">
        <v>0</v>
      </c>
      <c r="U1653">
        <v>0</v>
      </c>
      <c r="V1653">
        <v>0</v>
      </c>
      <c r="W1653">
        <v>0</v>
      </c>
      <c r="X1653">
        <v>0</v>
      </c>
      <c r="Y1653">
        <v>0</v>
      </c>
      <c r="Z1653">
        <v>0</v>
      </c>
      <c r="AA1653">
        <v>0</v>
      </c>
      <c r="AB1653">
        <v>0</v>
      </c>
      <c r="AC1653">
        <v>0</v>
      </c>
      <c r="AD1653">
        <v>0</v>
      </c>
      <c r="AE1653">
        <v>0</v>
      </c>
      <c r="AF1653">
        <v>0</v>
      </c>
    </row>
    <row r="1654" spans="1:32" x14ac:dyDescent="0.25">
      <c r="A1654" t="s">
        <v>7315</v>
      </c>
      <c r="B1654">
        <v>0</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0</v>
      </c>
      <c r="W1654">
        <v>0</v>
      </c>
      <c r="X1654">
        <v>0</v>
      </c>
      <c r="Y1654">
        <v>0</v>
      </c>
      <c r="Z1654">
        <v>0</v>
      </c>
      <c r="AA1654">
        <v>0</v>
      </c>
      <c r="AB1654">
        <v>0</v>
      </c>
      <c r="AC1654">
        <v>0</v>
      </c>
      <c r="AD1654">
        <v>0</v>
      </c>
      <c r="AE1654">
        <v>0</v>
      </c>
      <c r="AF1654">
        <v>0</v>
      </c>
    </row>
    <row r="1655" spans="1:32" x14ac:dyDescent="0.25">
      <c r="A1655" t="s">
        <v>7316</v>
      </c>
      <c r="B1655">
        <v>0</v>
      </c>
      <c r="C1655">
        <v>0</v>
      </c>
      <c r="D1655">
        <v>0</v>
      </c>
      <c r="E1655">
        <v>0</v>
      </c>
      <c r="F1655">
        <v>0</v>
      </c>
      <c r="G1655">
        <v>0</v>
      </c>
      <c r="H1655">
        <v>0</v>
      </c>
      <c r="I1655">
        <v>0</v>
      </c>
      <c r="J1655">
        <v>0</v>
      </c>
      <c r="K1655">
        <v>0</v>
      </c>
      <c r="L1655">
        <v>0</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row>
    <row r="1656" spans="1:32" x14ac:dyDescent="0.25">
      <c r="A1656" t="s">
        <v>7317</v>
      </c>
      <c r="B1656">
        <v>0</v>
      </c>
      <c r="C1656">
        <v>0</v>
      </c>
      <c r="D1656">
        <v>0</v>
      </c>
      <c r="E1656">
        <v>0</v>
      </c>
      <c r="F1656">
        <v>0</v>
      </c>
      <c r="G1656">
        <v>0</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row>
    <row r="1657" spans="1:32" x14ac:dyDescent="0.25">
      <c r="A1657" t="s">
        <v>7318</v>
      </c>
      <c r="B1657">
        <v>0</v>
      </c>
      <c r="C1657">
        <v>0</v>
      </c>
      <c r="D1657">
        <v>0</v>
      </c>
      <c r="E1657">
        <v>0</v>
      </c>
      <c r="F1657">
        <v>0</v>
      </c>
      <c r="G1657">
        <v>0</v>
      </c>
      <c r="H1657">
        <v>0</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row>
    <row r="1658" spans="1:32" x14ac:dyDescent="0.25">
      <c r="A1658" t="s">
        <v>7319</v>
      </c>
      <c r="B1658">
        <v>0</v>
      </c>
      <c r="C1658">
        <v>0</v>
      </c>
      <c r="D1658">
        <v>0</v>
      </c>
      <c r="E1658">
        <v>0</v>
      </c>
      <c r="F1658">
        <v>0</v>
      </c>
      <c r="G1658">
        <v>0</v>
      </c>
      <c r="H1658">
        <v>0</v>
      </c>
      <c r="I1658">
        <v>0</v>
      </c>
      <c r="J1658">
        <v>0</v>
      </c>
      <c r="K1658">
        <v>0</v>
      </c>
      <c r="L1658">
        <v>0</v>
      </c>
      <c r="M1658">
        <v>0</v>
      </c>
      <c r="N1658">
        <v>0</v>
      </c>
      <c r="O1658">
        <v>0</v>
      </c>
      <c r="P1658">
        <v>0</v>
      </c>
      <c r="Q1658">
        <v>0</v>
      </c>
      <c r="R1658">
        <v>0</v>
      </c>
      <c r="S1658">
        <v>0</v>
      </c>
      <c r="T1658">
        <v>0</v>
      </c>
      <c r="U1658">
        <v>0</v>
      </c>
      <c r="V1658">
        <v>0</v>
      </c>
      <c r="W1658">
        <v>0</v>
      </c>
      <c r="X1658">
        <v>0</v>
      </c>
      <c r="Y1658">
        <v>0</v>
      </c>
      <c r="Z1658">
        <v>0</v>
      </c>
      <c r="AA1658">
        <v>0</v>
      </c>
      <c r="AB1658">
        <v>0</v>
      </c>
      <c r="AC1658">
        <v>0</v>
      </c>
      <c r="AD1658">
        <v>0</v>
      </c>
      <c r="AE1658">
        <v>0</v>
      </c>
      <c r="AF1658">
        <v>0</v>
      </c>
    </row>
    <row r="1659" spans="1:32" x14ac:dyDescent="0.25">
      <c r="A1659" t="s">
        <v>7320</v>
      </c>
      <c r="B1659">
        <v>0</v>
      </c>
      <c r="C1659">
        <v>0</v>
      </c>
      <c r="D1659">
        <v>0</v>
      </c>
      <c r="E1659">
        <v>0</v>
      </c>
      <c r="F1659">
        <v>0</v>
      </c>
      <c r="G1659">
        <v>0</v>
      </c>
      <c r="H1659">
        <v>0</v>
      </c>
      <c r="I1659">
        <v>0</v>
      </c>
      <c r="J1659">
        <v>0</v>
      </c>
      <c r="K1659">
        <v>0</v>
      </c>
      <c r="L1659">
        <v>0</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row>
    <row r="1660" spans="1:32" x14ac:dyDescent="0.25">
      <c r="A1660" t="s">
        <v>7321</v>
      </c>
      <c r="B1660">
        <v>0</v>
      </c>
      <c r="C1660">
        <v>0</v>
      </c>
      <c r="D1660">
        <v>0</v>
      </c>
      <c r="E1660">
        <v>0</v>
      </c>
      <c r="F1660">
        <v>0</v>
      </c>
      <c r="G1660">
        <v>0</v>
      </c>
      <c r="H1660">
        <v>0</v>
      </c>
      <c r="I1660">
        <v>0</v>
      </c>
      <c r="J1660">
        <v>0</v>
      </c>
      <c r="K1660">
        <v>0</v>
      </c>
      <c r="L1660">
        <v>0</v>
      </c>
      <c r="M1660">
        <v>0</v>
      </c>
      <c r="N1660">
        <v>0</v>
      </c>
      <c r="O1660">
        <v>0</v>
      </c>
      <c r="P1660">
        <v>0</v>
      </c>
      <c r="Q1660">
        <v>0</v>
      </c>
      <c r="R1660">
        <v>0</v>
      </c>
      <c r="S1660">
        <v>0</v>
      </c>
      <c r="T1660">
        <v>0</v>
      </c>
      <c r="U1660">
        <v>0</v>
      </c>
      <c r="V1660">
        <v>0</v>
      </c>
      <c r="W1660">
        <v>0</v>
      </c>
      <c r="X1660">
        <v>0</v>
      </c>
      <c r="Y1660">
        <v>0</v>
      </c>
      <c r="Z1660">
        <v>0</v>
      </c>
      <c r="AA1660">
        <v>0</v>
      </c>
      <c r="AB1660">
        <v>0</v>
      </c>
      <c r="AC1660">
        <v>0</v>
      </c>
      <c r="AD1660">
        <v>0</v>
      </c>
      <c r="AE1660">
        <v>0</v>
      </c>
      <c r="AF1660">
        <v>0</v>
      </c>
    </row>
    <row r="1661" spans="1:32" x14ac:dyDescent="0.25">
      <c r="A1661" t="s">
        <v>7322</v>
      </c>
      <c r="B1661">
        <v>0</v>
      </c>
      <c r="C1661">
        <v>0</v>
      </c>
      <c r="D1661">
        <v>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row>
    <row r="1662" spans="1:32" x14ac:dyDescent="0.25">
      <c r="A1662" t="s">
        <v>7323</v>
      </c>
      <c r="B1662">
        <v>0</v>
      </c>
      <c r="C1662">
        <v>0</v>
      </c>
      <c r="D1662">
        <v>0</v>
      </c>
      <c r="E1662">
        <v>0</v>
      </c>
      <c r="F1662">
        <v>0</v>
      </c>
      <c r="G1662">
        <v>0</v>
      </c>
      <c r="H1662">
        <v>0</v>
      </c>
      <c r="I1662">
        <v>0</v>
      </c>
      <c r="J1662">
        <v>0</v>
      </c>
      <c r="K1662">
        <v>0</v>
      </c>
      <c r="L1662">
        <v>0</v>
      </c>
      <c r="M1662">
        <v>0</v>
      </c>
      <c r="N1662">
        <v>0</v>
      </c>
      <c r="O1662">
        <v>0</v>
      </c>
      <c r="P1662">
        <v>0</v>
      </c>
      <c r="Q1662">
        <v>0</v>
      </c>
      <c r="R1662">
        <v>0</v>
      </c>
      <c r="S1662">
        <v>0</v>
      </c>
      <c r="T1662">
        <v>0</v>
      </c>
      <c r="U1662">
        <v>0</v>
      </c>
      <c r="V1662">
        <v>0</v>
      </c>
      <c r="W1662">
        <v>0</v>
      </c>
      <c r="X1662">
        <v>0</v>
      </c>
      <c r="Y1662">
        <v>0</v>
      </c>
      <c r="Z1662">
        <v>0</v>
      </c>
      <c r="AA1662">
        <v>0</v>
      </c>
      <c r="AB1662">
        <v>0</v>
      </c>
      <c r="AC1662">
        <v>0</v>
      </c>
      <c r="AD1662">
        <v>0</v>
      </c>
      <c r="AE1662">
        <v>0</v>
      </c>
      <c r="AF1662">
        <v>0</v>
      </c>
    </row>
    <row r="1663" spans="1:32" x14ac:dyDescent="0.25">
      <c r="A1663" t="s">
        <v>7324</v>
      </c>
      <c r="B1663">
        <v>0</v>
      </c>
      <c r="C1663">
        <v>0</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row>
    <row r="1664" spans="1:32" x14ac:dyDescent="0.25">
      <c r="A1664" t="s">
        <v>7325</v>
      </c>
      <c r="B1664">
        <v>0</v>
      </c>
      <c r="C1664">
        <v>0</v>
      </c>
      <c r="D1664">
        <v>0</v>
      </c>
      <c r="E1664">
        <v>0</v>
      </c>
      <c r="F1664">
        <v>0</v>
      </c>
      <c r="G1664">
        <v>0</v>
      </c>
      <c r="H1664">
        <v>0</v>
      </c>
      <c r="I1664">
        <v>0</v>
      </c>
      <c r="J1664">
        <v>0</v>
      </c>
      <c r="K1664">
        <v>0</v>
      </c>
      <c r="L1664">
        <v>0</v>
      </c>
      <c r="M1664">
        <v>0</v>
      </c>
      <c r="N1664">
        <v>0</v>
      </c>
      <c r="O1664">
        <v>0</v>
      </c>
      <c r="P1664">
        <v>0</v>
      </c>
      <c r="Q1664">
        <v>0</v>
      </c>
      <c r="R1664">
        <v>0</v>
      </c>
      <c r="S1664">
        <v>0</v>
      </c>
      <c r="T1664">
        <v>0</v>
      </c>
      <c r="U1664">
        <v>0</v>
      </c>
      <c r="V1664">
        <v>0</v>
      </c>
      <c r="W1664">
        <v>0</v>
      </c>
      <c r="X1664">
        <v>0</v>
      </c>
      <c r="Y1664">
        <v>0</v>
      </c>
      <c r="Z1664">
        <v>0</v>
      </c>
      <c r="AA1664">
        <v>0</v>
      </c>
      <c r="AB1664">
        <v>0</v>
      </c>
      <c r="AC1664">
        <v>0</v>
      </c>
      <c r="AD1664">
        <v>0</v>
      </c>
      <c r="AE1664">
        <v>0</v>
      </c>
      <c r="AF1664">
        <v>0</v>
      </c>
    </row>
    <row r="1665" spans="1:32" x14ac:dyDescent="0.25">
      <c r="A1665" t="s">
        <v>7326</v>
      </c>
      <c r="B1665">
        <v>0</v>
      </c>
      <c r="C1665">
        <v>0</v>
      </c>
      <c r="D1665">
        <v>0</v>
      </c>
      <c r="E1665">
        <v>0</v>
      </c>
      <c r="F1665">
        <v>0</v>
      </c>
      <c r="G1665">
        <v>0</v>
      </c>
      <c r="H1665">
        <v>0</v>
      </c>
      <c r="I1665">
        <v>0</v>
      </c>
      <c r="J1665">
        <v>0</v>
      </c>
      <c r="K1665">
        <v>0</v>
      </c>
      <c r="L1665">
        <v>0</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row>
    <row r="1666" spans="1:32" x14ac:dyDescent="0.25">
      <c r="A1666" t="s">
        <v>7327</v>
      </c>
      <c r="B1666">
        <v>0</v>
      </c>
      <c r="C1666">
        <v>0</v>
      </c>
      <c r="D1666">
        <v>0</v>
      </c>
      <c r="E1666">
        <v>0</v>
      </c>
      <c r="F1666">
        <v>0</v>
      </c>
      <c r="G1666">
        <v>0</v>
      </c>
      <c r="H1666">
        <v>0</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0</v>
      </c>
      <c r="AC1666">
        <v>0</v>
      </c>
      <c r="AD1666">
        <v>0</v>
      </c>
      <c r="AE1666">
        <v>0</v>
      </c>
      <c r="AF1666">
        <v>0</v>
      </c>
    </row>
    <row r="1667" spans="1:32" x14ac:dyDescent="0.25">
      <c r="A1667" t="s">
        <v>7328</v>
      </c>
      <c r="B1667">
        <v>0</v>
      </c>
      <c r="C1667">
        <v>0</v>
      </c>
      <c r="D1667">
        <v>0</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row>
    <row r="1668" spans="1:32" x14ac:dyDescent="0.25">
      <c r="A1668" t="s">
        <v>7329</v>
      </c>
      <c r="B1668">
        <v>0</v>
      </c>
      <c r="C1668">
        <v>0</v>
      </c>
      <c r="D1668">
        <v>0</v>
      </c>
      <c r="E1668">
        <v>0</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v>0</v>
      </c>
      <c r="AA1668">
        <v>0</v>
      </c>
      <c r="AB1668">
        <v>0</v>
      </c>
      <c r="AC1668">
        <v>0</v>
      </c>
      <c r="AD1668">
        <v>0</v>
      </c>
      <c r="AE1668">
        <v>0</v>
      </c>
      <c r="AF1668">
        <v>0</v>
      </c>
    </row>
    <row r="1669" spans="1:32" x14ac:dyDescent="0.25">
      <c r="A1669" t="s">
        <v>7330</v>
      </c>
      <c r="B1669">
        <v>0</v>
      </c>
      <c r="C1669">
        <v>0</v>
      </c>
      <c r="D1669">
        <v>0</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row>
    <row r="1670" spans="1:32" x14ac:dyDescent="0.25">
      <c r="A1670" t="s">
        <v>7331</v>
      </c>
      <c r="B1670">
        <v>0</v>
      </c>
      <c r="C1670">
        <v>0</v>
      </c>
      <c r="D1670">
        <v>0</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row>
    <row r="1671" spans="1:32" x14ac:dyDescent="0.25">
      <c r="A1671" t="s">
        <v>7332</v>
      </c>
      <c r="B1671">
        <v>0</v>
      </c>
      <c r="C1671">
        <v>0</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row>
    <row r="1672" spans="1:32" x14ac:dyDescent="0.25">
      <c r="A1672" t="s">
        <v>7333</v>
      </c>
      <c r="B1672">
        <v>0</v>
      </c>
      <c r="C1672">
        <v>0</v>
      </c>
      <c r="D1672">
        <v>0</v>
      </c>
      <c r="E1672">
        <v>0</v>
      </c>
      <c r="F1672">
        <v>0</v>
      </c>
      <c r="G1672">
        <v>0</v>
      </c>
      <c r="H1672">
        <v>0</v>
      </c>
      <c r="I1672">
        <v>0</v>
      </c>
      <c r="J1672">
        <v>0</v>
      </c>
      <c r="K1672">
        <v>0</v>
      </c>
      <c r="L1672">
        <v>0</v>
      </c>
      <c r="M1672">
        <v>0</v>
      </c>
      <c r="N1672">
        <v>0</v>
      </c>
      <c r="O1672">
        <v>0</v>
      </c>
      <c r="P1672">
        <v>0</v>
      </c>
      <c r="Q1672">
        <v>0</v>
      </c>
      <c r="R1672">
        <v>0</v>
      </c>
      <c r="S1672">
        <v>0</v>
      </c>
      <c r="T1672">
        <v>0</v>
      </c>
      <c r="U1672">
        <v>0</v>
      </c>
      <c r="V1672">
        <v>0</v>
      </c>
      <c r="W1672">
        <v>0</v>
      </c>
      <c r="X1672">
        <v>0</v>
      </c>
      <c r="Y1672">
        <v>0</v>
      </c>
      <c r="Z1672">
        <v>0</v>
      </c>
      <c r="AA1672">
        <v>0</v>
      </c>
      <c r="AB1672">
        <v>0</v>
      </c>
      <c r="AC1672">
        <v>0</v>
      </c>
      <c r="AD1672">
        <v>0</v>
      </c>
      <c r="AE1672">
        <v>0</v>
      </c>
      <c r="AF1672">
        <v>0</v>
      </c>
    </row>
    <row r="1673" spans="1:32" x14ac:dyDescent="0.25">
      <c r="A1673" t="s">
        <v>7334</v>
      </c>
      <c r="B1673">
        <v>0</v>
      </c>
      <c r="C1673">
        <v>0</v>
      </c>
      <c r="D1673">
        <v>0</v>
      </c>
      <c r="E1673">
        <v>0</v>
      </c>
      <c r="F1673">
        <v>0</v>
      </c>
      <c r="G1673">
        <v>0</v>
      </c>
      <c r="H1673">
        <v>0</v>
      </c>
      <c r="I1673">
        <v>0</v>
      </c>
      <c r="J1673">
        <v>0</v>
      </c>
      <c r="K1673">
        <v>0</v>
      </c>
      <c r="L1673">
        <v>0</v>
      </c>
      <c r="M1673">
        <v>0</v>
      </c>
      <c r="N1673">
        <v>0</v>
      </c>
      <c r="O1673">
        <v>0</v>
      </c>
      <c r="P1673">
        <v>0</v>
      </c>
      <c r="Q1673">
        <v>0</v>
      </c>
      <c r="R1673">
        <v>0</v>
      </c>
      <c r="S1673">
        <v>0</v>
      </c>
      <c r="T1673">
        <v>0</v>
      </c>
      <c r="U1673">
        <v>0</v>
      </c>
      <c r="V1673">
        <v>0</v>
      </c>
      <c r="W1673">
        <v>0</v>
      </c>
      <c r="X1673">
        <v>0</v>
      </c>
      <c r="Y1673">
        <v>0</v>
      </c>
      <c r="Z1673">
        <v>0</v>
      </c>
      <c r="AA1673">
        <v>0</v>
      </c>
      <c r="AB1673">
        <v>0</v>
      </c>
      <c r="AC1673">
        <v>0</v>
      </c>
      <c r="AD1673">
        <v>0</v>
      </c>
      <c r="AE1673">
        <v>0</v>
      </c>
      <c r="AF1673">
        <v>0</v>
      </c>
    </row>
    <row r="1674" spans="1:32" x14ac:dyDescent="0.25">
      <c r="A1674" t="s">
        <v>7335</v>
      </c>
      <c r="B1674">
        <v>0</v>
      </c>
      <c r="C1674">
        <v>0</v>
      </c>
      <c r="D1674">
        <v>0</v>
      </c>
      <c r="E1674">
        <v>0</v>
      </c>
      <c r="F1674">
        <v>0</v>
      </c>
      <c r="G1674">
        <v>0</v>
      </c>
      <c r="H1674">
        <v>0</v>
      </c>
      <c r="I1674">
        <v>0</v>
      </c>
      <c r="J1674">
        <v>0</v>
      </c>
      <c r="K1674">
        <v>0</v>
      </c>
      <c r="L1674">
        <v>0</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v>0</v>
      </c>
      <c r="AF1674">
        <v>0</v>
      </c>
    </row>
    <row r="1675" spans="1:32" x14ac:dyDescent="0.25">
      <c r="A1675" t="s">
        <v>7336</v>
      </c>
      <c r="B1675">
        <v>0</v>
      </c>
      <c r="C1675">
        <v>0</v>
      </c>
      <c r="D1675">
        <v>0</v>
      </c>
      <c r="E1675">
        <v>0</v>
      </c>
      <c r="F1675">
        <v>0</v>
      </c>
      <c r="G1675">
        <v>0</v>
      </c>
      <c r="H1675">
        <v>0</v>
      </c>
      <c r="I1675">
        <v>0</v>
      </c>
      <c r="J1675">
        <v>0</v>
      </c>
      <c r="K1675">
        <v>0</v>
      </c>
      <c r="L1675">
        <v>0</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row>
    <row r="1676" spans="1:32" x14ac:dyDescent="0.25">
      <c r="A1676" t="s">
        <v>7337</v>
      </c>
      <c r="B1676">
        <v>0</v>
      </c>
      <c r="C1676">
        <v>0</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0</v>
      </c>
      <c r="X1676">
        <v>0</v>
      </c>
      <c r="Y1676">
        <v>0</v>
      </c>
      <c r="Z1676">
        <v>0</v>
      </c>
      <c r="AA1676">
        <v>0</v>
      </c>
      <c r="AB1676">
        <v>0</v>
      </c>
      <c r="AC1676">
        <v>0</v>
      </c>
      <c r="AD1676">
        <v>0</v>
      </c>
      <c r="AE1676">
        <v>0</v>
      </c>
      <c r="AF1676">
        <v>0</v>
      </c>
    </row>
    <row r="1677" spans="1:32" x14ac:dyDescent="0.25">
      <c r="A1677" t="s">
        <v>7338</v>
      </c>
      <c r="B1677">
        <v>0</v>
      </c>
      <c r="C1677">
        <v>0</v>
      </c>
      <c r="D1677">
        <v>0</v>
      </c>
      <c r="E1677">
        <v>0</v>
      </c>
      <c r="F1677">
        <v>0</v>
      </c>
      <c r="G1677">
        <v>0</v>
      </c>
      <c r="H1677">
        <v>0</v>
      </c>
      <c r="I1677">
        <v>0</v>
      </c>
      <c r="J1677">
        <v>0</v>
      </c>
      <c r="K1677">
        <v>0</v>
      </c>
      <c r="L1677">
        <v>0</v>
      </c>
      <c r="M1677">
        <v>0</v>
      </c>
      <c r="N1677">
        <v>0</v>
      </c>
      <c r="O1677">
        <v>0</v>
      </c>
      <c r="P1677">
        <v>0</v>
      </c>
      <c r="Q1677">
        <v>0</v>
      </c>
      <c r="R1677">
        <v>0</v>
      </c>
      <c r="S1677">
        <v>0</v>
      </c>
      <c r="T1677">
        <v>0</v>
      </c>
      <c r="U1677">
        <v>0</v>
      </c>
      <c r="V1677">
        <v>0</v>
      </c>
      <c r="W1677">
        <v>0</v>
      </c>
      <c r="X1677">
        <v>0</v>
      </c>
      <c r="Y1677">
        <v>0</v>
      </c>
      <c r="Z1677">
        <v>0</v>
      </c>
      <c r="AA1677">
        <v>0</v>
      </c>
      <c r="AB1677">
        <v>0</v>
      </c>
      <c r="AC1677">
        <v>0</v>
      </c>
      <c r="AD1677">
        <v>0</v>
      </c>
      <c r="AE1677">
        <v>0</v>
      </c>
      <c r="AF1677">
        <v>0</v>
      </c>
    </row>
    <row r="1678" spans="1:32" x14ac:dyDescent="0.25">
      <c r="A1678" t="s">
        <v>7339</v>
      </c>
      <c r="B1678">
        <v>0</v>
      </c>
      <c r="C1678">
        <v>0</v>
      </c>
      <c r="D1678">
        <v>0</v>
      </c>
      <c r="E1678">
        <v>0</v>
      </c>
      <c r="F1678">
        <v>0</v>
      </c>
      <c r="G1678">
        <v>0</v>
      </c>
      <c r="H1678">
        <v>0</v>
      </c>
      <c r="I1678">
        <v>0</v>
      </c>
      <c r="J1678">
        <v>0</v>
      </c>
      <c r="K1678">
        <v>0</v>
      </c>
      <c r="L1678">
        <v>0</v>
      </c>
      <c r="M1678">
        <v>0</v>
      </c>
      <c r="N1678">
        <v>0</v>
      </c>
      <c r="O1678">
        <v>0</v>
      </c>
      <c r="P1678">
        <v>0</v>
      </c>
      <c r="Q1678">
        <v>0</v>
      </c>
      <c r="R1678">
        <v>0</v>
      </c>
      <c r="S1678">
        <v>0</v>
      </c>
      <c r="T1678">
        <v>0</v>
      </c>
      <c r="U1678">
        <v>0</v>
      </c>
      <c r="V1678">
        <v>0</v>
      </c>
      <c r="W1678">
        <v>0</v>
      </c>
      <c r="X1678">
        <v>0</v>
      </c>
      <c r="Y1678">
        <v>0</v>
      </c>
      <c r="Z1678">
        <v>0</v>
      </c>
      <c r="AA1678">
        <v>0</v>
      </c>
      <c r="AB1678">
        <v>0</v>
      </c>
      <c r="AC1678">
        <v>0</v>
      </c>
      <c r="AD1678">
        <v>0</v>
      </c>
      <c r="AE1678">
        <v>0</v>
      </c>
      <c r="AF1678">
        <v>0</v>
      </c>
    </row>
    <row r="1679" spans="1:32" x14ac:dyDescent="0.25">
      <c r="A1679" t="s">
        <v>7340</v>
      </c>
      <c r="B1679">
        <v>0</v>
      </c>
      <c r="C1679">
        <v>0</v>
      </c>
      <c r="D1679">
        <v>0</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row>
    <row r="1680" spans="1:32" x14ac:dyDescent="0.25">
      <c r="A1680" t="s">
        <v>7341</v>
      </c>
      <c r="B1680">
        <v>0</v>
      </c>
      <c r="C1680">
        <v>0</v>
      </c>
      <c r="D1680">
        <v>0</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row>
    <row r="1681" spans="1:32" x14ac:dyDescent="0.25">
      <c r="A1681" t="s">
        <v>7342</v>
      </c>
      <c r="B1681">
        <v>0</v>
      </c>
      <c r="C1681">
        <v>0</v>
      </c>
      <c r="D1681">
        <v>0</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row>
    <row r="1682" spans="1:32" x14ac:dyDescent="0.25">
      <c r="A1682" t="s">
        <v>7343</v>
      </c>
      <c r="B1682">
        <v>0</v>
      </c>
      <c r="C1682">
        <v>0</v>
      </c>
      <c r="D1682">
        <v>0</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row>
    <row r="1683" spans="1:32" x14ac:dyDescent="0.25">
      <c r="A1683" t="s">
        <v>7344</v>
      </c>
      <c r="B1683">
        <v>0</v>
      </c>
      <c r="C1683">
        <v>0</v>
      </c>
      <c r="D1683">
        <v>0</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row>
    <row r="1684" spans="1:32" x14ac:dyDescent="0.25">
      <c r="A1684" t="s">
        <v>7345</v>
      </c>
      <c r="B1684">
        <v>0</v>
      </c>
      <c r="C1684">
        <v>0</v>
      </c>
      <c r="D1684">
        <v>0</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row>
    <row r="1685" spans="1:32" x14ac:dyDescent="0.25">
      <c r="A1685" t="s">
        <v>7346</v>
      </c>
      <c r="B1685">
        <v>0</v>
      </c>
      <c r="C1685">
        <v>0</v>
      </c>
      <c r="D1685">
        <v>0</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row>
    <row r="1686" spans="1:32" x14ac:dyDescent="0.25">
      <c r="A1686" t="s">
        <v>7347</v>
      </c>
      <c r="B1686">
        <v>0</v>
      </c>
      <c r="C1686">
        <v>0</v>
      </c>
      <c r="D1686">
        <v>0</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row>
    <row r="1687" spans="1:32" x14ac:dyDescent="0.25">
      <c r="A1687" t="s">
        <v>7348</v>
      </c>
      <c r="B1687">
        <v>0</v>
      </c>
      <c r="C1687">
        <v>0</v>
      </c>
      <c r="D1687">
        <v>0</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row>
    <row r="1688" spans="1:32" x14ac:dyDescent="0.25">
      <c r="A1688" t="s">
        <v>7349</v>
      </c>
      <c r="B1688">
        <v>0</v>
      </c>
      <c r="C1688">
        <v>0</v>
      </c>
      <c r="D1688">
        <v>0</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row>
    <row r="1689" spans="1:32" x14ac:dyDescent="0.25">
      <c r="A1689" t="s">
        <v>7350</v>
      </c>
      <c r="B1689">
        <v>0</v>
      </c>
      <c r="C1689">
        <v>0</v>
      </c>
      <c r="D1689">
        <v>0</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row>
    <row r="1690" spans="1:32" x14ac:dyDescent="0.25">
      <c r="A1690" t="s">
        <v>7351</v>
      </c>
      <c r="B1690">
        <v>0</v>
      </c>
      <c r="C1690">
        <v>0</v>
      </c>
      <c r="D1690">
        <v>0</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row>
    <row r="1691" spans="1:32" x14ac:dyDescent="0.25">
      <c r="A1691" t="s">
        <v>7352</v>
      </c>
      <c r="B1691">
        <v>0</v>
      </c>
      <c r="C1691">
        <v>0</v>
      </c>
      <c r="D1691">
        <v>0</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row>
    <row r="1692" spans="1:32" x14ac:dyDescent="0.25">
      <c r="A1692" t="s">
        <v>7353</v>
      </c>
      <c r="B1692">
        <v>0</v>
      </c>
      <c r="C1692">
        <v>0</v>
      </c>
      <c r="D1692">
        <v>0</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row>
    <row r="1693" spans="1:32" x14ac:dyDescent="0.25">
      <c r="A1693" t="s">
        <v>7354</v>
      </c>
      <c r="B1693">
        <v>0</v>
      </c>
      <c r="C1693">
        <v>0</v>
      </c>
      <c r="D1693">
        <v>0</v>
      </c>
      <c r="E1693">
        <v>0</v>
      </c>
      <c r="F1693">
        <v>0</v>
      </c>
      <c r="G1693">
        <v>0</v>
      </c>
      <c r="H1693">
        <v>0</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row>
    <row r="1694" spans="1:32" x14ac:dyDescent="0.25">
      <c r="A1694" t="s">
        <v>7355</v>
      </c>
      <c r="B1694">
        <v>0</v>
      </c>
      <c r="C1694">
        <v>0</v>
      </c>
      <c r="D1694">
        <v>0</v>
      </c>
      <c r="E1694">
        <v>0</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v>0</v>
      </c>
      <c r="AA1694">
        <v>0</v>
      </c>
      <c r="AB1694">
        <v>0</v>
      </c>
      <c r="AC1694">
        <v>0</v>
      </c>
      <c r="AD1694">
        <v>0</v>
      </c>
      <c r="AE1694">
        <v>0</v>
      </c>
      <c r="AF1694">
        <v>0</v>
      </c>
    </row>
    <row r="1695" spans="1:32" x14ac:dyDescent="0.25">
      <c r="A1695" t="s">
        <v>7356</v>
      </c>
      <c r="B1695">
        <v>0</v>
      </c>
      <c r="C1695">
        <v>0</v>
      </c>
      <c r="D1695">
        <v>0</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row>
    <row r="1696" spans="1:32" x14ac:dyDescent="0.25">
      <c r="A1696" t="s">
        <v>7357</v>
      </c>
      <c r="B1696">
        <v>0</v>
      </c>
      <c r="C1696">
        <v>0</v>
      </c>
      <c r="D1696">
        <v>0</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row>
    <row r="1697" spans="1:32" x14ac:dyDescent="0.25">
      <c r="A1697" t="s">
        <v>7358</v>
      </c>
      <c r="B1697">
        <v>0</v>
      </c>
      <c r="C1697">
        <v>0</v>
      </c>
      <c r="D1697">
        <v>0</v>
      </c>
      <c r="E1697">
        <v>0</v>
      </c>
      <c r="F1697">
        <v>0</v>
      </c>
      <c r="G1697">
        <v>0</v>
      </c>
      <c r="H1697">
        <v>0</v>
      </c>
      <c r="I1697">
        <v>0</v>
      </c>
      <c r="J1697">
        <v>0</v>
      </c>
      <c r="K1697">
        <v>0</v>
      </c>
      <c r="L1697">
        <v>0</v>
      </c>
      <c r="M1697">
        <v>0</v>
      </c>
      <c r="N1697">
        <v>0</v>
      </c>
      <c r="O1697">
        <v>0</v>
      </c>
      <c r="P1697">
        <v>0</v>
      </c>
      <c r="Q1697">
        <v>0</v>
      </c>
      <c r="R1697">
        <v>0</v>
      </c>
      <c r="S1697">
        <v>0</v>
      </c>
      <c r="T1697">
        <v>0</v>
      </c>
      <c r="U1697">
        <v>0</v>
      </c>
      <c r="V1697">
        <v>0</v>
      </c>
      <c r="W1697">
        <v>0</v>
      </c>
      <c r="X1697">
        <v>0</v>
      </c>
      <c r="Y1697">
        <v>0</v>
      </c>
      <c r="Z1697">
        <v>0</v>
      </c>
      <c r="AA1697">
        <v>0</v>
      </c>
      <c r="AB1697">
        <v>0</v>
      </c>
      <c r="AC1697">
        <v>0</v>
      </c>
      <c r="AD1697">
        <v>0</v>
      </c>
      <c r="AE1697">
        <v>0</v>
      </c>
      <c r="AF1697">
        <v>0</v>
      </c>
    </row>
    <row r="1698" spans="1:32" x14ac:dyDescent="0.25">
      <c r="A1698" t="s">
        <v>7359</v>
      </c>
      <c r="B1698">
        <v>0</v>
      </c>
      <c r="C1698">
        <v>0</v>
      </c>
      <c r="D1698">
        <v>0</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row>
    <row r="1699" spans="1:32" x14ac:dyDescent="0.25">
      <c r="A1699" t="s">
        <v>7360</v>
      </c>
      <c r="B1699">
        <v>0</v>
      </c>
      <c r="C1699">
        <v>0</v>
      </c>
      <c r="D1699">
        <v>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row>
    <row r="1700" spans="1:32" x14ac:dyDescent="0.25">
      <c r="A1700" t="s">
        <v>7361</v>
      </c>
      <c r="B1700">
        <v>0</v>
      </c>
      <c r="C1700">
        <v>0</v>
      </c>
      <c r="D1700">
        <v>0</v>
      </c>
      <c r="E1700">
        <v>0</v>
      </c>
      <c r="F1700">
        <v>0</v>
      </c>
      <c r="G1700">
        <v>0</v>
      </c>
      <c r="H1700">
        <v>0</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0</v>
      </c>
      <c r="AB1700">
        <v>0</v>
      </c>
      <c r="AC1700">
        <v>0</v>
      </c>
      <c r="AD1700">
        <v>0</v>
      </c>
      <c r="AE1700">
        <v>0</v>
      </c>
      <c r="AF1700">
        <v>0</v>
      </c>
    </row>
    <row r="1701" spans="1:32" x14ac:dyDescent="0.25">
      <c r="A1701" t="s">
        <v>7362</v>
      </c>
      <c r="B1701">
        <v>0</v>
      </c>
      <c r="C1701">
        <v>0</v>
      </c>
      <c r="D1701">
        <v>0</v>
      </c>
      <c r="E1701">
        <v>0</v>
      </c>
      <c r="F1701">
        <v>0</v>
      </c>
      <c r="G1701">
        <v>0</v>
      </c>
      <c r="H1701">
        <v>0</v>
      </c>
      <c r="I1701">
        <v>0</v>
      </c>
      <c r="J1701">
        <v>0</v>
      </c>
      <c r="K1701">
        <v>0</v>
      </c>
      <c r="L1701">
        <v>0</v>
      </c>
      <c r="M1701">
        <v>0</v>
      </c>
      <c r="N1701">
        <v>0</v>
      </c>
      <c r="O1701">
        <v>0</v>
      </c>
      <c r="P1701">
        <v>0</v>
      </c>
      <c r="Q1701">
        <v>0</v>
      </c>
      <c r="R1701">
        <v>0</v>
      </c>
      <c r="S1701">
        <v>0</v>
      </c>
      <c r="T1701">
        <v>0</v>
      </c>
      <c r="U1701">
        <v>0</v>
      </c>
      <c r="V1701">
        <v>0</v>
      </c>
      <c r="W1701">
        <v>0</v>
      </c>
      <c r="X1701">
        <v>0</v>
      </c>
      <c r="Y1701">
        <v>0</v>
      </c>
      <c r="Z1701">
        <v>0</v>
      </c>
      <c r="AA1701">
        <v>0</v>
      </c>
      <c r="AB1701">
        <v>0</v>
      </c>
      <c r="AC1701">
        <v>0</v>
      </c>
      <c r="AD1701">
        <v>0</v>
      </c>
      <c r="AE1701">
        <v>0</v>
      </c>
      <c r="AF1701">
        <v>0</v>
      </c>
    </row>
    <row r="1702" spans="1:32" x14ac:dyDescent="0.25">
      <c r="A1702" t="s">
        <v>7363</v>
      </c>
      <c r="B1702">
        <v>0</v>
      </c>
      <c r="C1702">
        <v>0</v>
      </c>
      <c r="D1702">
        <v>0</v>
      </c>
      <c r="E1702">
        <v>0</v>
      </c>
      <c r="F1702">
        <v>0</v>
      </c>
      <c r="G1702">
        <v>0</v>
      </c>
      <c r="H1702">
        <v>0</v>
      </c>
      <c r="I1702">
        <v>0</v>
      </c>
      <c r="J1702">
        <v>0</v>
      </c>
      <c r="K1702">
        <v>0</v>
      </c>
      <c r="L1702">
        <v>0</v>
      </c>
      <c r="M1702">
        <v>0</v>
      </c>
      <c r="N1702">
        <v>0</v>
      </c>
      <c r="O1702">
        <v>0</v>
      </c>
      <c r="P1702">
        <v>0</v>
      </c>
      <c r="Q1702">
        <v>0</v>
      </c>
      <c r="R1702">
        <v>0</v>
      </c>
      <c r="S1702">
        <v>0</v>
      </c>
      <c r="T1702">
        <v>0</v>
      </c>
      <c r="U1702">
        <v>0</v>
      </c>
      <c r="V1702">
        <v>0</v>
      </c>
      <c r="W1702">
        <v>0</v>
      </c>
      <c r="X1702">
        <v>0</v>
      </c>
      <c r="Y1702">
        <v>0</v>
      </c>
      <c r="Z1702">
        <v>0</v>
      </c>
      <c r="AA1702">
        <v>0</v>
      </c>
      <c r="AB1702">
        <v>0</v>
      </c>
      <c r="AC1702">
        <v>0</v>
      </c>
      <c r="AD1702">
        <v>0</v>
      </c>
      <c r="AE1702">
        <v>0</v>
      </c>
      <c r="AF1702">
        <v>0</v>
      </c>
    </row>
    <row r="1703" spans="1:32" x14ac:dyDescent="0.25">
      <c r="A1703" t="s">
        <v>7364</v>
      </c>
      <c r="B1703">
        <v>0</v>
      </c>
      <c r="C1703">
        <v>0</v>
      </c>
      <c r="D1703">
        <v>0</v>
      </c>
      <c r="E1703">
        <v>0</v>
      </c>
      <c r="F1703">
        <v>0</v>
      </c>
      <c r="G1703">
        <v>0</v>
      </c>
      <c r="H1703">
        <v>0</v>
      </c>
      <c r="I1703">
        <v>0</v>
      </c>
      <c r="J1703">
        <v>0</v>
      </c>
      <c r="K1703">
        <v>0</v>
      </c>
      <c r="L1703">
        <v>0</v>
      </c>
      <c r="M1703">
        <v>0</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row>
    <row r="1704" spans="1:32" x14ac:dyDescent="0.25">
      <c r="A1704" t="s">
        <v>7365</v>
      </c>
      <c r="B1704">
        <v>0</v>
      </c>
      <c r="C1704">
        <v>0</v>
      </c>
      <c r="D1704">
        <v>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row>
    <row r="1705" spans="1:32" x14ac:dyDescent="0.25">
      <c r="A1705" t="s">
        <v>7366</v>
      </c>
      <c r="B1705">
        <v>0</v>
      </c>
      <c r="C1705">
        <v>0</v>
      </c>
      <c r="D1705">
        <v>0</v>
      </c>
      <c r="E1705">
        <v>0</v>
      </c>
      <c r="F1705">
        <v>0</v>
      </c>
      <c r="G1705">
        <v>0</v>
      </c>
      <c r="H1705">
        <v>0</v>
      </c>
      <c r="I1705">
        <v>0</v>
      </c>
      <c r="J1705">
        <v>0</v>
      </c>
      <c r="K1705">
        <v>0</v>
      </c>
      <c r="L1705">
        <v>0</v>
      </c>
      <c r="M1705">
        <v>0</v>
      </c>
      <c r="N1705">
        <v>0</v>
      </c>
      <c r="O1705">
        <v>0</v>
      </c>
      <c r="P1705">
        <v>0</v>
      </c>
      <c r="Q1705">
        <v>0</v>
      </c>
      <c r="R1705">
        <v>0</v>
      </c>
      <c r="S1705">
        <v>0</v>
      </c>
      <c r="T1705">
        <v>0</v>
      </c>
      <c r="U1705">
        <v>0</v>
      </c>
      <c r="V1705">
        <v>0</v>
      </c>
      <c r="W1705">
        <v>0</v>
      </c>
      <c r="X1705">
        <v>0</v>
      </c>
      <c r="Y1705">
        <v>0</v>
      </c>
      <c r="Z1705">
        <v>0</v>
      </c>
      <c r="AA1705">
        <v>0</v>
      </c>
      <c r="AB1705">
        <v>0</v>
      </c>
      <c r="AC1705">
        <v>0</v>
      </c>
      <c r="AD1705">
        <v>0</v>
      </c>
      <c r="AE1705">
        <v>0</v>
      </c>
      <c r="AF1705">
        <v>0</v>
      </c>
    </row>
    <row r="1706" spans="1:32" x14ac:dyDescent="0.25">
      <c r="A1706" t="s">
        <v>7367</v>
      </c>
      <c r="B1706">
        <v>0</v>
      </c>
      <c r="C1706">
        <v>0</v>
      </c>
      <c r="D1706">
        <v>0</v>
      </c>
      <c r="E1706">
        <v>0</v>
      </c>
      <c r="F1706">
        <v>0</v>
      </c>
      <c r="G1706">
        <v>0</v>
      </c>
      <c r="H1706">
        <v>0</v>
      </c>
      <c r="I1706">
        <v>0</v>
      </c>
      <c r="J1706">
        <v>0</v>
      </c>
      <c r="K1706">
        <v>0</v>
      </c>
      <c r="L1706">
        <v>0</v>
      </c>
      <c r="M1706">
        <v>0</v>
      </c>
      <c r="N1706">
        <v>0</v>
      </c>
      <c r="O1706">
        <v>0</v>
      </c>
      <c r="P1706">
        <v>0</v>
      </c>
      <c r="Q1706">
        <v>0</v>
      </c>
      <c r="R1706">
        <v>0</v>
      </c>
      <c r="S1706">
        <v>0</v>
      </c>
      <c r="T1706">
        <v>0</v>
      </c>
      <c r="U1706">
        <v>0</v>
      </c>
      <c r="V1706">
        <v>0</v>
      </c>
      <c r="W1706">
        <v>0</v>
      </c>
      <c r="X1706">
        <v>0</v>
      </c>
      <c r="Y1706">
        <v>0</v>
      </c>
      <c r="Z1706">
        <v>0</v>
      </c>
      <c r="AA1706">
        <v>0</v>
      </c>
      <c r="AB1706">
        <v>0</v>
      </c>
      <c r="AC1706">
        <v>0</v>
      </c>
      <c r="AD1706">
        <v>0</v>
      </c>
      <c r="AE1706">
        <v>0</v>
      </c>
      <c r="AF1706">
        <v>0</v>
      </c>
    </row>
    <row r="1707" spans="1:32" x14ac:dyDescent="0.25">
      <c r="A1707" t="s">
        <v>7368</v>
      </c>
      <c r="B1707">
        <v>0</v>
      </c>
      <c r="C1707">
        <v>0</v>
      </c>
      <c r="D1707">
        <v>0</v>
      </c>
      <c r="E1707">
        <v>0</v>
      </c>
      <c r="F1707">
        <v>0</v>
      </c>
      <c r="G1707">
        <v>0</v>
      </c>
      <c r="H1707">
        <v>0</v>
      </c>
      <c r="I1707">
        <v>0</v>
      </c>
      <c r="J1707">
        <v>0</v>
      </c>
      <c r="K1707">
        <v>0</v>
      </c>
      <c r="L1707">
        <v>0</v>
      </c>
      <c r="M1707">
        <v>0</v>
      </c>
      <c r="N1707">
        <v>0</v>
      </c>
      <c r="O1707">
        <v>0</v>
      </c>
      <c r="P1707">
        <v>0</v>
      </c>
      <c r="Q1707">
        <v>0</v>
      </c>
      <c r="R1707">
        <v>0</v>
      </c>
      <c r="S1707">
        <v>0</v>
      </c>
      <c r="T1707">
        <v>0</v>
      </c>
      <c r="U1707">
        <v>0</v>
      </c>
      <c r="V1707">
        <v>0</v>
      </c>
      <c r="W1707">
        <v>0</v>
      </c>
      <c r="X1707">
        <v>0</v>
      </c>
      <c r="Y1707">
        <v>0</v>
      </c>
      <c r="Z1707">
        <v>0</v>
      </c>
      <c r="AA1707">
        <v>0</v>
      </c>
      <c r="AB1707">
        <v>0</v>
      </c>
      <c r="AC1707">
        <v>0</v>
      </c>
      <c r="AD1707">
        <v>0</v>
      </c>
      <c r="AE1707">
        <v>0</v>
      </c>
      <c r="AF1707">
        <v>0</v>
      </c>
    </row>
    <row r="1708" spans="1:32" x14ac:dyDescent="0.25">
      <c r="A1708" t="s">
        <v>7369</v>
      </c>
      <c r="B1708">
        <v>0</v>
      </c>
      <c r="C1708">
        <v>0</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row>
    <row r="1709" spans="1:32" x14ac:dyDescent="0.25">
      <c r="A1709" t="s">
        <v>7370</v>
      </c>
      <c r="B1709">
        <v>0</v>
      </c>
      <c r="C1709">
        <v>0</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c r="X1709">
        <v>0</v>
      </c>
      <c r="Y1709">
        <v>0</v>
      </c>
      <c r="Z1709">
        <v>0</v>
      </c>
      <c r="AA1709">
        <v>0</v>
      </c>
      <c r="AB1709">
        <v>0</v>
      </c>
      <c r="AC1709">
        <v>0</v>
      </c>
      <c r="AD1709">
        <v>0</v>
      </c>
      <c r="AE1709">
        <v>0</v>
      </c>
      <c r="AF1709">
        <v>0</v>
      </c>
    </row>
    <row r="1710" spans="1:32" x14ac:dyDescent="0.25">
      <c r="A1710" t="s">
        <v>7371</v>
      </c>
      <c r="B1710">
        <v>0</v>
      </c>
      <c r="C1710">
        <v>0</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c r="X1710">
        <v>0</v>
      </c>
      <c r="Y1710">
        <v>0</v>
      </c>
      <c r="Z1710">
        <v>0</v>
      </c>
      <c r="AA1710">
        <v>0</v>
      </c>
      <c r="AB1710">
        <v>0</v>
      </c>
      <c r="AC1710">
        <v>0</v>
      </c>
      <c r="AD1710">
        <v>0</v>
      </c>
      <c r="AE1710">
        <v>0</v>
      </c>
      <c r="AF1710">
        <v>0</v>
      </c>
    </row>
    <row r="1711" spans="1:32" x14ac:dyDescent="0.25">
      <c r="A1711" t="s">
        <v>7372</v>
      </c>
      <c r="B1711">
        <v>0</v>
      </c>
      <c r="C1711">
        <v>0</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c r="X1711">
        <v>0</v>
      </c>
      <c r="Y1711">
        <v>0</v>
      </c>
      <c r="Z1711">
        <v>0</v>
      </c>
      <c r="AA1711">
        <v>0</v>
      </c>
      <c r="AB1711">
        <v>0</v>
      </c>
      <c r="AC1711">
        <v>0</v>
      </c>
      <c r="AD1711">
        <v>0</v>
      </c>
      <c r="AE1711">
        <v>0</v>
      </c>
      <c r="AF1711">
        <v>0</v>
      </c>
    </row>
    <row r="1712" spans="1:32" x14ac:dyDescent="0.25">
      <c r="A1712" t="s">
        <v>7373</v>
      </c>
      <c r="B1712">
        <v>0</v>
      </c>
      <c r="C1712">
        <v>0</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row>
    <row r="1713" spans="1:32" x14ac:dyDescent="0.25">
      <c r="A1713" t="s">
        <v>7374</v>
      </c>
      <c r="B1713">
        <v>0</v>
      </c>
      <c r="C1713">
        <v>0</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row>
    <row r="1714" spans="1:32" x14ac:dyDescent="0.25">
      <c r="A1714" t="s">
        <v>7375</v>
      </c>
      <c r="B1714">
        <v>0</v>
      </c>
      <c r="C1714">
        <v>0</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0</v>
      </c>
      <c r="AB1714">
        <v>0</v>
      </c>
      <c r="AC1714">
        <v>0</v>
      </c>
      <c r="AD1714">
        <v>0</v>
      </c>
      <c r="AE1714">
        <v>0</v>
      </c>
      <c r="AF1714">
        <v>0</v>
      </c>
    </row>
    <row r="1715" spans="1:32" x14ac:dyDescent="0.25">
      <c r="A1715" t="s">
        <v>7376</v>
      </c>
      <c r="B1715">
        <v>0</v>
      </c>
      <c r="C1715">
        <v>0</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row>
    <row r="1716" spans="1:32" x14ac:dyDescent="0.25">
      <c r="A1716" t="s">
        <v>7377</v>
      </c>
      <c r="B1716">
        <v>0</v>
      </c>
      <c r="C1716">
        <v>0</v>
      </c>
      <c r="D1716">
        <v>0</v>
      </c>
      <c r="E1716">
        <v>0</v>
      </c>
      <c r="F1716">
        <v>0</v>
      </c>
      <c r="G1716">
        <v>0</v>
      </c>
      <c r="H1716">
        <v>0</v>
      </c>
      <c r="I1716">
        <v>0</v>
      </c>
      <c r="J1716">
        <v>0</v>
      </c>
      <c r="K1716">
        <v>0</v>
      </c>
      <c r="L1716">
        <v>0</v>
      </c>
      <c r="M1716">
        <v>0</v>
      </c>
      <c r="N1716">
        <v>0</v>
      </c>
      <c r="O1716">
        <v>0</v>
      </c>
      <c r="P1716">
        <v>0</v>
      </c>
      <c r="Q1716">
        <v>0</v>
      </c>
      <c r="R1716">
        <v>0</v>
      </c>
      <c r="S1716">
        <v>0</v>
      </c>
      <c r="T1716">
        <v>0</v>
      </c>
      <c r="U1716">
        <v>0</v>
      </c>
      <c r="V1716">
        <v>0</v>
      </c>
      <c r="W1716">
        <v>0</v>
      </c>
      <c r="X1716">
        <v>0</v>
      </c>
      <c r="Y1716">
        <v>0</v>
      </c>
      <c r="Z1716">
        <v>0</v>
      </c>
      <c r="AA1716">
        <v>0</v>
      </c>
      <c r="AB1716">
        <v>0</v>
      </c>
      <c r="AC1716">
        <v>0</v>
      </c>
      <c r="AD1716">
        <v>0</v>
      </c>
      <c r="AE1716">
        <v>0</v>
      </c>
      <c r="AF1716">
        <v>0</v>
      </c>
    </row>
    <row r="1717" spans="1:32" x14ac:dyDescent="0.25">
      <c r="A1717" t="s">
        <v>7378</v>
      </c>
      <c r="B1717">
        <v>0</v>
      </c>
      <c r="C1717">
        <v>0</v>
      </c>
      <c r="D1717">
        <v>0</v>
      </c>
      <c r="E1717">
        <v>0</v>
      </c>
      <c r="F1717">
        <v>0</v>
      </c>
      <c r="G1717">
        <v>0</v>
      </c>
      <c r="H1717">
        <v>0</v>
      </c>
      <c r="I1717">
        <v>0</v>
      </c>
      <c r="J1717">
        <v>0</v>
      </c>
      <c r="K1717">
        <v>0</v>
      </c>
      <c r="L1717">
        <v>0</v>
      </c>
      <c r="M1717">
        <v>0</v>
      </c>
      <c r="N1717">
        <v>0</v>
      </c>
      <c r="O1717">
        <v>0</v>
      </c>
      <c r="P1717">
        <v>0</v>
      </c>
      <c r="Q1717">
        <v>0</v>
      </c>
      <c r="R1717">
        <v>0</v>
      </c>
      <c r="S1717">
        <v>0</v>
      </c>
      <c r="T1717">
        <v>0</v>
      </c>
      <c r="U1717">
        <v>0</v>
      </c>
      <c r="V1717">
        <v>0</v>
      </c>
      <c r="W1717">
        <v>0</v>
      </c>
      <c r="X1717">
        <v>0</v>
      </c>
      <c r="Y1717">
        <v>0</v>
      </c>
      <c r="Z1717">
        <v>0</v>
      </c>
      <c r="AA1717">
        <v>0</v>
      </c>
      <c r="AB1717">
        <v>0</v>
      </c>
      <c r="AC1717">
        <v>0</v>
      </c>
      <c r="AD1717">
        <v>0</v>
      </c>
      <c r="AE1717">
        <v>0</v>
      </c>
      <c r="AF1717">
        <v>0</v>
      </c>
    </row>
    <row r="1718" spans="1:32" x14ac:dyDescent="0.25">
      <c r="A1718" t="s">
        <v>7379</v>
      </c>
      <c r="B1718">
        <v>0</v>
      </c>
      <c r="C1718">
        <v>0</v>
      </c>
      <c r="D1718">
        <v>0</v>
      </c>
      <c r="E1718">
        <v>0</v>
      </c>
      <c r="F1718">
        <v>0</v>
      </c>
      <c r="G1718">
        <v>0</v>
      </c>
      <c r="H1718">
        <v>0</v>
      </c>
      <c r="I1718">
        <v>0</v>
      </c>
      <c r="J1718">
        <v>0</v>
      </c>
      <c r="K1718">
        <v>0</v>
      </c>
      <c r="L1718">
        <v>0</v>
      </c>
      <c r="M1718">
        <v>0</v>
      </c>
      <c r="N1718">
        <v>0</v>
      </c>
      <c r="O1718">
        <v>0</v>
      </c>
      <c r="P1718">
        <v>0</v>
      </c>
      <c r="Q1718">
        <v>0</v>
      </c>
      <c r="R1718">
        <v>0</v>
      </c>
      <c r="S1718">
        <v>0</v>
      </c>
      <c r="T1718">
        <v>0</v>
      </c>
      <c r="U1718">
        <v>0</v>
      </c>
      <c r="V1718">
        <v>0</v>
      </c>
      <c r="W1718">
        <v>0</v>
      </c>
      <c r="X1718">
        <v>0</v>
      </c>
      <c r="Y1718">
        <v>0</v>
      </c>
      <c r="Z1718">
        <v>0</v>
      </c>
      <c r="AA1718">
        <v>0</v>
      </c>
      <c r="AB1718">
        <v>0</v>
      </c>
      <c r="AC1718">
        <v>0</v>
      </c>
      <c r="AD1718">
        <v>0</v>
      </c>
      <c r="AE1718">
        <v>0</v>
      </c>
      <c r="AF1718">
        <v>0</v>
      </c>
    </row>
    <row r="1719" spans="1:32" x14ac:dyDescent="0.25">
      <c r="A1719" t="s">
        <v>7380</v>
      </c>
      <c r="B1719">
        <v>0</v>
      </c>
      <c r="C1719">
        <v>0</v>
      </c>
      <c r="D1719">
        <v>0</v>
      </c>
      <c r="E1719">
        <v>0</v>
      </c>
      <c r="F1719">
        <v>0</v>
      </c>
      <c r="G1719">
        <v>0</v>
      </c>
      <c r="H1719">
        <v>0</v>
      </c>
      <c r="I1719">
        <v>0</v>
      </c>
      <c r="J1719">
        <v>0</v>
      </c>
      <c r="K1719">
        <v>0</v>
      </c>
      <c r="L1719">
        <v>0</v>
      </c>
      <c r="M1719">
        <v>0</v>
      </c>
      <c r="N1719">
        <v>0</v>
      </c>
      <c r="O1719">
        <v>0</v>
      </c>
      <c r="P1719">
        <v>0</v>
      </c>
      <c r="Q1719">
        <v>0</v>
      </c>
      <c r="R1719">
        <v>0</v>
      </c>
      <c r="S1719">
        <v>0</v>
      </c>
      <c r="T1719">
        <v>0</v>
      </c>
      <c r="U1719">
        <v>0</v>
      </c>
      <c r="V1719">
        <v>0</v>
      </c>
      <c r="W1719">
        <v>0</v>
      </c>
      <c r="X1719">
        <v>0</v>
      </c>
      <c r="Y1719">
        <v>0</v>
      </c>
      <c r="Z1719">
        <v>0</v>
      </c>
      <c r="AA1719">
        <v>0</v>
      </c>
      <c r="AB1719">
        <v>0</v>
      </c>
      <c r="AC1719">
        <v>0</v>
      </c>
      <c r="AD1719">
        <v>0</v>
      </c>
      <c r="AE1719">
        <v>0</v>
      </c>
      <c r="AF1719">
        <v>0</v>
      </c>
    </row>
    <row r="1720" spans="1:32" x14ac:dyDescent="0.25">
      <c r="A1720" t="s">
        <v>7381</v>
      </c>
      <c r="B1720">
        <v>0</v>
      </c>
      <c r="C1720">
        <v>0</v>
      </c>
      <c r="D1720">
        <v>0</v>
      </c>
      <c r="E1720">
        <v>0</v>
      </c>
      <c r="F1720">
        <v>0</v>
      </c>
      <c r="G1720">
        <v>0</v>
      </c>
      <c r="H1720">
        <v>0</v>
      </c>
      <c r="I1720">
        <v>0</v>
      </c>
      <c r="J1720">
        <v>0</v>
      </c>
      <c r="K1720">
        <v>0</v>
      </c>
      <c r="L1720">
        <v>0</v>
      </c>
      <c r="M1720">
        <v>0</v>
      </c>
      <c r="N1720">
        <v>0</v>
      </c>
      <c r="O1720">
        <v>0</v>
      </c>
      <c r="P1720">
        <v>0</v>
      </c>
      <c r="Q1720">
        <v>0</v>
      </c>
      <c r="R1720">
        <v>0</v>
      </c>
      <c r="S1720">
        <v>0</v>
      </c>
      <c r="T1720">
        <v>0</v>
      </c>
      <c r="U1720">
        <v>0</v>
      </c>
      <c r="V1720">
        <v>0</v>
      </c>
      <c r="W1720">
        <v>0</v>
      </c>
      <c r="X1720">
        <v>0</v>
      </c>
      <c r="Y1720">
        <v>0</v>
      </c>
      <c r="Z1720">
        <v>0</v>
      </c>
      <c r="AA1720">
        <v>0</v>
      </c>
      <c r="AB1720">
        <v>0</v>
      </c>
      <c r="AC1720">
        <v>0</v>
      </c>
      <c r="AD1720">
        <v>0</v>
      </c>
      <c r="AE1720">
        <v>0</v>
      </c>
      <c r="AF1720">
        <v>0</v>
      </c>
    </row>
    <row r="1721" spans="1:32" x14ac:dyDescent="0.25">
      <c r="A1721" t="s">
        <v>7382</v>
      </c>
      <c r="B1721">
        <v>0</v>
      </c>
      <c r="C1721">
        <v>0</v>
      </c>
      <c r="D1721">
        <v>0</v>
      </c>
      <c r="E1721">
        <v>0</v>
      </c>
      <c r="F1721">
        <v>0</v>
      </c>
      <c r="G1721">
        <v>0</v>
      </c>
      <c r="H1721">
        <v>0</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row>
    <row r="1722" spans="1:32" x14ac:dyDescent="0.25">
      <c r="A1722" t="s">
        <v>7383</v>
      </c>
      <c r="B1722">
        <v>0</v>
      </c>
      <c r="C1722">
        <v>0</v>
      </c>
      <c r="D1722">
        <v>0</v>
      </c>
      <c r="E1722">
        <v>0</v>
      </c>
      <c r="F1722">
        <v>0</v>
      </c>
      <c r="G1722">
        <v>0</v>
      </c>
      <c r="H1722">
        <v>0</v>
      </c>
      <c r="I1722">
        <v>0</v>
      </c>
      <c r="J1722">
        <v>0</v>
      </c>
      <c r="K1722">
        <v>0</v>
      </c>
      <c r="L1722">
        <v>0</v>
      </c>
      <c r="M1722">
        <v>0</v>
      </c>
      <c r="N1722">
        <v>0</v>
      </c>
      <c r="O1722">
        <v>0</v>
      </c>
      <c r="P1722">
        <v>0</v>
      </c>
      <c r="Q1722">
        <v>0</v>
      </c>
      <c r="R1722">
        <v>0</v>
      </c>
      <c r="S1722">
        <v>0</v>
      </c>
      <c r="T1722">
        <v>0</v>
      </c>
      <c r="U1722">
        <v>0</v>
      </c>
      <c r="V1722">
        <v>0</v>
      </c>
      <c r="W1722">
        <v>0</v>
      </c>
      <c r="X1722">
        <v>0</v>
      </c>
      <c r="Y1722">
        <v>0</v>
      </c>
      <c r="Z1722">
        <v>0</v>
      </c>
      <c r="AA1722">
        <v>0</v>
      </c>
      <c r="AB1722">
        <v>0</v>
      </c>
      <c r="AC1722">
        <v>0</v>
      </c>
      <c r="AD1722">
        <v>0</v>
      </c>
      <c r="AE1722">
        <v>0</v>
      </c>
      <c r="AF1722">
        <v>0</v>
      </c>
    </row>
    <row r="1723" spans="1:32" x14ac:dyDescent="0.25">
      <c r="A1723" t="s">
        <v>7384</v>
      </c>
      <c r="B1723">
        <v>0</v>
      </c>
      <c r="C1723">
        <v>0</v>
      </c>
      <c r="D1723">
        <v>0</v>
      </c>
      <c r="E1723">
        <v>0</v>
      </c>
      <c r="F1723">
        <v>0</v>
      </c>
      <c r="G1723">
        <v>0</v>
      </c>
      <c r="H1723">
        <v>0</v>
      </c>
      <c r="I1723">
        <v>0</v>
      </c>
      <c r="J1723">
        <v>0</v>
      </c>
      <c r="K1723">
        <v>0</v>
      </c>
      <c r="L1723">
        <v>0</v>
      </c>
      <c r="M1723">
        <v>0</v>
      </c>
      <c r="N1723">
        <v>0</v>
      </c>
      <c r="O1723">
        <v>0</v>
      </c>
      <c r="P1723">
        <v>0</v>
      </c>
      <c r="Q1723">
        <v>0</v>
      </c>
      <c r="R1723">
        <v>0</v>
      </c>
      <c r="S1723">
        <v>0</v>
      </c>
      <c r="T1723">
        <v>0</v>
      </c>
      <c r="U1723">
        <v>0</v>
      </c>
      <c r="V1723">
        <v>0</v>
      </c>
      <c r="W1723">
        <v>0</v>
      </c>
      <c r="X1723">
        <v>0</v>
      </c>
      <c r="Y1723">
        <v>0</v>
      </c>
      <c r="Z1723">
        <v>0</v>
      </c>
      <c r="AA1723">
        <v>0</v>
      </c>
      <c r="AB1723">
        <v>0</v>
      </c>
      <c r="AC1723">
        <v>0</v>
      </c>
      <c r="AD1723">
        <v>0</v>
      </c>
      <c r="AE1723">
        <v>0</v>
      </c>
      <c r="AF1723">
        <v>0</v>
      </c>
    </row>
    <row r="1724" spans="1:32" x14ac:dyDescent="0.25">
      <c r="A1724" t="s">
        <v>7385</v>
      </c>
      <c r="B1724">
        <v>0</v>
      </c>
      <c r="C1724">
        <v>0</v>
      </c>
      <c r="D1724">
        <v>0</v>
      </c>
      <c r="E1724">
        <v>0</v>
      </c>
      <c r="F1724">
        <v>0</v>
      </c>
      <c r="G1724">
        <v>0</v>
      </c>
      <c r="H1724">
        <v>0</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row>
    <row r="1725" spans="1:32" x14ac:dyDescent="0.25">
      <c r="A1725" t="s">
        <v>7386</v>
      </c>
      <c r="B1725">
        <v>0</v>
      </c>
      <c r="C1725">
        <v>0</v>
      </c>
      <c r="D1725">
        <v>0</v>
      </c>
      <c r="E1725">
        <v>0</v>
      </c>
      <c r="F1725">
        <v>0</v>
      </c>
      <c r="G1725">
        <v>0</v>
      </c>
      <c r="H1725">
        <v>0</v>
      </c>
      <c r="I1725">
        <v>0</v>
      </c>
      <c r="J1725">
        <v>0</v>
      </c>
      <c r="K1725">
        <v>0</v>
      </c>
      <c r="L1725">
        <v>0</v>
      </c>
      <c r="M1725">
        <v>0</v>
      </c>
      <c r="N1725">
        <v>0</v>
      </c>
      <c r="O1725">
        <v>0</v>
      </c>
      <c r="P1725">
        <v>0</v>
      </c>
      <c r="Q1725">
        <v>0</v>
      </c>
      <c r="R1725">
        <v>0</v>
      </c>
      <c r="S1725">
        <v>0</v>
      </c>
      <c r="T1725">
        <v>0</v>
      </c>
      <c r="U1725">
        <v>0</v>
      </c>
      <c r="V1725">
        <v>0</v>
      </c>
      <c r="W1725">
        <v>0</v>
      </c>
      <c r="X1725">
        <v>0</v>
      </c>
      <c r="Y1725">
        <v>0</v>
      </c>
      <c r="Z1725">
        <v>0</v>
      </c>
      <c r="AA1725">
        <v>0</v>
      </c>
      <c r="AB1725">
        <v>0</v>
      </c>
      <c r="AC1725">
        <v>0</v>
      </c>
      <c r="AD1725">
        <v>0</v>
      </c>
      <c r="AE1725">
        <v>0</v>
      </c>
      <c r="AF1725">
        <v>0</v>
      </c>
    </row>
    <row r="1726" spans="1:32" x14ac:dyDescent="0.25">
      <c r="A1726" t="s">
        <v>7387</v>
      </c>
      <c r="B1726">
        <v>0</v>
      </c>
      <c r="C1726">
        <v>0</v>
      </c>
      <c r="D1726">
        <v>0</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row>
    <row r="1727" spans="1:32" x14ac:dyDescent="0.25">
      <c r="A1727" t="s">
        <v>7388</v>
      </c>
      <c r="B1727">
        <v>0</v>
      </c>
      <c r="C1727">
        <v>0</v>
      </c>
      <c r="D1727">
        <v>0</v>
      </c>
      <c r="E1727">
        <v>0</v>
      </c>
      <c r="F1727">
        <v>0</v>
      </c>
      <c r="G1727">
        <v>0</v>
      </c>
      <c r="H1727">
        <v>0</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row>
    <row r="1728" spans="1:32" x14ac:dyDescent="0.25">
      <c r="A1728" t="s">
        <v>7389</v>
      </c>
      <c r="B1728">
        <v>0</v>
      </c>
      <c r="C1728">
        <v>0</v>
      </c>
      <c r="D1728">
        <v>0</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row>
    <row r="1729" spans="1:32" x14ac:dyDescent="0.25">
      <c r="A1729" t="s">
        <v>7390</v>
      </c>
      <c r="B1729">
        <v>0</v>
      </c>
      <c r="C1729">
        <v>0</v>
      </c>
      <c r="D1729">
        <v>0</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row>
    <row r="1730" spans="1:32" x14ac:dyDescent="0.25">
      <c r="A1730" t="s">
        <v>7391</v>
      </c>
      <c r="B1730">
        <v>0</v>
      </c>
      <c r="C1730">
        <v>0</v>
      </c>
      <c r="D1730">
        <v>0</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row>
    <row r="1731" spans="1:32" x14ac:dyDescent="0.25">
      <c r="A1731" t="s">
        <v>7392</v>
      </c>
      <c r="B1731">
        <v>0</v>
      </c>
      <c r="C1731">
        <v>0</v>
      </c>
      <c r="D1731">
        <v>0</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row>
    <row r="1732" spans="1:32" x14ac:dyDescent="0.25">
      <c r="A1732" t="s">
        <v>7393</v>
      </c>
      <c r="B1732">
        <v>0</v>
      </c>
      <c r="C1732">
        <v>0</v>
      </c>
      <c r="D1732">
        <v>0</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row>
    <row r="1733" spans="1:32" x14ac:dyDescent="0.25">
      <c r="A1733" t="s">
        <v>7394</v>
      </c>
      <c r="B1733">
        <v>0</v>
      </c>
      <c r="C1733">
        <v>0</v>
      </c>
      <c r="D1733">
        <v>0</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row>
    <row r="1734" spans="1:32" x14ac:dyDescent="0.25">
      <c r="A1734" t="s">
        <v>7395</v>
      </c>
      <c r="B1734">
        <v>0</v>
      </c>
      <c r="C1734">
        <v>0</v>
      </c>
      <c r="D1734">
        <v>0</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row>
    <row r="1735" spans="1:32" x14ac:dyDescent="0.25">
      <c r="A1735" t="s">
        <v>7396</v>
      </c>
      <c r="B1735">
        <v>0</v>
      </c>
      <c r="C1735">
        <v>0</v>
      </c>
      <c r="D1735">
        <v>0</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row>
    <row r="1736" spans="1:32" x14ac:dyDescent="0.25">
      <c r="A1736" t="s">
        <v>7397</v>
      </c>
      <c r="B1736">
        <v>0</v>
      </c>
      <c r="C1736">
        <v>0</v>
      </c>
      <c r="D1736">
        <v>0</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row>
    <row r="1737" spans="1:32" x14ac:dyDescent="0.25">
      <c r="A1737" t="s">
        <v>7398</v>
      </c>
      <c r="B1737">
        <v>0</v>
      </c>
      <c r="C1737">
        <v>0</v>
      </c>
      <c r="D1737">
        <v>0</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row>
    <row r="1738" spans="1:32" x14ac:dyDescent="0.25">
      <c r="A1738" t="s">
        <v>7399</v>
      </c>
      <c r="B1738">
        <v>0</v>
      </c>
      <c r="C1738">
        <v>0</v>
      </c>
      <c r="D1738">
        <v>0</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row>
    <row r="1739" spans="1:32" x14ac:dyDescent="0.25">
      <c r="A1739" t="s">
        <v>7400</v>
      </c>
      <c r="B1739">
        <v>0</v>
      </c>
      <c r="C1739">
        <v>0</v>
      </c>
      <c r="D1739">
        <v>0</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row>
    <row r="1740" spans="1:32" x14ac:dyDescent="0.25">
      <c r="A1740" t="s">
        <v>7401</v>
      </c>
      <c r="B1740">
        <v>0</v>
      </c>
      <c r="C1740">
        <v>0</v>
      </c>
      <c r="D1740">
        <v>0</v>
      </c>
      <c r="E1740">
        <v>0</v>
      </c>
      <c r="F1740">
        <v>0</v>
      </c>
      <c r="G1740">
        <v>0</v>
      </c>
      <c r="H1740">
        <v>0</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row>
    <row r="1741" spans="1:32" x14ac:dyDescent="0.25">
      <c r="A1741" t="s">
        <v>7402</v>
      </c>
      <c r="B1741">
        <v>0</v>
      </c>
      <c r="C1741">
        <v>0</v>
      </c>
      <c r="D1741">
        <v>0</v>
      </c>
      <c r="E1741">
        <v>0</v>
      </c>
      <c r="F1741">
        <v>0</v>
      </c>
      <c r="G1741">
        <v>0</v>
      </c>
      <c r="H1741">
        <v>0</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row>
    <row r="1742" spans="1:32" x14ac:dyDescent="0.25">
      <c r="A1742" t="s">
        <v>7403</v>
      </c>
      <c r="B1742">
        <v>0</v>
      </c>
      <c r="C1742">
        <v>0</v>
      </c>
      <c r="D1742">
        <v>0</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row>
    <row r="1743" spans="1:32" x14ac:dyDescent="0.25">
      <c r="A1743" t="s">
        <v>7404</v>
      </c>
      <c r="B1743">
        <v>0</v>
      </c>
      <c r="C1743">
        <v>0</v>
      </c>
      <c r="D1743">
        <v>0</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row>
    <row r="1744" spans="1:32" x14ac:dyDescent="0.25">
      <c r="A1744" t="s">
        <v>7405</v>
      </c>
      <c r="B1744">
        <v>0</v>
      </c>
      <c r="C1744">
        <v>0</v>
      </c>
      <c r="D1744">
        <v>0</v>
      </c>
      <c r="E1744">
        <v>0</v>
      </c>
      <c r="F1744">
        <v>0</v>
      </c>
      <c r="G1744">
        <v>0</v>
      </c>
      <c r="H1744">
        <v>0</v>
      </c>
      <c r="I1744">
        <v>0</v>
      </c>
      <c r="J1744">
        <v>0</v>
      </c>
      <c r="K1744">
        <v>0</v>
      </c>
      <c r="L1744">
        <v>0</v>
      </c>
      <c r="M1744">
        <v>0</v>
      </c>
      <c r="N1744">
        <v>0</v>
      </c>
      <c r="O1744">
        <v>0</v>
      </c>
      <c r="P1744">
        <v>0</v>
      </c>
      <c r="Q1744">
        <v>0</v>
      </c>
      <c r="R1744">
        <v>0</v>
      </c>
      <c r="S1744">
        <v>0</v>
      </c>
      <c r="T1744">
        <v>0</v>
      </c>
      <c r="U1744">
        <v>0</v>
      </c>
      <c r="V1744">
        <v>0</v>
      </c>
      <c r="W1744">
        <v>0</v>
      </c>
      <c r="X1744">
        <v>0</v>
      </c>
      <c r="Y1744">
        <v>0</v>
      </c>
      <c r="Z1744">
        <v>0</v>
      </c>
      <c r="AA1744">
        <v>0</v>
      </c>
      <c r="AB1744">
        <v>0</v>
      </c>
      <c r="AC1744">
        <v>0</v>
      </c>
      <c r="AD1744">
        <v>0</v>
      </c>
      <c r="AE1744">
        <v>0</v>
      </c>
      <c r="AF1744">
        <v>0</v>
      </c>
    </row>
    <row r="1745" spans="1:32" x14ac:dyDescent="0.25">
      <c r="A1745" t="s">
        <v>7406</v>
      </c>
      <c r="B1745">
        <v>0</v>
      </c>
      <c r="C1745">
        <v>0</v>
      </c>
      <c r="D1745">
        <v>0</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row>
    <row r="1746" spans="1:32" x14ac:dyDescent="0.25">
      <c r="A1746" t="s">
        <v>7407</v>
      </c>
      <c r="B1746">
        <v>0</v>
      </c>
      <c r="C1746">
        <v>0</v>
      </c>
      <c r="D1746">
        <v>0</v>
      </c>
      <c r="E1746">
        <v>0</v>
      </c>
      <c r="F1746">
        <v>0</v>
      </c>
      <c r="G1746">
        <v>0</v>
      </c>
      <c r="H1746">
        <v>0</v>
      </c>
      <c r="I1746">
        <v>0</v>
      </c>
      <c r="J1746">
        <v>0</v>
      </c>
      <c r="K1746">
        <v>0</v>
      </c>
      <c r="L1746">
        <v>0</v>
      </c>
      <c r="M1746">
        <v>0</v>
      </c>
      <c r="N1746">
        <v>0</v>
      </c>
      <c r="O1746">
        <v>0</v>
      </c>
      <c r="P1746">
        <v>0</v>
      </c>
      <c r="Q1746">
        <v>0</v>
      </c>
      <c r="R1746">
        <v>0</v>
      </c>
      <c r="S1746">
        <v>0</v>
      </c>
      <c r="T1746">
        <v>0</v>
      </c>
      <c r="U1746">
        <v>0</v>
      </c>
      <c r="V1746">
        <v>0</v>
      </c>
      <c r="W1746">
        <v>0</v>
      </c>
      <c r="X1746">
        <v>0</v>
      </c>
      <c r="Y1746">
        <v>0</v>
      </c>
      <c r="Z1746">
        <v>0</v>
      </c>
      <c r="AA1746">
        <v>0</v>
      </c>
      <c r="AB1746">
        <v>0</v>
      </c>
      <c r="AC1746">
        <v>0</v>
      </c>
      <c r="AD1746">
        <v>0</v>
      </c>
      <c r="AE1746">
        <v>0</v>
      </c>
      <c r="AF1746">
        <v>0</v>
      </c>
    </row>
    <row r="1747" spans="1:32" x14ac:dyDescent="0.25">
      <c r="A1747" t="s">
        <v>7408</v>
      </c>
      <c r="B1747">
        <v>0</v>
      </c>
      <c r="C1747">
        <v>0</v>
      </c>
      <c r="D1747">
        <v>0</v>
      </c>
      <c r="E1747">
        <v>0</v>
      </c>
      <c r="F1747">
        <v>0</v>
      </c>
      <c r="G1747">
        <v>0</v>
      </c>
      <c r="H1747">
        <v>0</v>
      </c>
      <c r="I1747">
        <v>0</v>
      </c>
      <c r="J1747">
        <v>0</v>
      </c>
      <c r="K1747">
        <v>0</v>
      </c>
      <c r="L1747">
        <v>0</v>
      </c>
      <c r="M1747">
        <v>0</v>
      </c>
      <c r="N1747">
        <v>0</v>
      </c>
      <c r="O1747">
        <v>0</v>
      </c>
      <c r="P1747">
        <v>0</v>
      </c>
      <c r="Q1747">
        <v>0</v>
      </c>
      <c r="R1747">
        <v>0</v>
      </c>
      <c r="S1747">
        <v>0</v>
      </c>
      <c r="T1747">
        <v>0</v>
      </c>
      <c r="U1747">
        <v>0</v>
      </c>
      <c r="V1747">
        <v>0</v>
      </c>
      <c r="W1747">
        <v>0</v>
      </c>
      <c r="X1747">
        <v>0</v>
      </c>
      <c r="Y1747">
        <v>0</v>
      </c>
      <c r="Z1747">
        <v>0</v>
      </c>
      <c r="AA1747">
        <v>0</v>
      </c>
      <c r="AB1747">
        <v>0</v>
      </c>
      <c r="AC1747">
        <v>0</v>
      </c>
      <c r="AD1747">
        <v>0</v>
      </c>
      <c r="AE1747">
        <v>0</v>
      </c>
      <c r="AF1747">
        <v>0</v>
      </c>
    </row>
    <row r="1748" spans="1:32" x14ac:dyDescent="0.25">
      <c r="A1748" t="s">
        <v>7409</v>
      </c>
      <c r="B1748">
        <v>0</v>
      </c>
      <c r="C1748">
        <v>0</v>
      </c>
      <c r="D1748">
        <v>0</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row>
    <row r="1749" spans="1:32" x14ac:dyDescent="0.25">
      <c r="A1749" t="s">
        <v>7410</v>
      </c>
      <c r="B1749">
        <v>0</v>
      </c>
      <c r="C1749">
        <v>0</v>
      </c>
      <c r="D1749">
        <v>0</v>
      </c>
      <c r="E1749">
        <v>0</v>
      </c>
      <c r="F1749">
        <v>0</v>
      </c>
      <c r="G1749">
        <v>0</v>
      </c>
      <c r="H1749">
        <v>0</v>
      </c>
      <c r="I1749">
        <v>0</v>
      </c>
      <c r="J1749">
        <v>0</v>
      </c>
      <c r="K1749">
        <v>0</v>
      </c>
      <c r="L1749">
        <v>0</v>
      </c>
      <c r="M1749">
        <v>0</v>
      </c>
      <c r="N1749">
        <v>0</v>
      </c>
      <c r="O1749">
        <v>0</v>
      </c>
      <c r="P1749">
        <v>0</v>
      </c>
      <c r="Q1749">
        <v>0</v>
      </c>
      <c r="R1749">
        <v>0</v>
      </c>
      <c r="S1749">
        <v>0</v>
      </c>
      <c r="T1749">
        <v>0</v>
      </c>
      <c r="U1749">
        <v>0</v>
      </c>
      <c r="V1749">
        <v>0</v>
      </c>
      <c r="W1749">
        <v>0</v>
      </c>
      <c r="X1749">
        <v>0</v>
      </c>
      <c r="Y1749">
        <v>0</v>
      </c>
      <c r="Z1749">
        <v>0</v>
      </c>
      <c r="AA1749">
        <v>0</v>
      </c>
      <c r="AB1749">
        <v>0</v>
      </c>
      <c r="AC1749">
        <v>0</v>
      </c>
      <c r="AD1749">
        <v>0</v>
      </c>
      <c r="AE1749">
        <v>0</v>
      </c>
      <c r="AF1749">
        <v>0</v>
      </c>
    </row>
    <row r="1750" spans="1:32" x14ac:dyDescent="0.25">
      <c r="A1750" t="s">
        <v>7411</v>
      </c>
      <c r="B1750">
        <v>0</v>
      </c>
      <c r="C1750">
        <v>0</v>
      </c>
      <c r="D1750">
        <v>0</v>
      </c>
      <c r="E1750">
        <v>0</v>
      </c>
      <c r="F1750">
        <v>0</v>
      </c>
      <c r="G1750">
        <v>0</v>
      </c>
      <c r="H1750">
        <v>0</v>
      </c>
      <c r="I1750">
        <v>0</v>
      </c>
      <c r="J1750">
        <v>0</v>
      </c>
      <c r="K1750">
        <v>0</v>
      </c>
      <c r="L1750">
        <v>0</v>
      </c>
      <c r="M1750">
        <v>0</v>
      </c>
      <c r="N1750">
        <v>0</v>
      </c>
      <c r="O1750">
        <v>0</v>
      </c>
      <c r="P1750">
        <v>0</v>
      </c>
      <c r="Q1750">
        <v>0</v>
      </c>
      <c r="R1750">
        <v>0</v>
      </c>
      <c r="S1750">
        <v>0</v>
      </c>
      <c r="T1750">
        <v>0</v>
      </c>
      <c r="U1750">
        <v>0</v>
      </c>
      <c r="V1750">
        <v>0</v>
      </c>
      <c r="W1750">
        <v>0</v>
      </c>
      <c r="X1750">
        <v>0</v>
      </c>
      <c r="Y1750">
        <v>0</v>
      </c>
      <c r="Z1750">
        <v>0</v>
      </c>
      <c r="AA1750">
        <v>0</v>
      </c>
      <c r="AB1750">
        <v>0</v>
      </c>
      <c r="AC1750">
        <v>0</v>
      </c>
      <c r="AD1750">
        <v>0</v>
      </c>
      <c r="AE1750">
        <v>0</v>
      </c>
      <c r="AF1750">
        <v>0</v>
      </c>
    </row>
    <row r="1751" spans="1:32" x14ac:dyDescent="0.25">
      <c r="A1751" t="s">
        <v>7412</v>
      </c>
      <c r="B1751">
        <v>0</v>
      </c>
      <c r="C1751">
        <v>0</v>
      </c>
      <c r="D1751">
        <v>0</v>
      </c>
      <c r="E1751">
        <v>0</v>
      </c>
      <c r="F1751">
        <v>0</v>
      </c>
      <c r="G1751">
        <v>0</v>
      </c>
      <c r="H1751">
        <v>0</v>
      </c>
      <c r="I1751">
        <v>0</v>
      </c>
      <c r="J1751">
        <v>0</v>
      </c>
      <c r="K1751">
        <v>0</v>
      </c>
      <c r="L1751">
        <v>0</v>
      </c>
      <c r="M1751">
        <v>0</v>
      </c>
      <c r="N1751">
        <v>0</v>
      </c>
      <c r="O1751">
        <v>0</v>
      </c>
      <c r="P1751">
        <v>0</v>
      </c>
      <c r="Q1751">
        <v>0</v>
      </c>
      <c r="R1751">
        <v>0</v>
      </c>
      <c r="S1751">
        <v>0</v>
      </c>
      <c r="T1751">
        <v>0</v>
      </c>
      <c r="U1751">
        <v>0</v>
      </c>
      <c r="V1751">
        <v>0</v>
      </c>
      <c r="W1751">
        <v>0</v>
      </c>
      <c r="X1751">
        <v>0</v>
      </c>
      <c r="Y1751">
        <v>0</v>
      </c>
      <c r="Z1751">
        <v>0</v>
      </c>
      <c r="AA1751">
        <v>0</v>
      </c>
      <c r="AB1751">
        <v>0</v>
      </c>
      <c r="AC1751">
        <v>0</v>
      </c>
      <c r="AD1751">
        <v>0</v>
      </c>
      <c r="AE1751">
        <v>0</v>
      </c>
      <c r="AF1751">
        <v>0</v>
      </c>
    </row>
    <row r="1752" spans="1:32" x14ac:dyDescent="0.25">
      <c r="A1752" t="s">
        <v>7413</v>
      </c>
      <c r="B1752">
        <v>0</v>
      </c>
      <c r="C1752">
        <v>0</v>
      </c>
      <c r="D1752">
        <v>0</v>
      </c>
      <c r="E1752">
        <v>0</v>
      </c>
      <c r="F1752">
        <v>0</v>
      </c>
      <c r="G1752">
        <v>0</v>
      </c>
      <c r="H1752">
        <v>0</v>
      </c>
      <c r="I1752">
        <v>0</v>
      </c>
      <c r="J1752">
        <v>0</v>
      </c>
      <c r="K1752">
        <v>0</v>
      </c>
      <c r="L1752">
        <v>0</v>
      </c>
      <c r="M1752">
        <v>0</v>
      </c>
      <c r="N1752">
        <v>0</v>
      </c>
      <c r="O1752">
        <v>0</v>
      </c>
      <c r="P1752">
        <v>0</v>
      </c>
      <c r="Q1752">
        <v>0</v>
      </c>
      <c r="R1752">
        <v>0</v>
      </c>
      <c r="S1752">
        <v>0</v>
      </c>
      <c r="T1752">
        <v>0</v>
      </c>
      <c r="U1752">
        <v>0</v>
      </c>
      <c r="V1752">
        <v>0</v>
      </c>
      <c r="W1752">
        <v>0</v>
      </c>
      <c r="X1752">
        <v>0</v>
      </c>
      <c r="Y1752">
        <v>0</v>
      </c>
      <c r="Z1752">
        <v>0</v>
      </c>
      <c r="AA1752">
        <v>0</v>
      </c>
      <c r="AB1752">
        <v>0</v>
      </c>
      <c r="AC1752">
        <v>0</v>
      </c>
      <c r="AD1752">
        <v>0</v>
      </c>
      <c r="AE1752">
        <v>0</v>
      </c>
      <c r="AF1752">
        <v>0</v>
      </c>
    </row>
    <row r="1753" spans="1:32" x14ac:dyDescent="0.25">
      <c r="A1753" t="s">
        <v>7414</v>
      </c>
      <c r="B1753">
        <v>0</v>
      </c>
      <c r="C1753">
        <v>0</v>
      </c>
      <c r="D1753">
        <v>0</v>
      </c>
      <c r="E1753">
        <v>0</v>
      </c>
      <c r="F1753">
        <v>0</v>
      </c>
      <c r="G1753">
        <v>0</v>
      </c>
      <c r="H1753">
        <v>0</v>
      </c>
      <c r="I1753">
        <v>0</v>
      </c>
      <c r="J1753">
        <v>0</v>
      </c>
      <c r="K1753">
        <v>0</v>
      </c>
      <c r="L1753">
        <v>0</v>
      </c>
      <c r="M1753">
        <v>0</v>
      </c>
      <c r="N1753">
        <v>0</v>
      </c>
      <c r="O1753">
        <v>0</v>
      </c>
      <c r="P1753">
        <v>0</v>
      </c>
      <c r="Q1753">
        <v>0</v>
      </c>
      <c r="R1753">
        <v>0</v>
      </c>
      <c r="S1753">
        <v>0</v>
      </c>
      <c r="T1753">
        <v>0</v>
      </c>
      <c r="U1753">
        <v>0</v>
      </c>
      <c r="V1753">
        <v>0</v>
      </c>
      <c r="W1753">
        <v>0</v>
      </c>
      <c r="X1753">
        <v>0</v>
      </c>
      <c r="Y1753">
        <v>0</v>
      </c>
      <c r="Z1753">
        <v>0</v>
      </c>
      <c r="AA1753">
        <v>0</v>
      </c>
      <c r="AB1753">
        <v>0</v>
      </c>
      <c r="AC1753">
        <v>0</v>
      </c>
      <c r="AD1753">
        <v>0</v>
      </c>
      <c r="AE1753">
        <v>0</v>
      </c>
      <c r="AF1753">
        <v>0</v>
      </c>
    </row>
    <row r="1754" spans="1:32" x14ac:dyDescent="0.25">
      <c r="A1754" t="s">
        <v>7415</v>
      </c>
      <c r="B1754">
        <v>0</v>
      </c>
      <c r="C1754">
        <v>0</v>
      </c>
      <c r="D1754">
        <v>0</v>
      </c>
      <c r="E1754">
        <v>0</v>
      </c>
      <c r="F1754">
        <v>0</v>
      </c>
      <c r="G1754">
        <v>0</v>
      </c>
      <c r="H1754">
        <v>0</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row>
    <row r="1755" spans="1:32" x14ac:dyDescent="0.25">
      <c r="A1755" t="s">
        <v>7416</v>
      </c>
      <c r="B1755">
        <v>0</v>
      </c>
      <c r="C1755">
        <v>0</v>
      </c>
      <c r="D1755">
        <v>0</v>
      </c>
      <c r="E1755">
        <v>0</v>
      </c>
      <c r="F1755">
        <v>0</v>
      </c>
      <c r="G1755">
        <v>0</v>
      </c>
      <c r="H1755">
        <v>0</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row>
    <row r="1756" spans="1:32" x14ac:dyDescent="0.25">
      <c r="A1756" t="s">
        <v>7417</v>
      </c>
      <c r="B1756">
        <v>0</v>
      </c>
      <c r="C1756">
        <v>0</v>
      </c>
      <c r="D1756">
        <v>0</v>
      </c>
      <c r="E1756">
        <v>0</v>
      </c>
      <c r="F1756">
        <v>0</v>
      </c>
      <c r="G1756">
        <v>0</v>
      </c>
      <c r="H1756">
        <v>0</v>
      </c>
      <c r="I1756">
        <v>0</v>
      </c>
      <c r="J1756">
        <v>0</v>
      </c>
      <c r="K1756">
        <v>0</v>
      </c>
      <c r="L1756">
        <v>0</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row>
    <row r="1757" spans="1:32" x14ac:dyDescent="0.25">
      <c r="A1757" t="s">
        <v>7418</v>
      </c>
      <c r="B1757">
        <v>0</v>
      </c>
      <c r="C1757">
        <v>0</v>
      </c>
      <c r="D1757">
        <v>0</v>
      </c>
      <c r="E1757">
        <v>0</v>
      </c>
      <c r="F1757">
        <v>0</v>
      </c>
      <c r="G1757">
        <v>0</v>
      </c>
      <c r="H1757">
        <v>0</v>
      </c>
      <c r="I1757">
        <v>0</v>
      </c>
      <c r="J1757">
        <v>0</v>
      </c>
      <c r="K1757">
        <v>0</v>
      </c>
      <c r="L1757">
        <v>0</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row>
    <row r="1758" spans="1:32" x14ac:dyDescent="0.25">
      <c r="A1758" t="s">
        <v>7419</v>
      </c>
      <c r="B1758">
        <v>0</v>
      </c>
      <c r="C1758">
        <v>0</v>
      </c>
      <c r="D1758">
        <v>0</v>
      </c>
      <c r="E1758">
        <v>0</v>
      </c>
      <c r="F1758">
        <v>0</v>
      </c>
      <c r="G1758">
        <v>0</v>
      </c>
      <c r="H1758">
        <v>0</v>
      </c>
      <c r="I1758">
        <v>0</v>
      </c>
      <c r="J1758">
        <v>0</v>
      </c>
      <c r="K1758">
        <v>0</v>
      </c>
      <c r="L1758">
        <v>0</v>
      </c>
      <c r="M1758">
        <v>0</v>
      </c>
      <c r="N1758">
        <v>0</v>
      </c>
      <c r="O1758">
        <v>0</v>
      </c>
      <c r="P1758">
        <v>0</v>
      </c>
      <c r="Q1758">
        <v>0</v>
      </c>
      <c r="R1758">
        <v>0</v>
      </c>
      <c r="S1758">
        <v>0</v>
      </c>
      <c r="T1758">
        <v>0</v>
      </c>
      <c r="U1758">
        <v>0</v>
      </c>
      <c r="V1758">
        <v>0</v>
      </c>
      <c r="W1758">
        <v>0</v>
      </c>
      <c r="X1758">
        <v>0</v>
      </c>
      <c r="Y1758">
        <v>0</v>
      </c>
      <c r="Z1758">
        <v>0</v>
      </c>
      <c r="AA1758">
        <v>0</v>
      </c>
      <c r="AB1758">
        <v>0</v>
      </c>
      <c r="AC1758">
        <v>0</v>
      </c>
      <c r="AD1758">
        <v>0</v>
      </c>
      <c r="AE1758">
        <v>0</v>
      </c>
      <c r="AF1758">
        <v>0</v>
      </c>
    </row>
    <row r="1759" spans="1:32" x14ac:dyDescent="0.25">
      <c r="A1759" t="s">
        <v>7420</v>
      </c>
      <c r="B1759">
        <v>0</v>
      </c>
      <c r="C1759">
        <v>0</v>
      </c>
      <c r="D1759">
        <v>0</v>
      </c>
      <c r="E1759">
        <v>0</v>
      </c>
      <c r="F1759">
        <v>0</v>
      </c>
      <c r="G1759">
        <v>0</v>
      </c>
      <c r="H1759">
        <v>0</v>
      </c>
      <c r="I1759">
        <v>0</v>
      </c>
      <c r="J1759">
        <v>0</v>
      </c>
      <c r="K1759">
        <v>0</v>
      </c>
      <c r="L1759">
        <v>0</v>
      </c>
      <c r="M1759">
        <v>0</v>
      </c>
      <c r="N1759">
        <v>0</v>
      </c>
      <c r="O1759">
        <v>0</v>
      </c>
      <c r="P1759">
        <v>0</v>
      </c>
      <c r="Q1759">
        <v>0</v>
      </c>
      <c r="R1759">
        <v>0</v>
      </c>
      <c r="S1759">
        <v>0</v>
      </c>
      <c r="T1759">
        <v>0</v>
      </c>
      <c r="U1759">
        <v>0</v>
      </c>
      <c r="V1759">
        <v>0</v>
      </c>
      <c r="W1759">
        <v>0</v>
      </c>
      <c r="X1759">
        <v>0</v>
      </c>
      <c r="Y1759">
        <v>0</v>
      </c>
      <c r="Z1759">
        <v>0</v>
      </c>
      <c r="AA1759">
        <v>0</v>
      </c>
      <c r="AB1759">
        <v>0</v>
      </c>
      <c r="AC1759">
        <v>0</v>
      </c>
      <c r="AD1759">
        <v>0</v>
      </c>
      <c r="AE1759">
        <v>0</v>
      </c>
      <c r="AF1759">
        <v>0</v>
      </c>
    </row>
    <row r="1760" spans="1:32" x14ac:dyDescent="0.25">
      <c r="A1760" t="s">
        <v>7421</v>
      </c>
      <c r="B1760">
        <v>0</v>
      </c>
      <c r="C1760">
        <v>0</v>
      </c>
      <c r="D1760">
        <v>0</v>
      </c>
      <c r="E1760">
        <v>0</v>
      </c>
      <c r="F1760">
        <v>0</v>
      </c>
      <c r="G1760">
        <v>0</v>
      </c>
      <c r="H1760">
        <v>0</v>
      </c>
      <c r="I1760">
        <v>0</v>
      </c>
      <c r="J1760">
        <v>0</v>
      </c>
      <c r="K1760">
        <v>0</v>
      </c>
      <c r="L1760">
        <v>0</v>
      </c>
      <c r="M1760">
        <v>0</v>
      </c>
      <c r="N1760">
        <v>0</v>
      </c>
      <c r="O1760">
        <v>0</v>
      </c>
      <c r="P1760">
        <v>0</v>
      </c>
      <c r="Q1760">
        <v>0</v>
      </c>
      <c r="R1760">
        <v>0</v>
      </c>
      <c r="S1760">
        <v>0</v>
      </c>
      <c r="T1760">
        <v>0</v>
      </c>
      <c r="U1760">
        <v>0</v>
      </c>
      <c r="V1760">
        <v>0</v>
      </c>
      <c r="W1760">
        <v>0</v>
      </c>
      <c r="X1760">
        <v>0</v>
      </c>
      <c r="Y1760">
        <v>0</v>
      </c>
      <c r="Z1760">
        <v>0</v>
      </c>
      <c r="AA1760">
        <v>0</v>
      </c>
      <c r="AB1760">
        <v>0</v>
      </c>
      <c r="AC1760">
        <v>0</v>
      </c>
      <c r="AD1760">
        <v>0</v>
      </c>
      <c r="AE1760">
        <v>0</v>
      </c>
      <c r="AF1760">
        <v>0</v>
      </c>
    </row>
    <row r="1761" spans="1:32" x14ac:dyDescent="0.25">
      <c r="A1761" t="s">
        <v>7422</v>
      </c>
      <c r="B1761">
        <v>0</v>
      </c>
      <c r="C1761">
        <v>0</v>
      </c>
      <c r="D1761">
        <v>0</v>
      </c>
      <c r="E1761">
        <v>0</v>
      </c>
      <c r="F1761">
        <v>0</v>
      </c>
      <c r="G1761">
        <v>0</v>
      </c>
      <c r="H1761">
        <v>0</v>
      </c>
      <c r="I1761">
        <v>0</v>
      </c>
      <c r="J1761">
        <v>0</v>
      </c>
      <c r="K1761">
        <v>0</v>
      </c>
      <c r="L1761">
        <v>0</v>
      </c>
      <c r="M1761">
        <v>0</v>
      </c>
      <c r="N1761">
        <v>0</v>
      </c>
      <c r="O1761">
        <v>0</v>
      </c>
      <c r="P1761">
        <v>0</v>
      </c>
      <c r="Q1761">
        <v>0</v>
      </c>
      <c r="R1761">
        <v>0</v>
      </c>
      <c r="S1761">
        <v>0</v>
      </c>
      <c r="T1761">
        <v>0</v>
      </c>
      <c r="U1761">
        <v>0</v>
      </c>
      <c r="V1761">
        <v>0</v>
      </c>
      <c r="W1761">
        <v>0</v>
      </c>
      <c r="X1761">
        <v>0</v>
      </c>
      <c r="Y1761">
        <v>0</v>
      </c>
      <c r="Z1761">
        <v>0</v>
      </c>
      <c r="AA1761">
        <v>0</v>
      </c>
      <c r="AB1761">
        <v>0</v>
      </c>
      <c r="AC1761">
        <v>0</v>
      </c>
      <c r="AD1761">
        <v>0</v>
      </c>
      <c r="AE1761">
        <v>0</v>
      </c>
      <c r="AF1761">
        <v>0</v>
      </c>
    </row>
    <row r="1762" spans="1:32" x14ac:dyDescent="0.25">
      <c r="A1762" t="s">
        <v>7423</v>
      </c>
      <c r="B1762">
        <v>0</v>
      </c>
      <c r="C1762">
        <v>0</v>
      </c>
      <c r="D1762">
        <v>0</v>
      </c>
      <c r="E1762">
        <v>0</v>
      </c>
      <c r="F1762">
        <v>0</v>
      </c>
      <c r="G1762">
        <v>0</v>
      </c>
      <c r="H1762">
        <v>0</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0</v>
      </c>
      <c r="AC1762">
        <v>0</v>
      </c>
      <c r="AD1762">
        <v>0</v>
      </c>
      <c r="AE1762">
        <v>0</v>
      </c>
      <c r="AF1762">
        <v>0</v>
      </c>
    </row>
    <row r="1763" spans="1:32" x14ac:dyDescent="0.25">
      <c r="A1763" t="s">
        <v>7424</v>
      </c>
      <c r="B1763">
        <v>0</v>
      </c>
      <c r="C1763">
        <v>0</v>
      </c>
      <c r="D1763">
        <v>0</v>
      </c>
      <c r="E1763">
        <v>0</v>
      </c>
      <c r="F1763">
        <v>0</v>
      </c>
      <c r="G1763">
        <v>0</v>
      </c>
      <c r="H1763">
        <v>0</v>
      </c>
      <c r="I1763">
        <v>0</v>
      </c>
      <c r="J1763">
        <v>0</v>
      </c>
      <c r="K1763">
        <v>0</v>
      </c>
      <c r="L1763">
        <v>0</v>
      </c>
      <c r="M1763">
        <v>0</v>
      </c>
      <c r="N1763">
        <v>0</v>
      </c>
      <c r="O1763">
        <v>0</v>
      </c>
      <c r="P1763">
        <v>0</v>
      </c>
      <c r="Q1763">
        <v>0</v>
      </c>
      <c r="R1763">
        <v>0</v>
      </c>
      <c r="S1763">
        <v>0</v>
      </c>
      <c r="T1763">
        <v>0</v>
      </c>
      <c r="U1763">
        <v>0</v>
      </c>
      <c r="V1763">
        <v>0</v>
      </c>
      <c r="W1763">
        <v>0</v>
      </c>
      <c r="X1763">
        <v>0</v>
      </c>
      <c r="Y1763">
        <v>0</v>
      </c>
      <c r="Z1763">
        <v>0</v>
      </c>
      <c r="AA1763">
        <v>0</v>
      </c>
      <c r="AB1763">
        <v>0</v>
      </c>
      <c r="AC1763">
        <v>0</v>
      </c>
      <c r="AD1763">
        <v>0</v>
      </c>
      <c r="AE1763">
        <v>0</v>
      </c>
      <c r="AF1763">
        <v>0</v>
      </c>
    </row>
    <row r="1764" spans="1:32" x14ac:dyDescent="0.25">
      <c r="A1764" t="s">
        <v>7425</v>
      </c>
      <c r="B1764">
        <v>0</v>
      </c>
      <c r="C1764">
        <v>0</v>
      </c>
      <c r="D1764">
        <v>0</v>
      </c>
      <c r="E1764">
        <v>0</v>
      </c>
      <c r="F1764">
        <v>0</v>
      </c>
      <c r="G1764">
        <v>0</v>
      </c>
      <c r="H1764">
        <v>0</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row>
    <row r="1765" spans="1:32" x14ac:dyDescent="0.25">
      <c r="A1765" t="s">
        <v>7426</v>
      </c>
      <c r="B1765">
        <v>0</v>
      </c>
      <c r="C1765">
        <v>0</v>
      </c>
      <c r="D1765">
        <v>0</v>
      </c>
      <c r="E1765">
        <v>0</v>
      </c>
      <c r="F1765">
        <v>0</v>
      </c>
      <c r="G1765">
        <v>0</v>
      </c>
      <c r="H1765">
        <v>0</v>
      </c>
      <c r="I1765">
        <v>0</v>
      </c>
      <c r="J1765">
        <v>0</v>
      </c>
      <c r="K1765">
        <v>0</v>
      </c>
      <c r="L1765">
        <v>0</v>
      </c>
      <c r="M1765">
        <v>0</v>
      </c>
      <c r="N1765">
        <v>0</v>
      </c>
      <c r="O1765">
        <v>0</v>
      </c>
      <c r="P1765">
        <v>0</v>
      </c>
      <c r="Q1765">
        <v>0</v>
      </c>
      <c r="R1765">
        <v>0</v>
      </c>
      <c r="S1765">
        <v>0</v>
      </c>
      <c r="T1765">
        <v>0</v>
      </c>
      <c r="U1765">
        <v>0</v>
      </c>
      <c r="V1765">
        <v>0</v>
      </c>
      <c r="W1765">
        <v>0</v>
      </c>
      <c r="X1765">
        <v>0</v>
      </c>
      <c r="Y1765">
        <v>0</v>
      </c>
      <c r="Z1765">
        <v>0</v>
      </c>
      <c r="AA1765">
        <v>0</v>
      </c>
      <c r="AB1765">
        <v>0</v>
      </c>
      <c r="AC1765">
        <v>0</v>
      </c>
      <c r="AD1765">
        <v>0</v>
      </c>
      <c r="AE1765">
        <v>0</v>
      </c>
      <c r="AF1765">
        <v>0</v>
      </c>
    </row>
    <row r="1766" spans="1:32" x14ac:dyDescent="0.25">
      <c r="A1766" t="s">
        <v>7427</v>
      </c>
      <c r="B1766">
        <v>0</v>
      </c>
      <c r="C1766">
        <v>0</v>
      </c>
      <c r="D1766">
        <v>0</v>
      </c>
      <c r="E1766">
        <v>0</v>
      </c>
      <c r="F1766">
        <v>0</v>
      </c>
      <c r="G1766">
        <v>0</v>
      </c>
      <c r="H1766">
        <v>0</v>
      </c>
      <c r="I1766">
        <v>0</v>
      </c>
      <c r="J1766">
        <v>0</v>
      </c>
      <c r="K1766">
        <v>0</v>
      </c>
      <c r="L1766">
        <v>0</v>
      </c>
      <c r="M1766">
        <v>0</v>
      </c>
      <c r="N1766">
        <v>0</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row>
    <row r="1767" spans="1:32" x14ac:dyDescent="0.25">
      <c r="A1767" t="s">
        <v>7428</v>
      </c>
      <c r="B1767">
        <v>0</v>
      </c>
      <c r="C1767">
        <v>0</v>
      </c>
      <c r="D1767">
        <v>0</v>
      </c>
      <c r="E1767">
        <v>0</v>
      </c>
      <c r="F1767">
        <v>0</v>
      </c>
      <c r="G1767">
        <v>0</v>
      </c>
      <c r="H1767">
        <v>0</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row>
    <row r="1768" spans="1:32" x14ac:dyDescent="0.25">
      <c r="A1768" t="s">
        <v>7429</v>
      </c>
      <c r="B1768">
        <v>0</v>
      </c>
      <c r="C1768" s="197">
        <v>0</v>
      </c>
      <c r="D1768" s="197">
        <v>0</v>
      </c>
      <c r="E1768" s="197">
        <v>0</v>
      </c>
      <c r="F1768" s="197">
        <v>0</v>
      </c>
      <c r="G1768" s="197">
        <v>0</v>
      </c>
      <c r="H1768" s="197">
        <v>0</v>
      </c>
      <c r="I1768" s="197">
        <v>0</v>
      </c>
      <c r="J1768" s="197">
        <v>0</v>
      </c>
      <c r="K1768" s="197">
        <v>0</v>
      </c>
      <c r="L1768" s="197">
        <v>0</v>
      </c>
      <c r="M1768" s="197">
        <v>0</v>
      </c>
      <c r="N1768" s="197">
        <v>0</v>
      </c>
      <c r="O1768" s="197">
        <v>0</v>
      </c>
      <c r="P1768" s="197">
        <v>0</v>
      </c>
      <c r="Q1768" s="197">
        <v>0</v>
      </c>
      <c r="R1768" s="197">
        <v>0</v>
      </c>
      <c r="S1768" s="197">
        <v>0</v>
      </c>
      <c r="T1768" s="197">
        <v>0</v>
      </c>
      <c r="U1768" s="197">
        <v>0</v>
      </c>
      <c r="V1768" s="197">
        <v>0</v>
      </c>
      <c r="W1768" s="197">
        <v>0</v>
      </c>
      <c r="X1768" s="197">
        <v>0</v>
      </c>
      <c r="Y1768" s="197">
        <v>0</v>
      </c>
      <c r="Z1768" s="197">
        <v>0</v>
      </c>
      <c r="AA1768" s="197">
        <v>0</v>
      </c>
      <c r="AB1768" s="197">
        <v>0</v>
      </c>
      <c r="AC1768" s="197">
        <v>0</v>
      </c>
      <c r="AD1768" s="197">
        <v>0</v>
      </c>
      <c r="AE1768" s="197">
        <v>0</v>
      </c>
      <c r="AF1768" s="197">
        <v>0</v>
      </c>
    </row>
    <row r="1769" spans="1:32" x14ac:dyDescent="0.25">
      <c r="A1769" t="s">
        <v>7430</v>
      </c>
      <c r="B1769">
        <v>0</v>
      </c>
      <c r="C1769">
        <v>0</v>
      </c>
      <c r="D1769">
        <v>0</v>
      </c>
      <c r="E1769">
        <v>0</v>
      </c>
      <c r="F1769">
        <v>0</v>
      </c>
      <c r="G1769">
        <v>0</v>
      </c>
      <c r="H1769">
        <v>0</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0</v>
      </c>
      <c r="AC1769">
        <v>0</v>
      </c>
      <c r="AD1769">
        <v>0</v>
      </c>
      <c r="AE1769">
        <v>0</v>
      </c>
      <c r="AF1769">
        <v>0</v>
      </c>
    </row>
    <row r="1770" spans="1:32" x14ac:dyDescent="0.25">
      <c r="A1770" t="s">
        <v>7431</v>
      </c>
      <c r="B1770">
        <v>0</v>
      </c>
      <c r="C1770">
        <v>0</v>
      </c>
      <c r="D1770">
        <v>0</v>
      </c>
      <c r="E1770">
        <v>0</v>
      </c>
      <c r="F1770">
        <v>0</v>
      </c>
      <c r="G1770">
        <v>0</v>
      </c>
      <c r="H1770">
        <v>0</v>
      </c>
      <c r="I1770">
        <v>0</v>
      </c>
      <c r="J1770">
        <v>0</v>
      </c>
      <c r="K1770">
        <v>0</v>
      </c>
      <c r="L1770">
        <v>0</v>
      </c>
      <c r="M1770">
        <v>0</v>
      </c>
      <c r="N1770">
        <v>0</v>
      </c>
      <c r="O1770" s="197">
        <v>0</v>
      </c>
      <c r="P1770" s="197">
        <v>0</v>
      </c>
      <c r="Q1770" s="197">
        <v>0</v>
      </c>
      <c r="R1770" s="197">
        <v>0</v>
      </c>
      <c r="S1770" s="197">
        <v>0</v>
      </c>
      <c r="T1770" s="197">
        <v>0</v>
      </c>
      <c r="U1770" s="197">
        <v>0</v>
      </c>
      <c r="V1770" s="197">
        <v>0</v>
      </c>
      <c r="W1770" s="197">
        <v>0</v>
      </c>
      <c r="X1770" s="197">
        <v>0</v>
      </c>
      <c r="Y1770" s="197">
        <v>0</v>
      </c>
      <c r="Z1770" s="197">
        <v>0</v>
      </c>
      <c r="AA1770" s="197">
        <v>0</v>
      </c>
      <c r="AB1770" s="197">
        <v>0</v>
      </c>
      <c r="AC1770" s="197">
        <v>0</v>
      </c>
      <c r="AD1770" s="197">
        <v>0</v>
      </c>
      <c r="AE1770" s="197">
        <v>0</v>
      </c>
      <c r="AF1770" s="197">
        <v>0</v>
      </c>
    </row>
    <row r="1771" spans="1:32" x14ac:dyDescent="0.25">
      <c r="A1771" t="s">
        <v>7432</v>
      </c>
      <c r="B1771">
        <v>0</v>
      </c>
      <c r="C1771" s="197">
        <v>0</v>
      </c>
      <c r="D1771" s="197">
        <v>0</v>
      </c>
      <c r="E1771" s="197">
        <v>0</v>
      </c>
      <c r="F1771" s="197">
        <v>0</v>
      </c>
      <c r="G1771" s="197">
        <v>0</v>
      </c>
      <c r="H1771" s="197">
        <v>0</v>
      </c>
      <c r="I1771" s="197">
        <v>0</v>
      </c>
      <c r="J1771" s="197">
        <v>0</v>
      </c>
      <c r="K1771" s="197">
        <v>0</v>
      </c>
      <c r="L1771" s="197">
        <v>0</v>
      </c>
      <c r="M1771" s="197">
        <v>0</v>
      </c>
      <c r="N1771" s="197">
        <v>0</v>
      </c>
      <c r="O1771" s="197">
        <v>0</v>
      </c>
      <c r="P1771" s="197">
        <v>0</v>
      </c>
      <c r="Q1771" s="197">
        <v>0</v>
      </c>
      <c r="R1771" s="197">
        <v>0</v>
      </c>
      <c r="S1771" s="197">
        <v>0</v>
      </c>
      <c r="T1771" s="197">
        <v>0</v>
      </c>
      <c r="U1771" s="197">
        <v>0</v>
      </c>
      <c r="V1771" s="197">
        <v>0</v>
      </c>
      <c r="W1771" s="197">
        <v>0</v>
      </c>
      <c r="X1771" s="197">
        <v>0</v>
      </c>
      <c r="Y1771" s="197">
        <v>0</v>
      </c>
      <c r="Z1771" s="197">
        <v>0</v>
      </c>
      <c r="AA1771" s="197">
        <v>0</v>
      </c>
      <c r="AB1771" s="197">
        <v>0</v>
      </c>
      <c r="AC1771" s="197">
        <v>0</v>
      </c>
      <c r="AD1771" s="197">
        <v>0</v>
      </c>
      <c r="AE1771" s="197">
        <v>0</v>
      </c>
      <c r="AF1771" s="197">
        <v>0</v>
      </c>
    </row>
    <row r="1772" spans="1:32" x14ac:dyDescent="0.25">
      <c r="A1772" t="s">
        <v>7433</v>
      </c>
      <c r="B1772">
        <v>0</v>
      </c>
      <c r="C1772">
        <v>0</v>
      </c>
      <c r="D1772">
        <v>0</v>
      </c>
      <c r="E1772">
        <v>0</v>
      </c>
      <c r="F1772">
        <v>0</v>
      </c>
      <c r="G1772">
        <v>0</v>
      </c>
      <c r="H1772">
        <v>0</v>
      </c>
      <c r="I1772">
        <v>0</v>
      </c>
      <c r="J1772">
        <v>0</v>
      </c>
      <c r="K1772">
        <v>0</v>
      </c>
      <c r="L1772">
        <v>0</v>
      </c>
      <c r="M1772">
        <v>0</v>
      </c>
      <c r="N1772">
        <v>0</v>
      </c>
      <c r="O1772">
        <v>0</v>
      </c>
      <c r="P1772">
        <v>0</v>
      </c>
      <c r="Q1772">
        <v>0</v>
      </c>
      <c r="R1772">
        <v>0</v>
      </c>
      <c r="S1772">
        <v>0</v>
      </c>
      <c r="T1772">
        <v>0</v>
      </c>
      <c r="U1772">
        <v>0</v>
      </c>
      <c r="V1772">
        <v>0</v>
      </c>
      <c r="W1772">
        <v>0</v>
      </c>
      <c r="X1772">
        <v>0</v>
      </c>
      <c r="Y1772">
        <v>0</v>
      </c>
      <c r="Z1772">
        <v>0</v>
      </c>
      <c r="AA1772">
        <v>0</v>
      </c>
      <c r="AB1772">
        <v>0</v>
      </c>
      <c r="AC1772">
        <v>0</v>
      </c>
      <c r="AD1772">
        <v>0</v>
      </c>
      <c r="AE1772">
        <v>0</v>
      </c>
      <c r="AF1772">
        <v>0</v>
      </c>
    </row>
    <row r="1773" spans="1:32" x14ac:dyDescent="0.25">
      <c r="A1773" t="s">
        <v>7434</v>
      </c>
      <c r="B1773">
        <v>0</v>
      </c>
      <c r="C1773">
        <v>0</v>
      </c>
      <c r="D1773">
        <v>0</v>
      </c>
      <c r="E1773">
        <v>0</v>
      </c>
      <c r="F1773">
        <v>0</v>
      </c>
      <c r="G1773">
        <v>0</v>
      </c>
      <c r="H1773">
        <v>0</v>
      </c>
      <c r="I1773">
        <v>0</v>
      </c>
      <c r="J1773">
        <v>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row>
    <row r="1774" spans="1:32" x14ac:dyDescent="0.25">
      <c r="A1774" t="s">
        <v>7435</v>
      </c>
      <c r="B1774">
        <v>0</v>
      </c>
      <c r="C1774">
        <v>0</v>
      </c>
      <c r="D1774">
        <v>0</v>
      </c>
      <c r="E1774">
        <v>0</v>
      </c>
      <c r="F1774">
        <v>0</v>
      </c>
      <c r="G1774">
        <v>0</v>
      </c>
      <c r="H1774">
        <v>0</v>
      </c>
      <c r="I1774">
        <v>0</v>
      </c>
      <c r="J1774">
        <v>0</v>
      </c>
      <c r="K1774">
        <v>0</v>
      </c>
      <c r="L1774">
        <v>0</v>
      </c>
      <c r="M1774">
        <v>0</v>
      </c>
      <c r="N1774">
        <v>0</v>
      </c>
      <c r="O1774">
        <v>0</v>
      </c>
      <c r="P1774">
        <v>0</v>
      </c>
      <c r="Q1774">
        <v>0</v>
      </c>
      <c r="R1774">
        <v>0</v>
      </c>
      <c r="S1774">
        <v>0</v>
      </c>
      <c r="T1774">
        <v>0</v>
      </c>
      <c r="U1774">
        <v>0</v>
      </c>
      <c r="V1774">
        <v>0</v>
      </c>
      <c r="W1774">
        <v>0</v>
      </c>
      <c r="X1774">
        <v>0</v>
      </c>
      <c r="Y1774">
        <v>0</v>
      </c>
      <c r="Z1774">
        <v>0</v>
      </c>
      <c r="AA1774">
        <v>0</v>
      </c>
      <c r="AB1774">
        <v>0</v>
      </c>
      <c r="AC1774">
        <v>0</v>
      </c>
      <c r="AD1774">
        <v>0</v>
      </c>
      <c r="AE1774">
        <v>0</v>
      </c>
      <c r="AF1774">
        <v>0</v>
      </c>
    </row>
    <row r="1775" spans="1:32" x14ac:dyDescent="0.25">
      <c r="A1775" t="s">
        <v>7436</v>
      </c>
      <c r="B1775">
        <v>0</v>
      </c>
      <c r="C1775">
        <v>0</v>
      </c>
      <c r="D1775">
        <v>0</v>
      </c>
      <c r="E1775">
        <v>0</v>
      </c>
      <c r="F1775">
        <v>0</v>
      </c>
      <c r="G1775">
        <v>0</v>
      </c>
      <c r="H1775">
        <v>0</v>
      </c>
      <c r="I1775">
        <v>0</v>
      </c>
      <c r="J1775">
        <v>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row>
    <row r="1776" spans="1:32" x14ac:dyDescent="0.25">
      <c r="A1776" t="s">
        <v>7437</v>
      </c>
      <c r="B1776">
        <v>0</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row>
    <row r="1777" spans="1:32" x14ac:dyDescent="0.25">
      <c r="A1777" t="s">
        <v>7438</v>
      </c>
      <c r="B1777">
        <v>0</v>
      </c>
      <c r="C1777">
        <v>0</v>
      </c>
      <c r="D1777">
        <v>0</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row>
    <row r="1778" spans="1:32" x14ac:dyDescent="0.25">
      <c r="A1778" t="s">
        <v>7439</v>
      </c>
      <c r="B1778">
        <v>0</v>
      </c>
      <c r="C1778">
        <v>0</v>
      </c>
      <c r="D1778">
        <v>0</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row>
    <row r="1779" spans="1:32" x14ac:dyDescent="0.25">
      <c r="A1779" t="s">
        <v>7440</v>
      </c>
      <c r="B1779">
        <v>0</v>
      </c>
      <c r="C1779">
        <v>0</v>
      </c>
      <c r="D1779">
        <v>0</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row>
    <row r="1780" spans="1:32" x14ac:dyDescent="0.25">
      <c r="A1780" t="s">
        <v>7441</v>
      </c>
      <c r="B1780">
        <v>0</v>
      </c>
      <c r="C1780">
        <v>0</v>
      </c>
      <c r="D1780">
        <v>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row>
    <row r="1781" spans="1:32" x14ac:dyDescent="0.25">
      <c r="A1781" t="s">
        <v>7442</v>
      </c>
      <c r="B1781">
        <v>0</v>
      </c>
      <c r="C1781">
        <v>0</v>
      </c>
      <c r="D1781">
        <v>0</v>
      </c>
      <c r="E1781">
        <v>0</v>
      </c>
      <c r="F1781">
        <v>0</v>
      </c>
      <c r="G1781">
        <v>0</v>
      </c>
      <c r="H1781">
        <v>0</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row>
    <row r="1782" spans="1:32" x14ac:dyDescent="0.25">
      <c r="A1782" t="s">
        <v>7443</v>
      </c>
      <c r="B1782">
        <v>0</v>
      </c>
      <c r="C1782">
        <v>0</v>
      </c>
      <c r="D1782">
        <v>0</v>
      </c>
      <c r="E1782">
        <v>0</v>
      </c>
      <c r="F1782">
        <v>0</v>
      </c>
      <c r="G1782">
        <v>0</v>
      </c>
      <c r="H1782">
        <v>0</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row>
    <row r="1783" spans="1:32" x14ac:dyDescent="0.25">
      <c r="A1783" t="s">
        <v>7444</v>
      </c>
      <c r="B1783">
        <v>0</v>
      </c>
      <c r="C1783">
        <v>0</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row>
    <row r="1784" spans="1:32" x14ac:dyDescent="0.25">
      <c r="A1784" t="s">
        <v>7445</v>
      </c>
      <c r="B1784">
        <v>0</v>
      </c>
      <c r="C1784">
        <v>0</v>
      </c>
      <c r="D1784">
        <v>0</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row>
    <row r="1785" spans="1:32" x14ac:dyDescent="0.25">
      <c r="A1785" t="s">
        <v>7446</v>
      </c>
      <c r="B1785">
        <v>0</v>
      </c>
      <c r="C1785">
        <v>0</v>
      </c>
      <c r="D1785">
        <v>0</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row>
    <row r="1786" spans="1:32" x14ac:dyDescent="0.25">
      <c r="A1786" t="s">
        <v>7447</v>
      </c>
      <c r="B1786">
        <v>0</v>
      </c>
      <c r="C1786">
        <v>0</v>
      </c>
      <c r="D1786">
        <v>0</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row>
    <row r="1787" spans="1:32" x14ac:dyDescent="0.25">
      <c r="A1787" t="s">
        <v>7448</v>
      </c>
      <c r="B1787">
        <v>0</v>
      </c>
      <c r="C1787">
        <v>0</v>
      </c>
      <c r="D1787">
        <v>0</v>
      </c>
      <c r="E1787">
        <v>0</v>
      </c>
      <c r="F1787">
        <v>0</v>
      </c>
      <c r="G1787">
        <v>0</v>
      </c>
      <c r="H1787">
        <v>0</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row>
    <row r="1788" spans="1:32" x14ac:dyDescent="0.25">
      <c r="A1788" t="s">
        <v>7449</v>
      </c>
      <c r="B1788">
        <v>0</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0</v>
      </c>
      <c r="AC1788">
        <v>0</v>
      </c>
      <c r="AD1788">
        <v>0</v>
      </c>
      <c r="AE1788">
        <v>0</v>
      </c>
      <c r="AF1788">
        <v>0</v>
      </c>
    </row>
    <row r="1789" spans="1:32" x14ac:dyDescent="0.25">
      <c r="A1789" t="s">
        <v>7450</v>
      </c>
      <c r="B1789">
        <v>0</v>
      </c>
      <c r="C1789">
        <v>0</v>
      </c>
      <c r="D1789">
        <v>0</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0</v>
      </c>
      <c r="AD1789">
        <v>0</v>
      </c>
      <c r="AE1789">
        <v>0</v>
      </c>
      <c r="AF1789">
        <v>0</v>
      </c>
    </row>
    <row r="1790" spans="1:32" x14ac:dyDescent="0.25">
      <c r="A1790" t="s">
        <v>7451</v>
      </c>
      <c r="B1790">
        <v>0</v>
      </c>
      <c r="C1790">
        <v>0</v>
      </c>
      <c r="D1790">
        <v>0</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row>
    <row r="1791" spans="1:32" x14ac:dyDescent="0.25">
      <c r="A1791" t="s">
        <v>7452</v>
      </c>
      <c r="B1791">
        <v>0</v>
      </c>
      <c r="C1791">
        <v>0</v>
      </c>
      <c r="D1791">
        <v>0</v>
      </c>
      <c r="E1791">
        <v>0</v>
      </c>
      <c r="F1791">
        <v>0</v>
      </c>
      <c r="G1791">
        <v>0</v>
      </c>
      <c r="H1791">
        <v>0</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row>
    <row r="1792" spans="1:32" x14ac:dyDescent="0.25">
      <c r="A1792" t="s">
        <v>7453</v>
      </c>
      <c r="B1792" s="197">
        <v>0</v>
      </c>
      <c r="C1792" s="197">
        <v>0</v>
      </c>
      <c r="D1792" s="197">
        <v>0</v>
      </c>
      <c r="E1792" s="197">
        <v>0</v>
      </c>
      <c r="F1792" s="197">
        <v>0</v>
      </c>
      <c r="G1792" s="197">
        <v>0</v>
      </c>
      <c r="H1792" s="197">
        <v>0</v>
      </c>
      <c r="I1792" s="197">
        <v>0</v>
      </c>
      <c r="J1792" s="197">
        <v>0</v>
      </c>
      <c r="K1792" s="197">
        <v>0</v>
      </c>
      <c r="L1792" s="197">
        <v>0</v>
      </c>
      <c r="M1792" s="197">
        <v>0</v>
      </c>
      <c r="N1792" s="197">
        <v>0</v>
      </c>
      <c r="O1792" s="197">
        <v>0</v>
      </c>
      <c r="P1792" s="197">
        <v>0</v>
      </c>
      <c r="Q1792" s="197">
        <v>0</v>
      </c>
      <c r="R1792" s="197">
        <v>0</v>
      </c>
      <c r="S1792" s="197">
        <v>0</v>
      </c>
      <c r="T1792" s="197">
        <v>0</v>
      </c>
      <c r="U1792" s="197">
        <v>0</v>
      </c>
      <c r="V1792" s="197">
        <v>0</v>
      </c>
      <c r="W1792" s="197">
        <v>0</v>
      </c>
      <c r="X1792" s="197">
        <v>0</v>
      </c>
      <c r="Y1792" s="197">
        <v>0</v>
      </c>
      <c r="Z1792" s="197">
        <v>0</v>
      </c>
      <c r="AA1792" s="197">
        <v>0</v>
      </c>
      <c r="AB1792" s="197">
        <v>0</v>
      </c>
      <c r="AC1792" s="197">
        <v>0</v>
      </c>
      <c r="AD1792" s="197">
        <v>0</v>
      </c>
      <c r="AE1792" s="197">
        <v>0</v>
      </c>
      <c r="AF1792" s="197">
        <v>0</v>
      </c>
    </row>
    <row r="1793" spans="1:32" x14ac:dyDescent="0.25">
      <c r="A1793" t="s">
        <v>7454</v>
      </c>
      <c r="B1793" s="197">
        <v>0</v>
      </c>
      <c r="C1793" s="197">
        <v>0</v>
      </c>
      <c r="D1793" s="197">
        <v>0</v>
      </c>
      <c r="E1793" s="197">
        <v>0</v>
      </c>
      <c r="F1793" s="197">
        <v>0</v>
      </c>
      <c r="G1793" s="197">
        <v>0</v>
      </c>
      <c r="H1793" s="197">
        <v>0</v>
      </c>
      <c r="I1793" s="197">
        <v>0</v>
      </c>
      <c r="J1793" s="197">
        <v>0</v>
      </c>
      <c r="K1793" s="197">
        <v>0</v>
      </c>
      <c r="L1793" s="197">
        <v>0</v>
      </c>
      <c r="M1793" s="197">
        <v>0</v>
      </c>
      <c r="N1793" s="197">
        <v>0</v>
      </c>
      <c r="O1793" s="197">
        <v>0</v>
      </c>
      <c r="P1793" s="197">
        <v>0</v>
      </c>
      <c r="Q1793" s="197">
        <v>0</v>
      </c>
      <c r="R1793" s="197">
        <v>0</v>
      </c>
      <c r="S1793" s="197">
        <v>0</v>
      </c>
      <c r="T1793" s="197">
        <v>0</v>
      </c>
      <c r="U1793" s="197">
        <v>0</v>
      </c>
      <c r="V1793" s="197">
        <v>0</v>
      </c>
      <c r="W1793" s="197">
        <v>0</v>
      </c>
      <c r="X1793" s="197">
        <v>0</v>
      </c>
      <c r="Y1793" s="197">
        <v>0</v>
      </c>
      <c r="Z1793" s="197">
        <v>0</v>
      </c>
      <c r="AA1793" s="197">
        <v>0</v>
      </c>
      <c r="AB1793" s="197">
        <v>0</v>
      </c>
      <c r="AC1793" s="197">
        <v>0</v>
      </c>
      <c r="AD1793" s="197">
        <v>0</v>
      </c>
      <c r="AE1793" s="197">
        <v>0</v>
      </c>
      <c r="AF1793" s="197">
        <v>0</v>
      </c>
    </row>
    <row r="1794" spans="1:32" x14ac:dyDescent="0.25">
      <c r="A1794" t="s">
        <v>7455</v>
      </c>
      <c r="B1794" s="197">
        <v>0</v>
      </c>
      <c r="C1794" s="197">
        <v>0</v>
      </c>
      <c r="D1794" s="197">
        <v>0</v>
      </c>
      <c r="E1794" s="197">
        <v>0</v>
      </c>
      <c r="F1794" s="197">
        <v>0</v>
      </c>
      <c r="G1794" s="197">
        <v>0</v>
      </c>
      <c r="H1794" s="197">
        <v>0</v>
      </c>
      <c r="I1794" s="197">
        <v>0</v>
      </c>
      <c r="J1794" s="197">
        <v>0</v>
      </c>
      <c r="K1794" s="197">
        <v>0</v>
      </c>
      <c r="L1794" s="197">
        <v>0</v>
      </c>
      <c r="M1794" s="197">
        <v>0</v>
      </c>
      <c r="N1794" s="197">
        <v>0</v>
      </c>
      <c r="O1794" s="197">
        <v>0</v>
      </c>
      <c r="P1794" s="197">
        <v>0</v>
      </c>
      <c r="Q1794" s="197">
        <v>0</v>
      </c>
      <c r="R1794" s="197">
        <v>0</v>
      </c>
      <c r="S1794" s="197">
        <v>0</v>
      </c>
      <c r="T1794" s="197">
        <v>0</v>
      </c>
      <c r="U1794" s="197">
        <v>0</v>
      </c>
      <c r="V1794" s="197">
        <v>0</v>
      </c>
      <c r="W1794" s="197">
        <v>0</v>
      </c>
      <c r="X1794" s="197">
        <v>0</v>
      </c>
      <c r="Y1794" s="197">
        <v>0</v>
      </c>
      <c r="Z1794" s="197">
        <v>0</v>
      </c>
      <c r="AA1794" s="197">
        <v>0</v>
      </c>
      <c r="AB1794" s="197">
        <v>0</v>
      </c>
      <c r="AC1794" s="197">
        <v>0</v>
      </c>
      <c r="AD1794" s="197">
        <v>0</v>
      </c>
      <c r="AE1794" s="197">
        <v>0</v>
      </c>
      <c r="AF1794" s="197">
        <v>0</v>
      </c>
    </row>
    <row r="1795" spans="1:32" x14ac:dyDescent="0.25">
      <c r="A1795" t="s">
        <v>7456</v>
      </c>
      <c r="B1795" s="197">
        <v>0</v>
      </c>
      <c r="C1795" s="197">
        <v>0</v>
      </c>
      <c r="D1795" s="197">
        <v>0</v>
      </c>
      <c r="E1795" s="197">
        <v>0</v>
      </c>
      <c r="F1795" s="197">
        <v>0</v>
      </c>
      <c r="G1795" s="197">
        <v>0</v>
      </c>
      <c r="H1795" s="197">
        <v>0</v>
      </c>
      <c r="I1795" s="197">
        <v>0</v>
      </c>
      <c r="J1795" s="197">
        <v>0</v>
      </c>
      <c r="K1795" s="197">
        <v>0</v>
      </c>
      <c r="L1795" s="197">
        <v>0</v>
      </c>
      <c r="M1795" s="197">
        <v>0</v>
      </c>
      <c r="N1795" s="197">
        <v>0</v>
      </c>
      <c r="O1795" s="197">
        <v>0</v>
      </c>
      <c r="P1795" s="197">
        <v>0</v>
      </c>
      <c r="Q1795" s="197">
        <v>0</v>
      </c>
      <c r="R1795" s="197">
        <v>0</v>
      </c>
      <c r="S1795" s="197">
        <v>0</v>
      </c>
      <c r="T1795" s="197">
        <v>0</v>
      </c>
      <c r="U1795" s="197">
        <v>0</v>
      </c>
      <c r="V1795" s="197">
        <v>0</v>
      </c>
      <c r="W1795" s="197">
        <v>0</v>
      </c>
      <c r="X1795" s="197">
        <v>0</v>
      </c>
      <c r="Y1795" s="197">
        <v>0</v>
      </c>
      <c r="Z1795" s="197">
        <v>0</v>
      </c>
      <c r="AA1795" s="197">
        <v>0</v>
      </c>
      <c r="AB1795" s="197">
        <v>0</v>
      </c>
      <c r="AC1795" s="197">
        <v>0</v>
      </c>
      <c r="AD1795" s="197">
        <v>0</v>
      </c>
      <c r="AE1795" s="197">
        <v>0</v>
      </c>
      <c r="AF1795" s="197">
        <v>0</v>
      </c>
    </row>
    <row r="1796" spans="1:32" x14ac:dyDescent="0.25">
      <c r="A1796" t="s">
        <v>7457</v>
      </c>
      <c r="B1796" s="197">
        <v>0</v>
      </c>
      <c r="C1796" s="197">
        <v>0</v>
      </c>
      <c r="D1796" s="197">
        <v>0</v>
      </c>
      <c r="E1796" s="197">
        <v>0</v>
      </c>
      <c r="F1796" s="197">
        <v>0</v>
      </c>
      <c r="G1796" s="197">
        <v>0</v>
      </c>
      <c r="H1796" s="197">
        <v>0</v>
      </c>
      <c r="I1796" s="197">
        <v>0</v>
      </c>
      <c r="J1796" s="197">
        <v>0</v>
      </c>
      <c r="K1796" s="197">
        <v>0</v>
      </c>
      <c r="L1796" s="197">
        <v>0</v>
      </c>
      <c r="M1796" s="197">
        <v>0</v>
      </c>
      <c r="N1796" s="197">
        <v>0</v>
      </c>
      <c r="O1796" s="197">
        <v>0</v>
      </c>
      <c r="P1796" s="197">
        <v>0</v>
      </c>
      <c r="Q1796" s="197">
        <v>0</v>
      </c>
      <c r="R1796" s="197">
        <v>0</v>
      </c>
      <c r="S1796" s="197">
        <v>0</v>
      </c>
      <c r="T1796" s="197">
        <v>0</v>
      </c>
      <c r="U1796" s="197">
        <v>0</v>
      </c>
      <c r="V1796" s="197">
        <v>0</v>
      </c>
      <c r="W1796" s="197">
        <v>0</v>
      </c>
      <c r="X1796" s="197">
        <v>0</v>
      </c>
      <c r="Y1796" s="197">
        <v>0</v>
      </c>
      <c r="Z1796" s="197">
        <v>0</v>
      </c>
      <c r="AA1796" s="197">
        <v>0</v>
      </c>
      <c r="AB1796" s="197">
        <v>0</v>
      </c>
      <c r="AC1796" s="197">
        <v>0</v>
      </c>
      <c r="AD1796" s="197">
        <v>0</v>
      </c>
      <c r="AE1796" s="197">
        <v>0</v>
      </c>
      <c r="AF1796" s="197">
        <v>0</v>
      </c>
    </row>
    <row r="1797" spans="1:32" x14ac:dyDescent="0.25">
      <c r="A1797" t="s">
        <v>7458</v>
      </c>
      <c r="B1797" s="197">
        <v>0</v>
      </c>
      <c r="C1797" s="197">
        <v>0</v>
      </c>
      <c r="D1797" s="197">
        <v>0</v>
      </c>
      <c r="E1797" s="197">
        <v>0</v>
      </c>
      <c r="F1797" s="197">
        <v>0</v>
      </c>
      <c r="G1797" s="197">
        <v>0</v>
      </c>
      <c r="H1797" s="197">
        <v>0</v>
      </c>
      <c r="I1797" s="197">
        <v>0</v>
      </c>
      <c r="J1797" s="197">
        <v>0</v>
      </c>
      <c r="K1797" s="197">
        <v>0</v>
      </c>
      <c r="L1797" s="197">
        <v>0</v>
      </c>
      <c r="M1797" s="197">
        <v>0</v>
      </c>
      <c r="N1797" s="197">
        <v>0</v>
      </c>
      <c r="O1797" s="197">
        <v>0</v>
      </c>
      <c r="P1797" s="197">
        <v>0</v>
      </c>
      <c r="Q1797" s="197">
        <v>0</v>
      </c>
      <c r="R1797" s="197">
        <v>0</v>
      </c>
      <c r="S1797" s="197">
        <v>0</v>
      </c>
      <c r="T1797" s="197">
        <v>0</v>
      </c>
      <c r="U1797" s="197">
        <v>0</v>
      </c>
      <c r="V1797" s="197">
        <v>0</v>
      </c>
      <c r="W1797" s="197">
        <v>0</v>
      </c>
      <c r="X1797" s="197">
        <v>0</v>
      </c>
      <c r="Y1797" s="197">
        <v>0</v>
      </c>
      <c r="Z1797" s="197">
        <v>0</v>
      </c>
      <c r="AA1797" s="197">
        <v>0</v>
      </c>
      <c r="AB1797" s="197">
        <v>0</v>
      </c>
      <c r="AC1797" s="197">
        <v>0</v>
      </c>
      <c r="AD1797" s="197">
        <v>0</v>
      </c>
      <c r="AE1797" s="197">
        <v>0</v>
      </c>
      <c r="AF1797" s="197">
        <v>0</v>
      </c>
    </row>
    <row r="1798" spans="1:32" x14ac:dyDescent="0.25">
      <c r="A1798" t="s">
        <v>7459</v>
      </c>
      <c r="B1798" s="197">
        <v>0</v>
      </c>
      <c r="C1798" s="197">
        <v>0</v>
      </c>
      <c r="D1798" s="197">
        <v>0</v>
      </c>
      <c r="E1798" s="197">
        <v>0</v>
      </c>
      <c r="F1798" s="197">
        <v>0</v>
      </c>
      <c r="G1798" s="197">
        <v>0</v>
      </c>
      <c r="H1798" s="197">
        <v>0</v>
      </c>
      <c r="I1798" s="197">
        <v>0</v>
      </c>
      <c r="J1798" s="197">
        <v>0</v>
      </c>
      <c r="K1798" s="197">
        <v>0</v>
      </c>
      <c r="L1798" s="197">
        <v>0</v>
      </c>
      <c r="M1798" s="197">
        <v>0</v>
      </c>
      <c r="N1798" s="197">
        <v>0</v>
      </c>
      <c r="O1798" s="197">
        <v>0</v>
      </c>
      <c r="P1798" s="197">
        <v>0</v>
      </c>
      <c r="Q1798" s="197">
        <v>0</v>
      </c>
      <c r="R1798" s="197">
        <v>0</v>
      </c>
      <c r="S1798" s="197">
        <v>0</v>
      </c>
      <c r="T1798" s="197">
        <v>0</v>
      </c>
      <c r="U1798" s="197">
        <v>0</v>
      </c>
      <c r="V1798" s="197">
        <v>0</v>
      </c>
      <c r="W1798" s="197">
        <v>0</v>
      </c>
      <c r="X1798" s="197">
        <v>0</v>
      </c>
      <c r="Y1798" s="197">
        <v>0</v>
      </c>
      <c r="Z1798" s="197">
        <v>0</v>
      </c>
      <c r="AA1798" s="197">
        <v>0</v>
      </c>
      <c r="AB1798" s="197">
        <v>0</v>
      </c>
      <c r="AC1798" s="197">
        <v>0</v>
      </c>
      <c r="AD1798" s="197">
        <v>0</v>
      </c>
      <c r="AE1798" s="197">
        <v>0</v>
      </c>
      <c r="AF1798" s="197">
        <v>0</v>
      </c>
    </row>
    <row r="1799" spans="1:32" x14ac:dyDescent="0.25">
      <c r="A1799" t="s">
        <v>7460</v>
      </c>
      <c r="B1799" s="197">
        <v>0</v>
      </c>
      <c r="C1799" s="197">
        <v>0</v>
      </c>
      <c r="D1799" s="197">
        <v>0</v>
      </c>
      <c r="E1799" s="197">
        <v>0</v>
      </c>
      <c r="F1799" s="197">
        <v>0</v>
      </c>
      <c r="G1799" s="197">
        <v>0</v>
      </c>
      <c r="H1799" s="197">
        <v>0</v>
      </c>
      <c r="I1799" s="197">
        <v>0</v>
      </c>
      <c r="J1799" s="197">
        <v>0</v>
      </c>
      <c r="K1799" s="197">
        <v>0</v>
      </c>
      <c r="L1799" s="197">
        <v>0</v>
      </c>
      <c r="M1799" s="197">
        <v>0</v>
      </c>
      <c r="N1799" s="197">
        <v>0</v>
      </c>
      <c r="O1799" s="197">
        <v>0</v>
      </c>
      <c r="P1799" s="197">
        <v>0</v>
      </c>
      <c r="Q1799" s="197">
        <v>0</v>
      </c>
      <c r="R1799" s="197">
        <v>0</v>
      </c>
      <c r="S1799" s="197">
        <v>0</v>
      </c>
      <c r="T1799" s="197">
        <v>0</v>
      </c>
      <c r="U1799" s="197">
        <v>0</v>
      </c>
      <c r="V1799" s="197">
        <v>0</v>
      </c>
      <c r="W1799" s="197">
        <v>0</v>
      </c>
      <c r="X1799" s="197">
        <v>0</v>
      </c>
      <c r="Y1799" s="197">
        <v>0</v>
      </c>
      <c r="Z1799" s="197">
        <v>0</v>
      </c>
      <c r="AA1799" s="197">
        <v>0</v>
      </c>
      <c r="AB1799" s="197">
        <v>0</v>
      </c>
      <c r="AC1799" s="197">
        <v>0</v>
      </c>
      <c r="AD1799" s="197">
        <v>0</v>
      </c>
      <c r="AE1799" s="197">
        <v>0</v>
      </c>
      <c r="AF1799" s="197">
        <v>0</v>
      </c>
    </row>
    <row r="1800" spans="1:32" x14ac:dyDescent="0.25">
      <c r="A1800" t="s">
        <v>7461</v>
      </c>
      <c r="B1800" s="197">
        <v>0</v>
      </c>
      <c r="C1800" s="197">
        <v>0</v>
      </c>
      <c r="D1800" s="197">
        <v>0</v>
      </c>
      <c r="E1800" s="197">
        <v>0</v>
      </c>
      <c r="F1800" s="197">
        <v>0</v>
      </c>
      <c r="G1800" s="197">
        <v>0</v>
      </c>
      <c r="H1800" s="197">
        <v>0</v>
      </c>
      <c r="I1800" s="197">
        <v>0</v>
      </c>
      <c r="J1800" s="197">
        <v>0</v>
      </c>
      <c r="K1800" s="197">
        <v>0</v>
      </c>
      <c r="L1800" s="197">
        <v>0</v>
      </c>
      <c r="M1800" s="197">
        <v>0</v>
      </c>
      <c r="N1800" s="197">
        <v>0</v>
      </c>
      <c r="O1800" s="197">
        <v>0</v>
      </c>
      <c r="P1800" s="197">
        <v>0</v>
      </c>
      <c r="Q1800" s="197">
        <v>0</v>
      </c>
      <c r="R1800" s="197">
        <v>0</v>
      </c>
      <c r="S1800" s="197">
        <v>0</v>
      </c>
      <c r="T1800" s="197">
        <v>0</v>
      </c>
      <c r="U1800" s="197">
        <v>0</v>
      </c>
      <c r="V1800" s="197">
        <v>0</v>
      </c>
      <c r="W1800" s="197">
        <v>0</v>
      </c>
      <c r="X1800" s="197">
        <v>0</v>
      </c>
      <c r="Y1800" s="197">
        <v>0</v>
      </c>
      <c r="Z1800" s="197">
        <v>0</v>
      </c>
      <c r="AA1800" s="197">
        <v>0</v>
      </c>
      <c r="AB1800" s="197">
        <v>0</v>
      </c>
      <c r="AC1800" s="197">
        <v>0</v>
      </c>
      <c r="AD1800" s="197">
        <v>0</v>
      </c>
      <c r="AE1800" s="197">
        <v>0</v>
      </c>
      <c r="AF1800" s="197">
        <v>0</v>
      </c>
    </row>
    <row r="1801" spans="1:32" x14ac:dyDescent="0.25">
      <c r="A1801" t="s">
        <v>7462</v>
      </c>
      <c r="B1801" s="197">
        <v>0</v>
      </c>
      <c r="C1801" s="197">
        <v>0</v>
      </c>
      <c r="D1801" s="197">
        <v>0</v>
      </c>
      <c r="E1801" s="197">
        <v>0</v>
      </c>
      <c r="F1801" s="197">
        <v>0</v>
      </c>
      <c r="G1801" s="197">
        <v>0</v>
      </c>
      <c r="H1801" s="197">
        <v>0</v>
      </c>
      <c r="I1801" s="197">
        <v>0</v>
      </c>
      <c r="J1801" s="197">
        <v>0</v>
      </c>
      <c r="K1801" s="197">
        <v>0</v>
      </c>
      <c r="L1801" s="197">
        <v>0</v>
      </c>
      <c r="M1801" s="197">
        <v>0</v>
      </c>
      <c r="N1801" s="197">
        <v>0</v>
      </c>
      <c r="O1801" s="197">
        <v>0</v>
      </c>
      <c r="P1801" s="197">
        <v>0</v>
      </c>
      <c r="Q1801" s="197">
        <v>0</v>
      </c>
      <c r="R1801" s="197">
        <v>0</v>
      </c>
      <c r="S1801" s="197">
        <v>0</v>
      </c>
      <c r="T1801" s="197">
        <v>0</v>
      </c>
      <c r="U1801" s="197">
        <v>0</v>
      </c>
      <c r="V1801" s="197">
        <v>0</v>
      </c>
      <c r="W1801" s="197">
        <v>0</v>
      </c>
      <c r="X1801" s="197">
        <v>0</v>
      </c>
      <c r="Y1801" s="197">
        <v>0</v>
      </c>
      <c r="Z1801" s="197">
        <v>0</v>
      </c>
      <c r="AA1801" s="197">
        <v>0</v>
      </c>
      <c r="AB1801" s="197">
        <v>0</v>
      </c>
      <c r="AC1801" s="197">
        <v>0</v>
      </c>
      <c r="AD1801" s="197">
        <v>0</v>
      </c>
      <c r="AE1801" s="197">
        <v>0</v>
      </c>
      <c r="AF1801" s="197">
        <v>0</v>
      </c>
    </row>
    <row r="1802" spans="1:32" x14ac:dyDescent="0.25">
      <c r="A1802" t="s">
        <v>7463</v>
      </c>
      <c r="B1802" s="197">
        <v>0</v>
      </c>
      <c r="C1802" s="197">
        <v>0</v>
      </c>
      <c r="D1802" s="197">
        <v>0</v>
      </c>
      <c r="E1802" s="197">
        <v>0</v>
      </c>
      <c r="F1802" s="197">
        <v>0</v>
      </c>
      <c r="G1802" s="197">
        <v>0</v>
      </c>
      <c r="H1802" s="197">
        <v>0</v>
      </c>
      <c r="I1802" s="197">
        <v>0</v>
      </c>
      <c r="J1802" s="197">
        <v>0</v>
      </c>
      <c r="K1802" s="197">
        <v>0</v>
      </c>
      <c r="L1802" s="197">
        <v>0</v>
      </c>
      <c r="M1802" s="197">
        <v>0</v>
      </c>
      <c r="N1802" s="197">
        <v>0</v>
      </c>
      <c r="O1802" s="197">
        <v>0</v>
      </c>
      <c r="P1802" s="197">
        <v>0</v>
      </c>
      <c r="Q1802" s="197">
        <v>0</v>
      </c>
      <c r="R1802" s="197">
        <v>0</v>
      </c>
      <c r="S1802" s="197">
        <v>0</v>
      </c>
      <c r="T1802" s="197">
        <v>0</v>
      </c>
      <c r="U1802" s="197">
        <v>0</v>
      </c>
      <c r="V1802" s="197">
        <v>0</v>
      </c>
      <c r="W1802" s="197">
        <v>0</v>
      </c>
      <c r="X1802" s="197">
        <v>0</v>
      </c>
      <c r="Y1802" s="197">
        <v>0</v>
      </c>
      <c r="Z1802" s="197">
        <v>0</v>
      </c>
      <c r="AA1802" s="197">
        <v>0</v>
      </c>
      <c r="AB1802" s="197">
        <v>0</v>
      </c>
      <c r="AC1802" s="197">
        <v>0</v>
      </c>
      <c r="AD1802" s="197">
        <v>0</v>
      </c>
      <c r="AE1802" s="197">
        <v>0</v>
      </c>
      <c r="AF1802" s="197">
        <v>0</v>
      </c>
    </row>
    <row r="1803" spans="1:32" x14ac:dyDescent="0.25">
      <c r="A1803" t="s">
        <v>7464</v>
      </c>
      <c r="B1803">
        <v>0</v>
      </c>
      <c r="C1803">
        <v>0</v>
      </c>
      <c r="D1803">
        <v>0</v>
      </c>
      <c r="E1803">
        <v>0</v>
      </c>
      <c r="F1803">
        <v>0</v>
      </c>
      <c r="G1803">
        <v>0</v>
      </c>
      <c r="H1803">
        <v>0</v>
      </c>
      <c r="I1803">
        <v>0</v>
      </c>
      <c r="J1803">
        <v>0</v>
      </c>
      <c r="K1803">
        <v>0</v>
      </c>
      <c r="L1803">
        <v>0</v>
      </c>
      <c r="M1803">
        <v>0</v>
      </c>
      <c r="N1803">
        <v>0</v>
      </c>
      <c r="O1803">
        <v>0</v>
      </c>
      <c r="P1803">
        <v>0</v>
      </c>
      <c r="Q1803">
        <v>0</v>
      </c>
      <c r="R1803">
        <v>0</v>
      </c>
      <c r="S1803">
        <v>0</v>
      </c>
      <c r="T1803">
        <v>0</v>
      </c>
      <c r="U1803">
        <v>0</v>
      </c>
      <c r="V1803">
        <v>0</v>
      </c>
      <c r="W1803">
        <v>0</v>
      </c>
      <c r="X1803">
        <v>0</v>
      </c>
      <c r="Y1803">
        <v>0</v>
      </c>
      <c r="Z1803">
        <v>0</v>
      </c>
      <c r="AA1803">
        <v>0</v>
      </c>
      <c r="AB1803">
        <v>0</v>
      </c>
      <c r="AC1803">
        <v>0</v>
      </c>
      <c r="AD1803">
        <v>0</v>
      </c>
      <c r="AE1803">
        <v>0</v>
      </c>
      <c r="AF1803">
        <v>0</v>
      </c>
    </row>
    <row r="1804" spans="1:32" x14ac:dyDescent="0.25">
      <c r="A1804" t="s">
        <v>7465</v>
      </c>
      <c r="B1804">
        <v>0</v>
      </c>
      <c r="C1804">
        <v>0</v>
      </c>
      <c r="D1804">
        <v>0</v>
      </c>
      <c r="E1804">
        <v>0</v>
      </c>
      <c r="F1804">
        <v>0</v>
      </c>
      <c r="G1804">
        <v>0</v>
      </c>
      <c r="H1804">
        <v>0</v>
      </c>
      <c r="I1804">
        <v>0</v>
      </c>
      <c r="J1804">
        <v>0</v>
      </c>
      <c r="K1804">
        <v>0</v>
      </c>
      <c r="L1804">
        <v>0</v>
      </c>
      <c r="M1804">
        <v>0</v>
      </c>
      <c r="N1804">
        <v>0</v>
      </c>
      <c r="O1804">
        <v>0</v>
      </c>
      <c r="P1804">
        <v>0</v>
      </c>
      <c r="Q1804">
        <v>0</v>
      </c>
      <c r="R1804">
        <v>0</v>
      </c>
      <c r="S1804">
        <v>0</v>
      </c>
      <c r="T1804">
        <v>0</v>
      </c>
      <c r="U1804">
        <v>0</v>
      </c>
      <c r="V1804">
        <v>0</v>
      </c>
      <c r="W1804">
        <v>0</v>
      </c>
      <c r="X1804">
        <v>0</v>
      </c>
      <c r="Y1804">
        <v>0</v>
      </c>
      <c r="Z1804">
        <v>0</v>
      </c>
      <c r="AA1804">
        <v>0</v>
      </c>
      <c r="AB1804">
        <v>0</v>
      </c>
      <c r="AC1804">
        <v>0</v>
      </c>
      <c r="AD1804">
        <v>0</v>
      </c>
      <c r="AE1804">
        <v>0</v>
      </c>
      <c r="AF1804">
        <v>0</v>
      </c>
    </row>
    <row r="1805" spans="1:32" x14ac:dyDescent="0.25">
      <c r="A1805" t="s">
        <v>7466</v>
      </c>
      <c r="B1805">
        <v>0</v>
      </c>
      <c r="C1805">
        <v>0</v>
      </c>
      <c r="D1805">
        <v>0</v>
      </c>
      <c r="E1805">
        <v>0</v>
      </c>
      <c r="F1805">
        <v>0</v>
      </c>
      <c r="G1805">
        <v>0</v>
      </c>
      <c r="H1805">
        <v>0</v>
      </c>
      <c r="I1805">
        <v>0</v>
      </c>
      <c r="J1805">
        <v>0</v>
      </c>
      <c r="K1805">
        <v>0</v>
      </c>
      <c r="L1805">
        <v>0</v>
      </c>
      <c r="M1805">
        <v>0</v>
      </c>
      <c r="N1805">
        <v>0</v>
      </c>
      <c r="O1805">
        <v>0</v>
      </c>
      <c r="P1805">
        <v>0</v>
      </c>
      <c r="Q1805">
        <v>0</v>
      </c>
      <c r="R1805">
        <v>0</v>
      </c>
      <c r="S1805">
        <v>0</v>
      </c>
      <c r="T1805">
        <v>0</v>
      </c>
      <c r="U1805">
        <v>0</v>
      </c>
      <c r="V1805">
        <v>0</v>
      </c>
      <c r="W1805">
        <v>0</v>
      </c>
      <c r="X1805">
        <v>0</v>
      </c>
      <c r="Y1805">
        <v>0</v>
      </c>
      <c r="Z1805">
        <v>0</v>
      </c>
      <c r="AA1805">
        <v>0</v>
      </c>
      <c r="AB1805">
        <v>0</v>
      </c>
      <c r="AC1805">
        <v>0</v>
      </c>
      <c r="AD1805">
        <v>0</v>
      </c>
      <c r="AE1805">
        <v>0</v>
      </c>
      <c r="AF1805">
        <v>0</v>
      </c>
    </row>
    <row r="1806" spans="1:32" x14ac:dyDescent="0.25">
      <c r="A1806" t="s">
        <v>7467</v>
      </c>
      <c r="B1806">
        <v>0</v>
      </c>
      <c r="C1806">
        <v>0</v>
      </c>
      <c r="D1806">
        <v>0</v>
      </c>
      <c r="E1806">
        <v>0</v>
      </c>
      <c r="F1806">
        <v>0</v>
      </c>
      <c r="G1806">
        <v>0</v>
      </c>
      <c r="H1806">
        <v>0</v>
      </c>
      <c r="I1806">
        <v>0</v>
      </c>
      <c r="J1806">
        <v>0</v>
      </c>
      <c r="K1806">
        <v>0</v>
      </c>
      <c r="L1806">
        <v>0</v>
      </c>
      <c r="M1806">
        <v>0</v>
      </c>
      <c r="N1806">
        <v>0</v>
      </c>
      <c r="O1806">
        <v>0</v>
      </c>
      <c r="P1806">
        <v>0</v>
      </c>
      <c r="Q1806">
        <v>0</v>
      </c>
      <c r="R1806">
        <v>0</v>
      </c>
      <c r="S1806">
        <v>0</v>
      </c>
      <c r="T1806">
        <v>0</v>
      </c>
      <c r="U1806">
        <v>0</v>
      </c>
      <c r="V1806">
        <v>0</v>
      </c>
      <c r="W1806">
        <v>0</v>
      </c>
      <c r="X1806">
        <v>0</v>
      </c>
      <c r="Y1806">
        <v>0</v>
      </c>
      <c r="Z1806">
        <v>0</v>
      </c>
      <c r="AA1806">
        <v>0</v>
      </c>
      <c r="AB1806">
        <v>0</v>
      </c>
      <c r="AC1806">
        <v>0</v>
      </c>
      <c r="AD1806">
        <v>0</v>
      </c>
      <c r="AE1806">
        <v>0</v>
      </c>
      <c r="AF1806">
        <v>0</v>
      </c>
    </row>
    <row r="1807" spans="1:32" x14ac:dyDescent="0.25">
      <c r="A1807" t="s">
        <v>7468</v>
      </c>
      <c r="B1807">
        <v>0</v>
      </c>
      <c r="C1807">
        <v>0</v>
      </c>
      <c r="D1807">
        <v>0</v>
      </c>
      <c r="E1807">
        <v>0</v>
      </c>
      <c r="F1807">
        <v>0</v>
      </c>
      <c r="G1807">
        <v>0</v>
      </c>
      <c r="H1807">
        <v>0</v>
      </c>
      <c r="I1807">
        <v>0</v>
      </c>
      <c r="J1807">
        <v>0</v>
      </c>
      <c r="K1807">
        <v>0</v>
      </c>
      <c r="L1807">
        <v>0</v>
      </c>
      <c r="M1807">
        <v>0</v>
      </c>
      <c r="N1807">
        <v>0</v>
      </c>
      <c r="O1807">
        <v>0</v>
      </c>
      <c r="P1807">
        <v>0</v>
      </c>
      <c r="Q1807">
        <v>0</v>
      </c>
      <c r="R1807">
        <v>0</v>
      </c>
      <c r="S1807">
        <v>0</v>
      </c>
      <c r="T1807">
        <v>0</v>
      </c>
      <c r="U1807">
        <v>0</v>
      </c>
      <c r="V1807">
        <v>0</v>
      </c>
      <c r="W1807">
        <v>0</v>
      </c>
      <c r="X1807">
        <v>0</v>
      </c>
      <c r="Y1807">
        <v>0</v>
      </c>
      <c r="Z1807">
        <v>0</v>
      </c>
      <c r="AA1807">
        <v>0</v>
      </c>
      <c r="AB1807">
        <v>0</v>
      </c>
      <c r="AC1807">
        <v>0</v>
      </c>
      <c r="AD1807">
        <v>0</v>
      </c>
      <c r="AE1807">
        <v>0</v>
      </c>
      <c r="AF1807">
        <v>0</v>
      </c>
    </row>
    <row r="1808" spans="1:32" x14ac:dyDescent="0.25">
      <c r="A1808" t="s">
        <v>7469</v>
      </c>
      <c r="B1808">
        <v>0</v>
      </c>
      <c r="C1808">
        <v>0</v>
      </c>
      <c r="D1808">
        <v>0</v>
      </c>
      <c r="E1808">
        <v>0</v>
      </c>
      <c r="F1808">
        <v>0</v>
      </c>
      <c r="G1808">
        <v>0</v>
      </c>
      <c r="H1808">
        <v>0</v>
      </c>
      <c r="I1808">
        <v>0</v>
      </c>
      <c r="J1808">
        <v>0</v>
      </c>
      <c r="K1808">
        <v>0</v>
      </c>
      <c r="L1808">
        <v>0</v>
      </c>
      <c r="M1808">
        <v>0</v>
      </c>
      <c r="N1808">
        <v>0</v>
      </c>
      <c r="O1808">
        <v>0</v>
      </c>
      <c r="P1808">
        <v>0</v>
      </c>
      <c r="Q1808">
        <v>0</v>
      </c>
      <c r="R1808">
        <v>0</v>
      </c>
      <c r="S1808">
        <v>0</v>
      </c>
      <c r="T1808">
        <v>0</v>
      </c>
      <c r="U1808">
        <v>0</v>
      </c>
      <c r="V1808">
        <v>0</v>
      </c>
      <c r="W1808">
        <v>0</v>
      </c>
      <c r="X1808">
        <v>0</v>
      </c>
      <c r="Y1808">
        <v>0</v>
      </c>
      <c r="Z1808">
        <v>0</v>
      </c>
      <c r="AA1808">
        <v>0</v>
      </c>
      <c r="AB1808">
        <v>0</v>
      </c>
      <c r="AC1808">
        <v>0</v>
      </c>
      <c r="AD1808">
        <v>0</v>
      </c>
      <c r="AE1808">
        <v>0</v>
      </c>
      <c r="AF1808">
        <v>0</v>
      </c>
    </row>
    <row r="1809" spans="1:32" x14ac:dyDescent="0.25">
      <c r="A1809" t="s">
        <v>7470</v>
      </c>
      <c r="B1809">
        <v>0</v>
      </c>
      <c r="C1809">
        <v>0</v>
      </c>
      <c r="D1809">
        <v>0</v>
      </c>
      <c r="E1809">
        <v>0</v>
      </c>
      <c r="F1809">
        <v>0</v>
      </c>
      <c r="G1809">
        <v>0</v>
      </c>
      <c r="H1809">
        <v>0</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0</v>
      </c>
      <c r="AD1809">
        <v>0</v>
      </c>
      <c r="AE1809">
        <v>0</v>
      </c>
      <c r="AF1809">
        <v>0</v>
      </c>
    </row>
    <row r="1810" spans="1:32" x14ac:dyDescent="0.25">
      <c r="A1810" t="s">
        <v>7471</v>
      </c>
      <c r="B1810">
        <v>0</v>
      </c>
      <c r="C1810">
        <v>0</v>
      </c>
      <c r="D1810">
        <v>0</v>
      </c>
      <c r="E1810">
        <v>0</v>
      </c>
      <c r="F1810">
        <v>0</v>
      </c>
      <c r="G1810">
        <v>0</v>
      </c>
      <c r="H1810">
        <v>0</v>
      </c>
      <c r="I1810">
        <v>0</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row>
    <row r="1811" spans="1:32" x14ac:dyDescent="0.25">
      <c r="A1811" t="s">
        <v>7472</v>
      </c>
      <c r="B1811">
        <v>0</v>
      </c>
      <c r="C1811">
        <v>0</v>
      </c>
      <c r="D1811">
        <v>0</v>
      </c>
      <c r="E1811">
        <v>0</v>
      </c>
      <c r="F1811">
        <v>0</v>
      </c>
      <c r="G1811">
        <v>0</v>
      </c>
      <c r="H1811">
        <v>0</v>
      </c>
      <c r="I1811">
        <v>0</v>
      </c>
      <c r="J1811">
        <v>0</v>
      </c>
      <c r="K1811">
        <v>0</v>
      </c>
      <c r="L1811">
        <v>0</v>
      </c>
      <c r="M1811">
        <v>0</v>
      </c>
      <c r="N1811">
        <v>0</v>
      </c>
      <c r="O1811">
        <v>0</v>
      </c>
      <c r="P1811">
        <v>0</v>
      </c>
      <c r="Q1811">
        <v>0</v>
      </c>
      <c r="R1811">
        <v>0</v>
      </c>
      <c r="S1811">
        <v>0</v>
      </c>
      <c r="T1811">
        <v>0</v>
      </c>
      <c r="U1811">
        <v>0</v>
      </c>
      <c r="V1811">
        <v>0</v>
      </c>
      <c r="W1811">
        <v>0</v>
      </c>
      <c r="X1811">
        <v>0</v>
      </c>
      <c r="Y1811">
        <v>0</v>
      </c>
      <c r="Z1811">
        <v>0</v>
      </c>
      <c r="AA1811">
        <v>0</v>
      </c>
      <c r="AB1811">
        <v>0</v>
      </c>
      <c r="AC1811">
        <v>0</v>
      </c>
      <c r="AD1811">
        <v>0</v>
      </c>
      <c r="AE1811">
        <v>0</v>
      </c>
      <c r="AF1811">
        <v>0</v>
      </c>
    </row>
    <row r="1812" spans="1:32" x14ac:dyDescent="0.25">
      <c r="A1812" t="s">
        <v>7473</v>
      </c>
      <c r="B1812">
        <v>0</v>
      </c>
      <c r="C1812">
        <v>0</v>
      </c>
      <c r="D1812">
        <v>0</v>
      </c>
      <c r="E1812">
        <v>0</v>
      </c>
      <c r="F1812">
        <v>0</v>
      </c>
      <c r="G1812">
        <v>0</v>
      </c>
      <c r="H1812">
        <v>0</v>
      </c>
      <c r="I1812">
        <v>0</v>
      </c>
      <c r="J1812">
        <v>0</v>
      </c>
      <c r="K1812">
        <v>0</v>
      </c>
      <c r="L1812">
        <v>0</v>
      </c>
      <c r="M1812">
        <v>0</v>
      </c>
      <c r="N1812">
        <v>0</v>
      </c>
      <c r="O1812">
        <v>0</v>
      </c>
      <c r="P1812">
        <v>0</v>
      </c>
      <c r="Q1812">
        <v>0</v>
      </c>
      <c r="R1812">
        <v>0</v>
      </c>
      <c r="S1812">
        <v>0</v>
      </c>
      <c r="T1812">
        <v>0</v>
      </c>
      <c r="U1812">
        <v>0</v>
      </c>
      <c r="V1812">
        <v>0</v>
      </c>
      <c r="W1812">
        <v>0</v>
      </c>
      <c r="X1812">
        <v>0</v>
      </c>
      <c r="Y1812">
        <v>0</v>
      </c>
      <c r="Z1812">
        <v>0</v>
      </c>
      <c r="AA1812">
        <v>0</v>
      </c>
      <c r="AB1812">
        <v>0</v>
      </c>
      <c r="AC1812">
        <v>0</v>
      </c>
      <c r="AD1812">
        <v>0</v>
      </c>
      <c r="AE1812">
        <v>0</v>
      </c>
      <c r="AF1812">
        <v>0</v>
      </c>
    </row>
    <row r="1813" spans="1:32" x14ac:dyDescent="0.25">
      <c r="A1813" t="s">
        <v>7474</v>
      </c>
      <c r="B1813">
        <v>0</v>
      </c>
      <c r="C1813">
        <v>0</v>
      </c>
      <c r="D1813">
        <v>0</v>
      </c>
      <c r="E1813">
        <v>0</v>
      </c>
      <c r="F1813">
        <v>0</v>
      </c>
      <c r="G1813">
        <v>0</v>
      </c>
      <c r="H1813">
        <v>0</v>
      </c>
      <c r="I1813">
        <v>0</v>
      </c>
      <c r="J1813">
        <v>0</v>
      </c>
      <c r="K1813">
        <v>0</v>
      </c>
      <c r="L1813">
        <v>0</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v>0</v>
      </c>
      <c r="AF1813">
        <v>0</v>
      </c>
    </row>
    <row r="1814" spans="1:32" x14ac:dyDescent="0.25">
      <c r="A1814" t="s">
        <v>7475</v>
      </c>
      <c r="B1814">
        <v>0</v>
      </c>
      <c r="C1814">
        <v>0</v>
      </c>
      <c r="D1814">
        <v>0</v>
      </c>
      <c r="E1814">
        <v>0</v>
      </c>
      <c r="F1814">
        <v>0</v>
      </c>
      <c r="G1814">
        <v>0</v>
      </c>
      <c r="H1814">
        <v>0</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row>
    <row r="1815" spans="1:32" x14ac:dyDescent="0.25">
      <c r="A1815" t="s">
        <v>7476</v>
      </c>
      <c r="B1815">
        <v>0</v>
      </c>
      <c r="C1815">
        <v>0</v>
      </c>
      <c r="D1815">
        <v>0</v>
      </c>
      <c r="E1815">
        <v>0</v>
      </c>
      <c r="F1815">
        <v>0</v>
      </c>
      <c r="G1815">
        <v>0</v>
      </c>
      <c r="H1815">
        <v>0</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row>
    <row r="1816" spans="1:32" x14ac:dyDescent="0.25">
      <c r="A1816" t="s">
        <v>7477</v>
      </c>
      <c r="B1816">
        <v>0</v>
      </c>
      <c r="C1816">
        <v>0</v>
      </c>
      <c r="D1816">
        <v>0</v>
      </c>
      <c r="E1816">
        <v>0</v>
      </c>
      <c r="F1816">
        <v>0</v>
      </c>
      <c r="G1816">
        <v>0</v>
      </c>
      <c r="H1816">
        <v>0</v>
      </c>
      <c r="I1816">
        <v>0</v>
      </c>
      <c r="J1816">
        <v>0</v>
      </c>
      <c r="K1816">
        <v>0</v>
      </c>
      <c r="L1816">
        <v>0</v>
      </c>
      <c r="M1816">
        <v>0</v>
      </c>
      <c r="N1816">
        <v>0</v>
      </c>
      <c r="O1816">
        <v>0</v>
      </c>
      <c r="P1816">
        <v>0</v>
      </c>
      <c r="Q1816">
        <v>0</v>
      </c>
      <c r="R1816">
        <v>0</v>
      </c>
      <c r="S1816">
        <v>0</v>
      </c>
      <c r="T1816">
        <v>0</v>
      </c>
      <c r="U1816">
        <v>0</v>
      </c>
      <c r="V1816">
        <v>0</v>
      </c>
      <c r="W1816">
        <v>0</v>
      </c>
      <c r="X1816">
        <v>0</v>
      </c>
      <c r="Y1816">
        <v>0</v>
      </c>
      <c r="Z1816">
        <v>0</v>
      </c>
      <c r="AA1816">
        <v>0</v>
      </c>
      <c r="AB1816">
        <v>0</v>
      </c>
      <c r="AC1816">
        <v>0</v>
      </c>
      <c r="AD1816">
        <v>0</v>
      </c>
      <c r="AE1816">
        <v>0</v>
      </c>
      <c r="AF1816">
        <v>0</v>
      </c>
    </row>
    <row r="1817" spans="1:32" x14ac:dyDescent="0.25">
      <c r="A1817" t="s">
        <v>7478</v>
      </c>
      <c r="B1817">
        <v>0</v>
      </c>
      <c r="C1817">
        <v>0</v>
      </c>
      <c r="D1817">
        <v>0</v>
      </c>
      <c r="E1817">
        <v>0</v>
      </c>
      <c r="F1817">
        <v>0</v>
      </c>
      <c r="G1817">
        <v>0</v>
      </c>
      <c r="H1817">
        <v>0</v>
      </c>
      <c r="I1817">
        <v>0</v>
      </c>
      <c r="J1817">
        <v>0</v>
      </c>
      <c r="K1817">
        <v>0</v>
      </c>
      <c r="L1817">
        <v>0</v>
      </c>
      <c r="M1817">
        <v>0</v>
      </c>
      <c r="N1817">
        <v>0</v>
      </c>
      <c r="O1817">
        <v>0</v>
      </c>
      <c r="P1817">
        <v>0</v>
      </c>
      <c r="Q1817">
        <v>0</v>
      </c>
      <c r="R1817">
        <v>0</v>
      </c>
      <c r="S1817">
        <v>0</v>
      </c>
      <c r="T1817">
        <v>0</v>
      </c>
      <c r="U1817">
        <v>0</v>
      </c>
      <c r="V1817">
        <v>0</v>
      </c>
      <c r="W1817">
        <v>0</v>
      </c>
      <c r="X1817">
        <v>0</v>
      </c>
      <c r="Y1817">
        <v>0</v>
      </c>
      <c r="Z1817">
        <v>0</v>
      </c>
      <c r="AA1817">
        <v>0</v>
      </c>
      <c r="AB1817">
        <v>0</v>
      </c>
      <c r="AC1817">
        <v>0</v>
      </c>
      <c r="AD1817">
        <v>0</v>
      </c>
      <c r="AE1817">
        <v>0</v>
      </c>
      <c r="AF1817">
        <v>0</v>
      </c>
    </row>
    <row r="1818" spans="1:32" x14ac:dyDescent="0.25">
      <c r="A1818" t="s">
        <v>7479</v>
      </c>
      <c r="B1818">
        <v>0</v>
      </c>
      <c r="C1818">
        <v>0</v>
      </c>
      <c r="D1818">
        <v>0</v>
      </c>
      <c r="E1818">
        <v>0</v>
      </c>
      <c r="F1818">
        <v>0</v>
      </c>
      <c r="G1818">
        <v>0</v>
      </c>
      <c r="H1818">
        <v>0</v>
      </c>
      <c r="I1818">
        <v>0</v>
      </c>
      <c r="J1818">
        <v>0</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F1818">
        <v>0</v>
      </c>
    </row>
    <row r="1819" spans="1:32" x14ac:dyDescent="0.25">
      <c r="A1819" t="s">
        <v>7480</v>
      </c>
      <c r="B1819">
        <v>0</v>
      </c>
      <c r="C1819">
        <v>0</v>
      </c>
      <c r="D1819">
        <v>0</v>
      </c>
      <c r="E1819">
        <v>0</v>
      </c>
      <c r="F1819">
        <v>0</v>
      </c>
      <c r="G1819">
        <v>0</v>
      </c>
      <c r="H1819">
        <v>0</v>
      </c>
      <c r="I1819">
        <v>0</v>
      </c>
      <c r="J1819">
        <v>0</v>
      </c>
      <c r="K1819">
        <v>0</v>
      </c>
      <c r="L1819">
        <v>0</v>
      </c>
      <c r="M1819">
        <v>0</v>
      </c>
      <c r="N1819">
        <v>0</v>
      </c>
      <c r="O1819">
        <v>0</v>
      </c>
      <c r="P1819">
        <v>0</v>
      </c>
      <c r="Q1819">
        <v>0</v>
      </c>
      <c r="R1819">
        <v>0</v>
      </c>
      <c r="S1819">
        <v>0</v>
      </c>
      <c r="T1819">
        <v>0</v>
      </c>
      <c r="U1819">
        <v>0</v>
      </c>
      <c r="V1819">
        <v>0</v>
      </c>
      <c r="W1819">
        <v>0</v>
      </c>
      <c r="X1819">
        <v>0</v>
      </c>
      <c r="Y1819">
        <v>0</v>
      </c>
      <c r="Z1819">
        <v>0</v>
      </c>
      <c r="AA1819">
        <v>0</v>
      </c>
      <c r="AB1819">
        <v>0</v>
      </c>
      <c r="AC1819">
        <v>0</v>
      </c>
      <c r="AD1819">
        <v>0</v>
      </c>
      <c r="AE1819">
        <v>0</v>
      </c>
      <c r="AF1819">
        <v>0</v>
      </c>
    </row>
    <row r="1820" spans="1:32" x14ac:dyDescent="0.25">
      <c r="A1820" t="s">
        <v>7481</v>
      </c>
      <c r="B1820">
        <v>0</v>
      </c>
      <c r="C1820">
        <v>0</v>
      </c>
      <c r="D1820">
        <v>0</v>
      </c>
      <c r="E1820">
        <v>0</v>
      </c>
      <c r="F1820">
        <v>0</v>
      </c>
      <c r="G1820">
        <v>0</v>
      </c>
      <c r="H1820">
        <v>0</v>
      </c>
      <c r="I1820">
        <v>0</v>
      </c>
      <c r="J1820">
        <v>0</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F1820">
        <v>0</v>
      </c>
    </row>
    <row r="1821" spans="1:32" x14ac:dyDescent="0.25">
      <c r="A1821" t="s">
        <v>7482</v>
      </c>
      <c r="B1821">
        <v>0</v>
      </c>
      <c r="C1821">
        <v>0</v>
      </c>
      <c r="D1821">
        <v>0</v>
      </c>
      <c r="E1821">
        <v>0</v>
      </c>
      <c r="F1821">
        <v>0</v>
      </c>
      <c r="G1821">
        <v>0</v>
      </c>
      <c r="H1821">
        <v>0</v>
      </c>
      <c r="I1821">
        <v>0</v>
      </c>
      <c r="J1821">
        <v>0</v>
      </c>
      <c r="K1821">
        <v>0</v>
      </c>
      <c r="L1821">
        <v>0</v>
      </c>
      <c r="M1821">
        <v>0</v>
      </c>
      <c r="N1821">
        <v>0</v>
      </c>
      <c r="O1821">
        <v>0</v>
      </c>
      <c r="P1821">
        <v>0</v>
      </c>
      <c r="Q1821">
        <v>0</v>
      </c>
      <c r="R1821">
        <v>0</v>
      </c>
      <c r="S1821">
        <v>0</v>
      </c>
      <c r="T1821">
        <v>0</v>
      </c>
      <c r="U1821">
        <v>0</v>
      </c>
      <c r="V1821">
        <v>0</v>
      </c>
      <c r="W1821">
        <v>0</v>
      </c>
      <c r="X1821">
        <v>0</v>
      </c>
      <c r="Y1821">
        <v>0</v>
      </c>
      <c r="Z1821">
        <v>0</v>
      </c>
      <c r="AA1821">
        <v>0</v>
      </c>
      <c r="AB1821">
        <v>0</v>
      </c>
      <c r="AC1821">
        <v>0</v>
      </c>
      <c r="AD1821">
        <v>0</v>
      </c>
      <c r="AE1821">
        <v>0</v>
      </c>
      <c r="AF1821">
        <v>0</v>
      </c>
    </row>
    <row r="1822" spans="1:32" x14ac:dyDescent="0.25">
      <c r="A1822" t="s">
        <v>7483</v>
      </c>
      <c r="B1822">
        <v>0</v>
      </c>
      <c r="C1822">
        <v>0</v>
      </c>
      <c r="D1822">
        <v>0</v>
      </c>
      <c r="E1822">
        <v>0</v>
      </c>
      <c r="F1822">
        <v>0</v>
      </c>
      <c r="G1822">
        <v>0</v>
      </c>
      <c r="H1822">
        <v>0</v>
      </c>
      <c r="I1822">
        <v>0</v>
      </c>
      <c r="J1822">
        <v>0</v>
      </c>
      <c r="K1822">
        <v>0</v>
      </c>
      <c r="L1822">
        <v>0</v>
      </c>
      <c r="M1822">
        <v>0</v>
      </c>
      <c r="N1822">
        <v>0</v>
      </c>
      <c r="O1822">
        <v>0</v>
      </c>
      <c r="P1822">
        <v>0</v>
      </c>
      <c r="Q1822">
        <v>0</v>
      </c>
      <c r="R1822">
        <v>0</v>
      </c>
      <c r="S1822">
        <v>0</v>
      </c>
      <c r="T1822">
        <v>0</v>
      </c>
      <c r="U1822">
        <v>0</v>
      </c>
      <c r="V1822">
        <v>0</v>
      </c>
      <c r="W1822">
        <v>0</v>
      </c>
      <c r="X1822">
        <v>0</v>
      </c>
      <c r="Y1822">
        <v>0</v>
      </c>
      <c r="Z1822">
        <v>0</v>
      </c>
      <c r="AA1822">
        <v>0</v>
      </c>
      <c r="AB1822">
        <v>0</v>
      </c>
      <c r="AC1822">
        <v>0</v>
      </c>
      <c r="AD1822">
        <v>0</v>
      </c>
      <c r="AE1822">
        <v>0</v>
      </c>
      <c r="AF1822">
        <v>0</v>
      </c>
    </row>
    <row r="1823" spans="1:32" x14ac:dyDescent="0.25">
      <c r="A1823" t="s">
        <v>7484</v>
      </c>
      <c r="B1823">
        <v>0</v>
      </c>
      <c r="C1823">
        <v>0</v>
      </c>
      <c r="D1823">
        <v>0</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row>
    <row r="1824" spans="1:32" x14ac:dyDescent="0.25">
      <c r="A1824" t="s">
        <v>7485</v>
      </c>
      <c r="B1824">
        <v>0</v>
      </c>
      <c r="C1824">
        <v>0</v>
      </c>
      <c r="D1824">
        <v>0</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row>
    <row r="1825" spans="1:32" x14ac:dyDescent="0.25">
      <c r="A1825" t="s">
        <v>7486</v>
      </c>
      <c r="B1825">
        <v>0</v>
      </c>
      <c r="C1825">
        <v>0</v>
      </c>
      <c r="D1825">
        <v>0</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row>
    <row r="1826" spans="1:32" x14ac:dyDescent="0.25">
      <c r="A1826" t="s">
        <v>7487</v>
      </c>
      <c r="B1826">
        <v>0</v>
      </c>
      <c r="C1826">
        <v>0</v>
      </c>
      <c r="D1826">
        <v>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row>
    <row r="1827" spans="1:32" x14ac:dyDescent="0.25">
      <c r="A1827" t="s">
        <v>7488</v>
      </c>
      <c r="B1827">
        <v>0</v>
      </c>
      <c r="C1827">
        <v>0</v>
      </c>
      <c r="D1827">
        <v>0</v>
      </c>
      <c r="E1827">
        <v>0</v>
      </c>
      <c r="F1827">
        <v>0</v>
      </c>
      <c r="G1827">
        <v>0</v>
      </c>
      <c r="H1827">
        <v>0</v>
      </c>
      <c r="I1827">
        <v>0</v>
      </c>
      <c r="J1827">
        <v>0</v>
      </c>
      <c r="K1827">
        <v>0</v>
      </c>
      <c r="L1827">
        <v>0</v>
      </c>
      <c r="M1827">
        <v>0</v>
      </c>
      <c r="N1827">
        <v>0</v>
      </c>
      <c r="O1827">
        <v>0</v>
      </c>
      <c r="P1827">
        <v>0</v>
      </c>
      <c r="Q1827">
        <v>0</v>
      </c>
      <c r="R1827">
        <v>0</v>
      </c>
      <c r="S1827">
        <v>0</v>
      </c>
      <c r="T1827">
        <v>0</v>
      </c>
      <c r="U1827">
        <v>0</v>
      </c>
      <c r="V1827">
        <v>0</v>
      </c>
      <c r="W1827">
        <v>0</v>
      </c>
      <c r="X1827">
        <v>0</v>
      </c>
      <c r="Y1827">
        <v>0</v>
      </c>
      <c r="Z1827">
        <v>0</v>
      </c>
      <c r="AA1827">
        <v>0</v>
      </c>
      <c r="AB1827">
        <v>0</v>
      </c>
      <c r="AC1827">
        <v>0</v>
      </c>
      <c r="AD1827">
        <v>0</v>
      </c>
      <c r="AE1827">
        <v>0</v>
      </c>
      <c r="AF1827">
        <v>0</v>
      </c>
    </row>
    <row r="1828" spans="1:32" x14ac:dyDescent="0.25">
      <c r="A1828" t="s">
        <v>7489</v>
      </c>
      <c r="B1828">
        <v>0</v>
      </c>
      <c r="C1828">
        <v>0</v>
      </c>
      <c r="D1828">
        <v>0</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row>
    <row r="1829" spans="1:32" x14ac:dyDescent="0.25">
      <c r="A1829" t="s">
        <v>7490</v>
      </c>
      <c r="B1829">
        <v>0</v>
      </c>
      <c r="C1829">
        <v>0</v>
      </c>
      <c r="D1829">
        <v>0</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row>
    <row r="1830" spans="1:32" x14ac:dyDescent="0.25">
      <c r="A1830" t="s">
        <v>7491</v>
      </c>
      <c r="B1830">
        <v>0</v>
      </c>
      <c r="C1830">
        <v>0</v>
      </c>
      <c r="D1830">
        <v>0</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row>
    <row r="1831" spans="1:32" x14ac:dyDescent="0.25">
      <c r="A1831" t="s">
        <v>7492</v>
      </c>
      <c r="B1831">
        <v>0</v>
      </c>
      <c r="C1831">
        <v>0</v>
      </c>
      <c r="D1831">
        <v>0</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row>
    <row r="1832" spans="1:32" x14ac:dyDescent="0.25">
      <c r="A1832" t="s">
        <v>7493</v>
      </c>
      <c r="B1832">
        <v>0</v>
      </c>
      <c r="C1832">
        <v>0</v>
      </c>
      <c r="D1832">
        <v>0</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row>
    <row r="1833" spans="1:32" x14ac:dyDescent="0.25">
      <c r="A1833" t="s">
        <v>7494</v>
      </c>
      <c r="B1833">
        <v>0</v>
      </c>
      <c r="C1833">
        <v>0</v>
      </c>
      <c r="D1833">
        <v>0</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row>
    <row r="1834" spans="1:32" x14ac:dyDescent="0.25">
      <c r="A1834" t="s">
        <v>7495</v>
      </c>
      <c r="B1834">
        <v>0</v>
      </c>
      <c r="C1834">
        <v>0</v>
      </c>
      <c r="D1834">
        <v>0</v>
      </c>
      <c r="E1834">
        <v>0</v>
      </c>
      <c r="F1834">
        <v>0</v>
      </c>
      <c r="G1834">
        <v>0</v>
      </c>
      <c r="H1834">
        <v>0</v>
      </c>
      <c r="I1834">
        <v>0</v>
      </c>
      <c r="J1834">
        <v>0</v>
      </c>
      <c r="K1834">
        <v>0</v>
      </c>
      <c r="L1834">
        <v>0</v>
      </c>
      <c r="M1834">
        <v>0</v>
      </c>
      <c r="N1834">
        <v>0</v>
      </c>
      <c r="O1834">
        <v>0</v>
      </c>
      <c r="P1834">
        <v>0</v>
      </c>
      <c r="Q1834">
        <v>0</v>
      </c>
      <c r="R1834">
        <v>0</v>
      </c>
      <c r="S1834">
        <v>0</v>
      </c>
      <c r="T1834">
        <v>0</v>
      </c>
      <c r="U1834">
        <v>0</v>
      </c>
      <c r="V1834">
        <v>0</v>
      </c>
      <c r="W1834">
        <v>0</v>
      </c>
      <c r="X1834">
        <v>0</v>
      </c>
      <c r="Y1834">
        <v>0</v>
      </c>
      <c r="Z1834">
        <v>0</v>
      </c>
      <c r="AA1834">
        <v>0</v>
      </c>
      <c r="AB1834">
        <v>0</v>
      </c>
      <c r="AC1834">
        <v>0</v>
      </c>
      <c r="AD1834">
        <v>0</v>
      </c>
      <c r="AE1834">
        <v>0</v>
      </c>
      <c r="AF1834">
        <v>0</v>
      </c>
    </row>
    <row r="1835" spans="1:32" x14ac:dyDescent="0.25">
      <c r="A1835" t="s">
        <v>7496</v>
      </c>
      <c r="B1835">
        <v>0</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row>
    <row r="1836" spans="1:32" x14ac:dyDescent="0.25">
      <c r="A1836" t="s">
        <v>7497</v>
      </c>
      <c r="B1836">
        <v>0</v>
      </c>
      <c r="C1836">
        <v>0</v>
      </c>
      <c r="D1836">
        <v>0</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row>
    <row r="1837" spans="1:32" x14ac:dyDescent="0.25">
      <c r="A1837" t="s">
        <v>7498</v>
      </c>
      <c r="B1837">
        <v>0</v>
      </c>
      <c r="C1837">
        <v>0</v>
      </c>
      <c r="D1837">
        <v>0</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row>
    <row r="1838" spans="1:32" x14ac:dyDescent="0.25">
      <c r="A1838" t="s">
        <v>7499</v>
      </c>
      <c r="B1838">
        <v>0</v>
      </c>
      <c r="C1838">
        <v>0</v>
      </c>
      <c r="D1838">
        <v>0</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row>
    <row r="1839" spans="1:32" x14ac:dyDescent="0.25">
      <c r="A1839" t="s">
        <v>7500</v>
      </c>
      <c r="B1839">
        <v>0</v>
      </c>
      <c r="C1839">
        <v>0</v>
      </c>
      <c r="D1839">
        <v>0</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row>
    <row r="1840" spans="1:32" x14ac:dyDescent="0.25">
      <c r="A1840" t="s">
        <v>7501</v>
      </c>
      <c r="B1840">
        <v>0</v>
      </c>
      <c r="C1840">
        <v>0</v>
      </c>
      <c r="D1840">
        <v>0</v>
      </c>
      <c r="E1840">
        <v>0</v>
      </c>
      <c r="F1840">
        <v>0</v>
      </c>
      <c r="G1840">
        <v>0</v>
      </c>
      <c r="H1840">
        <v>0</v>
      </c>
      <c r="I1840">
        <v>0</v>
      </c>
      <c r="J1840">
        <v>0</v>
      </c>
      <c r="K1840">
        <v>0</v>
      </c>
      <c r="L1840">
        <v>0</v>
      </c>
      <c r="M1840">
        <v>0</v>
      </c>
      <c r="N1840">
        <v>0</v>
      </c>
      <c r="O1840">
        <v>0</v>
      </c>
      <c r="P1840">
        <v>0</v>
      </c>
      <c r="Q1840">
        <v>0</v>
      </c>
      <c r="R1840">
        <v>0</v>
      </c>
      <c r="S1840">
        <v>0</v>
      </c>
      <c r="T1840">
        <v>0</v>
      </c>
      <c r="U1840">
        <v>0</v>
      </c>
      <c r="V1840">
        <v>0</v>
      </c>
      <c r="W1840">
        <v>0</v>
      </c>
      <c r="X1840">
        <v>0</v>
      </c>
      <c r="Y1840">
        <v>0</v>
      </c>
      <c r="Z1840">
        <v>0</v>
      </c>
      <c r="AA1840">
        <v>0</v>
      </c>
      <c r="AB1840">
        <v>0</v>
      </c>
      <c r="AC1840">
        <v>0</v>
      </c>
      <c r="AD1840">
        <v>0</v>
      </c>
      <c r="AE1840">
        <v>0</v>
      </c>
      <c r="AF1840">
        <v>0</v>
      </c>
    </row>
    <row r="1841" spans="1:32" x14ac:dyDescent="0.25">
      <c r="A1841" t="s">
        <v>7502</v>
      </c>
      <c r="B1841">
        <v>0</v>
      </c>
      <c r="C1841">
        <v>0</v>
      </c>
      <c r="D1841">
        <v>0</v>
      </c>
      <c r="E1841">
        <v>0</v>
      </c>
      <c r="F1841">
        <v>0</v>
      </c>
      <c r="G1841">
        <v>0</v>
      </c>
      <c r="H1841">
        <v>0</v>
      </c>
      <c r="I1841">
        <v>0</v>
      </c>
      <c r="J1841">
        <v>0</v>
      </c>
      <c r="K1841">
        <v>0</v>
      </c>
      <c r="L1841">
        <v>0</v>
      </c>
      <c r="M1841">
        <v>0</v>
      </c>
      <c r="N1841">
        <v>0</v>
      </c>
      <c r="O1841">
        <v>0</v>
      </c>
      <c r="P1841">
        <v>0</v>
      </c>
      <c r="Q1841">
        <v>0</v>
      </c>
      <c r="R1841">
        <v>0</v>
      </c>
      <c r="S1841">
        <v>0</v>
      </c>
      <c r="T1841">
        <v>0</v>
      </c>
      <c r="U1841">
        <v>0</v>
      </c>
      <c r="V1841">
        <v>0</v>
      </c>
      <c r="W1841">
        <v>0</v>
      </c>
      <c r="X1841">
        <v>0</v>
      </c>
      <c r="Y1841">
        <v>0</v>
      </c>
      <c r="Z1841">
        <v>0</v>
      </c>
      <c r="AA1841">
        <v>0</v>
      </c>
      <c r="AB1841">
        <v>0</v>
      </c>
      <c r="AC1841">
        <v>0</v>
      </c>
      <c r="AD1841">
        <v>0</v>
      </c>
      <c r="AE1841">
        <v>0</v>
      </c>
      <c r="AF1841">
        <v>0</v>
      </c>
    </row>
    <row r="1842" spans="1:32" x14ac:dyDescent="0.25">
      <c r="A1842" t="s">
        <v>7503</v>
      </c>
      <c r="B1842">
        <v>0</v>
      </c>
      <c r="C1842">
        <v>0</v>
      </c>
      <c r="D1842">
        <v>0</v>
      </c>
      <c r="E1842">
        <v>0</v>
      </c>
      <c r="F1842">
        <v>0</v>
      </c>
      <c r="G1842">
        <v>0</v>
      </c>
      <c r="H1842">
        <v>0</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0</v>
      </c>
      <c r="AD1842">
        <v>0</v>
      </c>
      <c r="AE1842">
        <v>0</v>
      </c>
      <c r="AF1842">
        <v>0</v>
      </c>
    </row>
    <row r="1843" spans="1:32" x14ac:dyDescent="0.25">
      <c r="A1843" t="s">
        <v>7504</v>
      </c>
      <c r="B1843">
        <v>0</v>
      </c>
      <c r="C1843">
        <v>0</v>
      </c>
      <c r="D1843">
        <v>0</v>
      </c>
      <c r="E1843">
        <v>0</v>
      </c>
      <c r="F1843">
        <v>0</v>
      </c>
      <c r="G1843">
        <v>0</v>
      </c>
      <c r="H1843">
        <v>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0</v>
      </c>
      <c r="AB1843">
        <v>0</v>
      </c>
      <c r="AC1843">
        <v>0</v>
      </c>
      <c r="AD1843">
        <v>0</v>
      </c>
      <c r="AE1843">
        <v>0</v>
      </c>
      <c r="AF1843">
        <v>0</v>
      </c>
    </row>
    <row r="1844" spans="1:32" x14ac:dyDescent="0.25">
      <c r="A1844" t="s">
        <v>7505</v>
      </c>
      <c r="B1844">
        <v>0</v>
      </c>
      <c r="C1844">
        <v>0</v>
      </c>
      <c r="D1844">
        <v>0</v>
      </c>
      <c r="E1844">
        <v>0</v>
      </c>
      <c r="F1844">
        <v>0</v>
      </c>
      <c r="G1844">
        <v>0</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row>
    <row r="1845" spans="1:32" x14ac:dyDescent="0.25">
      <c r="A1845" t="s">
        <v>7506</v>
      </c>
      <c r="B1845">
        <v>0</v>
      </c>
      <c r="C1845">
        <v>0</v>
      </c>
      <c r="D1845">
        <v>0</v>
      </c>
      <c r="E1845">
        <v>0</v>
      </c>
      <c r="F1845">
        <v>0</v>
      </c>
      <c r="G1845">
        <v>0</v>
      </c>
      <c r="H1845">
        <v>0</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0</v>
      </c>
      <c r="AC1845">
        <v>0</v>
      </c>
      <c r="AD1845">
        <v>0</v>
      </c>
      <c r="AE1845">
        <v>0</v>
      </c>
      <c r="AF1845">
        <v>0</v>
      </c>
    </row>
    <row r="1846" spans="1:32" x14ac:dyDescent="0.25">
      <c r="A1846" t="s">
        <v>7507</v>
      </c>
      <c r="B1846">
        <v>0</v>
      </c>
      <c r="C1846">
        <v>0</v>
      </c>
      <c r="D1846">
        <v>0</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row>
    <row r="1847" spans="1:32" x14ac:dyDescent="0.25">
      <c r="A1847" t="s">
        <v>7508</v>
      </c>
      <c r="B1847">
        <v>0</v>
      </c>
      <c r="C1847">
        <v>0</v>
      </c>
      <c r="D1847">
        <v>0</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row>
    <row r="1848" spans="1:32" x14ac:dyDescent="0.25">
      <c r="A1848" t="s">
        <v>7509</v>
      </c>
      <c r="B1848">
        <v>0</v>
      </c>
      <c r="C1848">
        <v>0</v>
      </c>
      <c r="D1848">
        <v>0</v>
      </c>
      <c r="E1848">
        <v>0</v>
      </c>
      <c r="F1848">
        <v>0</v>
      </c>
      <c r="G1848">
        <v>0</v>
      </c>
      <c r="H1848">
        <v>0</v>
      </c>
      <c r="I1848">
        <v>0</v>
      </c>
      <c r="J1848">
        <v>0</v>
      </c>
      <c r="K1848">
        <v>0</v>
      </c>
      <c r="L1848">
        <v>0</v>
      </c>
      <c r="M1848">
        <v>0</v>
      </c>
      <c r="N1848">
        <v>0</v>
      </c>
      <c r="O1848">
        <v>0</v>
      </c>
      <c r="P1848">
        <v>0</v>
      </c>
      <c r="Q1848">
        <v>0</v>
      </c>
      <c r="R1848">
        <v>0</v>
      </c>
      <c r="S1848">
        <v>0</v>
      </c>
      <c r="T1848">
        <v>0</v>
      </c>
      <c r="U1848">
        <v>0</v>
      </c>
      <c r="V1848">
        <v>0</v>
      </c>
      <c r="W1848">
        <v>0</v>
      </c>
      <c r="X1848">
        <v>0</v>
      </c>
      <c r="Y1848">
        <v>0</v>
      </c>
      <c r="Z1848">
        <v>0</v>
      </c>
      <c r="AA1848">
        <v>0</v>
      </c>
      <c r="AB1848">
        <v>0</v>
      </c>
      <c r="AC1848">
        <v>0</v>
      </c>
      <c r="AD1848">
        <v>0</v>
      </c>
      <c r="AE1848">
        <v>0</v>
      </c>
      <c r="AF1848">
        <v>0</v>
      </c>
    </row>
    <row r="1849" spans="1:32" x14ac:dyDescent="0.25">
      <c r="A1849" t="s">
        <v>7510</v>
      </c>
      <c r="B1849">
        <v>0</v>
      </c>
      <c r="C1849">
        <v>0</v>
      </c>
      <c r="D1849">
        <v>0</v>
      </c>
      <c r="E1849">
        <v>0</v>
      </c>
      <c r="F1849">
        <v>0</v>
      </c>
      <c r="G1849">
        <v>0</v>
      </c>
      <c r="H1849">
        <v>0</v>
      </c>
      <c r="I1849">
        <v>0</v>
      </c>
      <c r="J1849">
        <v>0</v>
      </c>
      <c r="K1849">
        <v>0</v>
      </c>
      <c r="L1849">
        <v>0</v>
      </c>
      <c r="M1849">
        <v>0</v>
      </c>
      <c r="N1849">
        <v>0</v>
      </c>
      <c r="O1849">
        <v>0</v>
      </c>
      <c r="P1849">
        <v>0</v>
      </c>
      <c r="Q1849">
        <v>0</v>
      </c>
      <c r="R1849">
        <v>0</v>
      </c>
      <c r="S1849">
        <v>0</v>
      </c>
      <c r="T1849">
        <v>0</v>
      </c>
      <c r="U1849">
        <v>0</v>
      </c>
      <c r="V1849">
        <v>0</v>
      </c>
      <c r="W1849">
        <v>0</v>
      </c>
      <c r="X1849">
        <v>0</v>
      </c>
      <c r="Y1849">
        <v>0</v>
      </c>
      <c r="Z1849">
        <v>0</v>
      </c>
      <c r="AA1849">
        <v>0</v>
      </c>
      <c r="AB1849">
        <v>0</v>
      </c>
      <c r="AC1849">
        <v>0</v>
      </c>
      <c r="AD1849">
        <v>0</v>
      </c>
      <c r="AE1849">
        <v>0</v>
      </c>
      <c r="AF1849">
        <v>0</v>
      </c>
    </row>
    <row r="1850" spans="1:32" x14ac:dyDescent="0.25">
      <c r="A1850" t="s">
        <v>7511</v>
      </c>
      <c r="B1850">
        <v>0</v>
      </c>
      <c r="C1850">
        <v>0</v>
      </c>
      <c r="D1850">
        <v>0</v>
      </c>
      <c r="E1850">
        <v>0</v>
      </c>
      <c r="F1850">
        <v>0</v>
      </c>
      <c r="G1850">
        <v>0</v>
      </c>
      <c r="H1850">
        <v>0</v>
      </c>
      <c r="I1850">
        <v>0</v>
      </c>
      <c r="J1850">
        <v>0</v>
      </c>
      <c r="K1850">
        <v>0</v>
      </c>
      <c r="L1850">
        <v>0</v>
      </c>
      <c r="M1850">
        <v>0</v>
      </c>
      <c r="N1850">
        <v>0</v>
      </c>
      <c r="O1850">
        <v>0</v>
      </c>
      <c r="P1850">
        <v>0</v>
      </c>
      <c r="Q1850">
        <v>0</v>
      </c>
      <c r="R1850">
        <v>0</v>
      </c>
      <c r="S1850">
        <v>0</v>
      </c>
      <c r="T1850">
        <v>0</v>
      </c>
      <c r="U1850">
        <v>0</v>
      </c>
      <c r="V1850">
        <v>0</v>
      </c>
      <c r="W1850">
        <v>0</v>
      </c>
      <c r="X1850">
        <v>0</v>
      </c>
      <c r="Y1850">
        <v>0</v>
      </c>
      <c r="Z1850">
        <v>0</v>
      </c>
      <c r="AA1850">
        <v>0</v>
      </c>
      <c r="AB1850">
        <v>0</v>
      </c>
      <c r="AC1850">
        <v>0</v>
      </c>
      <c r="AD1850">
        <v>0</v>
      </c>
      <c r="AE1850">
        <v>0</v>
      </c>
      <c r="AF1850">
        <v>0</v>
      </c>
    </row>
    <row r="1851" spans="1:32" x14ac:dyDescent="0.25">
      <c r="A1851" t="s">
        <v>7512</v>
      </c>
      <c r="B1851">
        <v>0</v>
      </c>
      <c r="C1851">
        <v>0</v>
      </c>
      <c r="D1851">
        <v>0</v>
      </c>
      <c r="E1851">
        <v>0</v>
      </c>
      <c r="F1851">
        <v>0</v>
      </c>
      <c r="G1851">
        <v>0</v>
      </c>
      <c r="H1851">
        <v>0</v>
      </c>
      <c r="I1851">
        <v>0</v>
      </c>
      <c r="J1851">
        <v>0</v>
      </c>
      <c r="K1851">
        <v>0</v>
      </c>
      <c r="L1851">
        <v>0</v>
      </c>
      <c r="M1851">
        <v>0</v>
      </c>
      <c r="N1851">
        <v>0</v>
      </c>
      <c r="O1851">
        <v>0</v>
      </c>
      <c r="P1851">
        <v>0</v>
      </c>
      <c r="Q1851">
        <v>0</v>
      </c>
      <c r="R1851">
        <v>0</v>
      </c>
      <c r="S1851">
        <v>0</v>
      </c>
      <c r="T1851">
        <v>0</v>
      </c>
      <c r="U1851">
        <v>0</v>
      </c>
      <c r="V1851">
        <v>0</v>
      </c>
      <c r="W1851">
        <v>0</v>
      </c>
      <c r="X1851">
        <v>0</v>
      </c>
      <c r="Y1851">
        <v>0</v>
      </c>
      <c r="Z1851">
        <v>0</v>
      </c>
      <c r="AA1851">
        <v>0</v>
      </c>
      <c r="AB1851">
        <v>0</v>
      </c>
      <c r="AC1851">
        <v>0</v>
      </c>
      <c r="AD1851">
        <v>0</v>
      </c>
      <c r="AE1851">
        <v>0</v>
      </c>
      <c r="AF1851">
        <v>0</v>
      </c>
    </row>
    <row r="1852" spans="1:32" x14ac:dyDescent="0.25">
      <c r="A1852" t="s">
        <v>7513</v>
      </c>
      <c r="B1852">
        <v>0</v>
      </c>
      <c r="C1852">
        <v>0</v>
      </c>
      <c r="D1852">
        <v>0</v>
      </c>
      <c r="E1852">
        <v>0</v>
      </c>
      <c r="F1852">
        <v>0</v>
      </c>
      <c r="G1852">
        <v>0</v>
      </c>
      <c r="H1852">
        <v>0</v>
      </c>
      <c r="I1852">
        <v>0</v>
      </c>
      <c r="J1852">
        <v>0</v>
      </c>
      <c r="K1852">
        <v>0</v>
      </c>
      <c r="L1852">
        <v>0</v>
      </c>
      <c r="M1852">
        <v>0</v>
      </c>
      <c r="N1852">
        <v>0</v>
      </c>
      <c r="O1852">
        <v>0</v>
      </c>
      <c r="P1852">
        <v>0</v>
      </c>
      <c r="Q1852">
        <v>0</v>
      </c>
      <c r="R1852">
        <v>0</v>
      </c>
      <c r="S1852">
        <v>0</v>
      </c>
      <c r="T1852">
        <v>0</v>
      </c>
      <c r="U1852">
        <v>0</v>
      </c>
      <c r="V1852">
        <v>0</v>
      </c>
      <c r="W1852">
        <v>0</v>
      </c>
      <c r="X1852">
        <v>0</v>
      </c>
      <c r="Y1852">
        <v>0</v>
      </c>
      <c r="Z1852">
        <v>0</v>
      </c>
      <c r="AA1852">
        <v>0</v>
      </c>
      <c r="AB1852">
        <v>0</v>
      </c>
      <c r="AC1852">
        <v>0</v>
      </c>
      <c r="AD1852">
        <v>0</v>
      </c>
      <c r="AE1852">
        <v>0</v>
      </c>
      <c r="AF1852">
        <v>0</v>
      </c>
    </row>
    <row r="1853" spans="1:32" x14ac:dyDescent="0.25">
      <c r="A1853" t="s">
        <v>7514</v>
      </c>
      <c r="B1853">
        <v>0</v>
      </c>
      <c r="C1853">
        <v>0</v>
      </c>
      <c r="D1853">
        <v>0</v>
      </c>
      <c r="E1853">
        <v>0</v>
      </c>
      <c r="F1853">
        <v>0</v>
      </c>
      <c r="G1853">
        <v>0</v>
      </c>
      <c r="H1853">
        <v>0</v>
      </c>
      <c r="I1853">
        <v>0</v>
      </c>
      <c r="J1853">
        <v>0</v>
      </c>
      <c r="K1853">
        <v>0</v>
      </c>
      <c r="L1853">
        <v>0</v>
      </c>
      <c r="M1853">
        <v>0</v>
      </c>
      <c r="N1853">
        <v>0</v>
      </c>
      <c r="O1853">
        <v>0</v>
      </c>
      <c r="P1853">
        <v>0</v>
      </c>
      <c r="Q1853">
        <v>0</v>
      </c>
      <c r="R1853">
        <v>0</v>
      </c>
      <c r="S1853">
        <v>0</v>
      </c>
      <c r="T1853">
        <v>0</v>
      </c>
      <c r="U1853">
        <v>0</v>
      </c>
      <c r="V1853">
        <v>0</v>
      </c>
      <c r="W1853">
        <v>0</v>
      </c>
      <c r="X1853">
        <v>0</v>
      </c>
      <c r="Y1853">
        <v>0</v>
      </c>
      <c r="Z1853">
        <v>0</v>
      </c>
      <c r="AA1853">
        <v>0</v>
      </c>
      <c r="AB1853">
        <v>0</v>
      </c>
      <c r="AC1853">
        <v>0</v>
      </c>
      <c r="AD1853">
        <v>0</v>
      </c>
      <c r="AE1853">
        <v>0</v>
      </c>
      <c r="AF1853">
        <v>0</v>
      </c>
    </row>
    <row r="1854" spans="1:32" x14ac:dyDescent="0.25">
      <c r="A1854" t="s">
        <v>7515</v>
      </c>
      <c r="B1854">
        <v>0</v>
      </c>
      <c r="C1854">
        <v>0</v>
      </c>
      <c r="D1854">
        <v>0</v>
      </c>
      <c r="E1854">
        <v>0</v>
      </c>
      <c r="F1854">
        <v>0</v>
      </c>
      <c r="G1854">
        <v>0</v>
      </c>
      <c r="H1854">
        <v>0</v>
      </c>
      <c r="I1854">
        <v>0</v>
      </c>
      <c r="J1854">
        <v>0</v>
      </c>
      <c r="K1854">
        <v>0</v>
      </c>
      <c r="L1854">
        <v>0</v>
      </c>
      <c r="M1854">
        <v>0</v>
      </c>
      <c r="N1854">
        <v>0</v>
      </c>
      <c r="O1854">
        <v>0</v>
      </c>
      <c r="P1854">
        <v>0</v>
      </c>
      <c r="Q1854">
        <v>0</v>
      </c>
      <c r="R1854">
        <v>0</v>
      </c>
      <c r="S1854">
        <v>0</v>
      </c>
      <c r="T1854">
        <v>0</v>
      </c>
      <c r="U1854">
        <v>0</v>
      </c>
      <c r="V1854">
        <v>0</v>
      </c>
      <c r="W1854">
        <v>0</v>
      </c>
      <c r="X1854">
        <v>0</v>
      </c>
      <c r="Y1854">
        <v>0</v>
      </c>
      <c r="Z1854">
        <v>0</v>
      </c>
      <c r="AA1854">
        <v>0</v>
      </c>
      <c r="AB1854">
        <v>0</v>
      </c>
      <c r="AC1854">
        <v>0</v>
      </c>
      <c r="AD1854">
        <v>0</v>
      </c>
      <c r="AE1854">
        <v>0</v>
      </c>
      <c r="AF1854">
        <v>0</v>
      </c>
    </row>
    <row r="1855" spans="1:32" x14ac:dyDescent="0.25">
      <c r="A1855" t="s">
        <v>7516</v>
      </c>
      <c r="B1855">
        <v>0</v>
      </c>
      <c r="C1855">
        <v>0</v>
      </c>
      <c r="D1855">
        <v>0</v>
      </c>
      <c r="E1855">
        <v>0</v>
      </c>
      <c r="F1855">
        <v>0</v>
      </c>
      <c r="G1855">
        <v>0</v>
      </c>
      <c r="H1855">
        <v>0</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0</v>
      </c>
    </row>
    <row r="1856" spans="1:32" x14ac:dyDescent="0.25">
      <c r="A1856" t="s">
        <v>7517</v>
      </c>
      <c r="B1856">
        <v>0</v>
      </c>
      <c r="C1856">
        <v>0</v>
      </c>
      <c r="D1856">
        <v>0</v>
      </c>
      <c r="E1856">
        <v>0</v>
      </c>
      <c r="F1856">
        <v>0</v>
      </c>
      <c r="G1856">
        <v>0</v>
      </c>
      <c r="H1856">
        <v>0</v>
      </c>
      <c r="I1856">
        <v>0</v>
      </c>
      <c r="J1856">
        <v>0</v>
      </c>
      <c r="K1856">
        <v>0</v>
      </c>
      <c r="L1856">
        <v>0</v>
      </c>
      <c r="M1856">
        <v>0</v>
      </c>
      <c r="N1856">
        <v>0</v>
      </c>
      <c r="O1856">
        <v>0</v>
      </c>
      <c r="P1856">
        <v>0</v>
      </c>
      <c r="Q1856">
        <v>0</v>
      </c>
      <c r="R1856">
        <v>0</v>
      </c>
      <c r="S1856">
        <v>0</v>
      </c>
      <c r="T1856">
        <v>0</v>
      </c>
      <c r="U1856">
        <v>0</v>
      </c>
      <c r="V1856">
        <v>0</v>
      </c>
      <c r="W1856">
        <v>0</v>
      </c>
      <c r="X1856">
        <v>0</v>
      </c>
      <c r="Y1856">
        <v>0</v>
      </c>
      <c r="Z1856">
        <v>0</v>
      </c>
      <c r="AA1856">
        <v>0</v>
      </c>
      <c r="AB1856">
        <v>0</v>
      </c>
      <c r="AC1856">
        <v>0</v>
      </c>
      <c r="AD1856">
        <v>0</v>
      </c>
      <c r="AE1856">
        <v>0</v>
      </c>
      <c r="AF1856">
        <v>0</v>
      </c>
    </row>
    <row r="1857" spans="1:32" x14ac:dyDescent="0.25">
      <c r="A1857" t="s">
        <v>7518</v>
      </c>
      <c r="B1857">
        <v>0</v>
      </c>
      <c r="C1857">
        <v>0</v>
      </c>
      <c r="D1857">
        <v>0</v>
      </c>
      <c r="E1857">
        <v>0</v>
      </c>
      <c r="F1857">
        <v>0</v>
      </c>
      <c r="G1857">
        <v>0</v>
      </c>
      <c r="H1857">
        <v>0</v>
      </c>
      <c r="I1857">
        <v>0</v>
      </c>
      <c r="J1857">
        <v>0</v>
      </c>
      <c r="K1857">
        <v>0</v>
      </c>
      <c r="L1857">
        <v>0</v>
      </c>
      <c r="M1857">
        <v>0</v>
      </c>
      <c r="N1857">
        <v>0</v>
      </c>
      <c r="O1857">
        <v>0</v>
      </c>
      <c r="P1857">
        <v>0</v>
      </c>
      <c r="Q1857">
        <v>0</v>
      </c>
      <c r="R1857">
        <v>0</v>
      </c>
      <c r="S1857">
        <v>0</v>
      </c>
      <c r="T1857">
        <v>0</v>
      </c>
      <c r="U1857">
        <v>0</v>
      </c>
      <c r="V1857">
        <v>0</v>
      </c>
      <c r="W1857">
        <v>0</v>
      </c>
      <c r="X1857">
        <v>0</v>
      </c>
      <c r="Y1857">
        <v>0</v>
      </c>
      <c r="Z1857">
        <v>0</v>
      </c>
      <c r="AA1857">
        <v>0</v>
      </c>
      <c r="AB1857">
        <v>0</v>
      </c>
      <c r="AC1857">
        <v>0</v>
      </c>
      <c r="AD1857">
        <v>0</v>
      </c>
      <c r="AE1857">
        <v>0</v>
      </c>
      <c r="AF1857">
        <v>0</v>
      </c>
    </row>
    <row r="1858" spans="1:32" x14ac:dyDescent="0.25">
      <c r="A1858" t="s">
        <v>7519</v>
      </c>
      <c r="B1858">
        <v>0</v>
      </c>
      <c r="C1858">
        <v>0</v>
      </c>
      <c r="D1858">
        <v>0</v>
      </c>
      <c r="E1858">
        <v>0</v>
      </c>
      <c r="F1858">
        <v>0</v>
      </c>
      <c r="G1858">
        <v>0</v>
      </c>
      <c r="H1858">
        <v>0</v>
      </c>
      <c r="I1858">
        <v>0</v>
      </c>
      <c r="J1858">
        <v>0</v>
      </c>
      <c r="K1858">
        <v>0</v>
      </c>
      <c r="L1858">
        <v>0</v>
      </c>
      <c r="M1858">
        <v>0</v>
      </c>
      <c r="N1858">
        <v>0</v>
      </c>
      <c r="O1858">
        <v>0</v>
      </c>
      <c r="P1858">
        <v>0</v>
      </c>
      <c r="Q1858">
        <v>0</v>
      </c>
      <c r="R1858">
        <v>0</v>
      </c>
      <c r="S1858">
        <v>0</v>
      </c>
      <c r="T1858">
        <v>0</v>
      </c>
      <c r="U1858">
        <v>0</v>
      </c>
      <c r="V1858">
        <v>0</v>
      </c>
      <c r="W1858">
        <v>0</v>
      </c>
      <c r="X1858">
        <v>0</v>
      </c>
      <c r="Y1858">
        <v>0</v>
      </c>
      <c r="Z1858">
        <v>0</v>
      </c>
      <c r="AA1858">
        <v>0</v>
      </c>
      <c r="AB1858">
        <v>0</v>
      </c>
      <c r="AC1858">
        <v>0</v>
      </c>
      <c r="AD1858">
        <v>0</v>
      </c>
      <c r="AE1858">
        <v>0</v>
      </c>
      <c r="AF1858">
        <v>0</v>
      </c>
    </row>
    <row r="1859" spans="1:32" x14ac:dyDescent="0.25">
      <c r="A1859" t="s">
        <v>7520</v>
      </c>
      <c r="B1859">
        <v>0</v>
      </c>
      <c r="C1859">
        <v>0</v>
      </c>
      <c r="D1859">
        <v>0</v>
      </c>
      <c r="E1859">
        <v>0</v>
      </c>
      <c r="F1859">
        <v>0</v>
      </c>
      <c r="G1859">
        <v>0</v>
      </c>
      <c r="H1859">
        <v>0</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F1859">
        <v>0</v>
      </c>
    </row>
    <row r="1860" spans="1:32" x14ac:dyDescent="0.25">
      <c r="A1860" t="s">
        <v>7521</v>
      </c>
      <c r="B1860">
        <v>0</v>
      </c>
      <c r="C1860">
        <v>0</v>
      </c>
      <c r="D1860">
        <v>0</v>
      </c>
      <c r="E1860">
        <v>0</v>
      </c>
      <c r="F1860">
        <v>0</v>
      </c>
      <c r="G1860">
        <v>0</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0</v>
      </c>
      <c r="AD1860">
        <v>0</v>
      </c>
      <c r="AE1860">
        <v>0</v>
      </c>
      <c r="AF1860">
        <v>0</v>
      </c>
    </row>
    <row r="1861" spans="1:32" x14ac:dyDescent="0.25">
      <c r="A1861" t="s">
        <v>7522</v>
      </c>
      <c r="B1861">
        <v>0</v>
      </c>
      <c r="C1861">
        <v>0</v>
      </c>
      <c r="D1861">
        <v>0</v>
      </c>
      <c r="E1861">
        <v>0</v>
      </c>
      <c r="F1861">
        <v>0</v>
      </c>
      <c r="G1861">
        <v>0</v>
      </c>
      <c r="H1861">
        <v>0</v>
      </c>
      <c r="I1861">
        <v>0</v>
      </c>
      <c r="J1861">
        <v>0</v>
      </c>
      <c r="K1861">
        <v>0</v>
      </c>
      <c r="L1861">
        <v>0</v>
      </c>
      <c r="M1861">
        <v>0</v>
      </c>
      <c r="N1861">
        <v>0</v>
      </c>
      <c r="O1861">
        <v>0</v>
      </c>
      <c r="P1861">
        <v>0</v>
      </c>
      <c r="Q1861">
        <v>0</v>
      </c>
      <c r="R1861">
        <v>0</v>
      </c>
      <c r="S1861">
        <v>0</v>
      </c>
      <c r="T1861">
        <v>0</v>
      </c>
      <c r="U1861">
        <v>0</v>
      </c>
      <c r="V1861">
        <v>0</v>
      </c>
      <c r="W1861">
        <v>0</v>
      </c>
      <c r="X1861">
        <v>0</v>
      </c>
      <c r="Y1861">
        <v>0</v>
      </c>
      <c r="Z1861">
        <v>0</v>
      </c>
      <c r="AA1861">
        <v>0</v>
      </c>
      <c r="AB1861">
        <v>0</v>
      </c>
      <c r="AC1861">
        <v>0</v>
      </c>
      <c r="AD1861">
        <v>0</v>
      </c>
      <c r="AE1861">
        <v>0</v>
      </c>
      <c r="AF1861">
        <v>0</v>
      </c>
    </row>
    <row r="1862" spans="1:32" x14ac:dyDescent="0.25">
      <c r="A1862" t="s">
        <v>7523</v>
      </c>
      <c r="B1862">
        <v>0</v>
      </c>
      <c r="C1862">
        <v>0</v>
      </c>
      <c r="D1862">
        <v>0</v>
      </c>
      <c r="E1862">
        <v>0</v>
      </c>
      <c r="F1862">
        <v>0</v>
      </c>
      <c r="G1862">
        <v>0</v>
      </c>
      <c r="H1862">
        <v>0</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0</v>
      </c>
      <c r="AB1862">
        <v>0</v>
      </c>
      <c r="AC1862">
        <v>0</v>
      </c>
      <c r="AD1862">
        <v>0</v>
      </c>
      <c r="AE1862">
        <v>0</v>
      </c>
      <c r="AF1862">
        <v>0</v>
      </c>
    </row>
    <row r="1863" spans="1:32" x14ac:dyDescent="0.25">
      <c r="A1863" t="s">
        <v>7524</v>
      </c>
      <c r="B1863">
        <v>0</v>
      </c>
      <c r="C1863">
        <v>0</v>
      </c>
      <c r="D1863">
        <v>0</v>
      </c>
      <c r="E1863">
        <v>0</v>
      </c>
      <c r="F1863">
        <v>0</v>
      </c>
      <c r="G1863">
        <v>0</v>
      </c>
      <c r="H1863">
        <v>0</v>
      </c>
      <c r="I1863">
        <v>0</v>
      </c>
      <c r="J1863">
        <v>0</v>
      </c>
      <c r="K1863">
        <v>0</v>
      </c>
      <c r="L1863">
        <v>0</v>
      </c>
      <c r="M1863">
        <v>0</v>
      </c>
      <c r="N1863">
        <v>0</v>
      </c>
      <c r="O1863">
        <v>0</v>
      </c>
      <c r="P1863">
        <v>0</v>
      </c>
      <c r="Q1863">
        <v>0</v>
      </c>
      <c r="R1863">
        <v>0</v>
      </c>
      <c r="S1863">
        <v>0</v>
      </c>
      <c r="T1863">
        <v>0</v>
      </c>
      <c r="U1863">
        <v>0</v>
      </c>
      <c r="V1863">
        <v>0</v>
      </c>
      <c r="W1863">
        <v>0</v>
      </c>
      <c r="X1863">
        <v>0</v>
      </c>
      <c r="Y1863">
        <v>0</v>
      </c>
      <c r="Z1863">
        <v>0</v>
      </c>
      <c r="AA1863">
        <v>0</v>
      </c>
      <c r="AB1863">
        <v>0</v>
      </c>
      <c r="AC1863">
        <v>0</v>
      </c>
      <c r="AD1863">
        <v>0</v>
      </c>
      <c r="AE1863">
        <v>0</v>
      </c>
      <c r="AF1863">
        <v>0</v>
      </c>
    </row>
    <row r="1864" spans="1:32" x14ac:dyDescent="0.25">
      <c r="A1864" t="s">
        <v>7525</v>
      </c>
      <c r="B1864">
        <v>0</v>
      </c>
      <c r="C1864">
        <v>0</v>
      </c>
      <c r="D1864">
        <v>0</v>
      </c>
      <c r="E1864">
        <v>0</v>
      </c>
      <c r="F1864">
        <v>0</v>
      </c>
      <c r="G1864">
        <v>0</v>
      </c>
      <c r="H1864">
        <v>0</v>
      </c>
      <c r="I1864">
        <v>0</v>
      </c>
      <c r="J1864">
        <v>0</v>
      </c>
      <c r="K1864">
        <v>0</v>
      </c>
      <c r="L1864">
        <v>0</v>
      </c>
      <c r="M1864">
        <v>0</v>
      </c>
      <c r="N1864">
        <v>0</v>
      </c>
      <c r="O1864">
        <v>0</v>
      </c>
      <c r="P1864">
        <v>0</v>
      </c>
      <c r="Q1864">
        <v>0</v>
      </c>
      <c r="R1864">
        <v>0</v>
      </c>
      <c r="S1864">
        <v>0</v>
      </c>
      <c r="T1864">
        <v>0</v>
      </c>
      <c r="U1864">
        <v>0</v>
      </c>
      <c r="V1864">
        <v>0</v>
      </c>
      <c r="W1864">
        <v>0</v>
      </c>
      <c r="X1864">
        <v>0</v>
      </c>
      <c r="Y1864">
        <v>0</v>
      </c>
      <c r="Z1864">
        <v>0</v>
      </c>
      <c r="AA1864">
        <v>0</v>
      </c>
      <c r="AB1864">
        <v>0</v>
      </c>
      <c r="AC1864">
        <v>0</v>
      </c>
      <c r="AD1864">
        <v>0</v>
      </c>
      <c r="AE1864">
        <v>0</v>
      </c>
      <c r="AF1864">
        <v>0</v>
      </c>
    </row>
    <row r="1865" spans="1:32" x14ac:dyDescent="0.25">
      <c r="A1865" t="s">
        <v>7526</v>
      </c>
      <c r="B1865">
        <v>0</v>
      </c>
      <c r="C1865">
        <v>0</v>
      </c>
      <c r="D1865">
        <v>0</v>
      </c>
      <c r="E1865">
        <v>0</v>
      </c>
      <c r="F1865">
        <v>0</v>
      </c>
      <c r="G1865">
        <v>0</v>
      </c>
      <c r="H1865">
        <v>0</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0</v>
      </c>
      <c r="AB1865">
        <v>0</v>
      </c>
      <c r="AC1865">
        <v>0</v>
      </c>
      <c r="AD1865">
        <v>0</v>
      </c>
      <c r="AE1865">
        <v>0</v>
      </c>
      <c r="AF1865">
        <v>0</v>
      </c>
    </row>
    <row r="1866" spans="1:32" x14ac:dyDescent="0.25">
      <c r="A1866" t="s">
        <v>7527</v>
      </c>
      <c r="B1866">
        <v>0</v>
      </c>
      <c r="C1866">
        <v>0</v>
      </c>
      <c r="D1866">
        <v>0</v>
      </c>
      <c r="E1866">
        <v>0</v>
      </c>
      <c r="F1866">
        <v>0</v>
      </c>
      <c r="G1866">
        <v>0</v>
      </c>
      <c r="H1866">
        <v>0</v>
      </c>
      <c r="I1866">
        <v>0</v>
      </c>
      <c r="J1866">
        <v>0</v>
      </c>
      <c r="K1866">
        <v>0</v>
      </c>
      <c r="L1866">
        <v>0</v>
      </c>
      <c r="M1866">
        <v>0</v>
      </c>
      <c r="N1866">
        <v>0</v>
      </c>
      <c r="O1866">
        <v>0</v>
      </c>
      <c r="P1866">
        <v>0</v>
      </c>
      <c r="Q1866">
        <v>0</v>
      </c>
      <c r="R1866">
        <v>0</v>
      </c>
      <c r="S1866">
        <v>0</v>
      </c>
      <c r="T1866">
        <v>0</v>
      </c>
      <c r="U1866">
        <v>0</v>
      </c>
      <c r="V1866">
        <v>0</v>
      </c>
      <c r="W1866">
        <v>0</v>
      </c>
      <c r="X1866">
        <v>0</v>
      </c>
      <c r="Y1866">
        <v>0</v>
      </c>
      <c r="Z1866">
        <v>0</v>
      </c>
      <c r="AA1866">
        <v>0</v>
      </c>
      <c r="AB1866">
        <v>0</v>
      </c>
      <c r="AC1866">
        <v>0</v>
      </c>
      <c r="AD1866">
        <v>0</v>
      </c>
      <c r="AE1866">
        <v>0</v>
      </c>
      <c r="AF1866">
        <v>0</v>
      </c>
    </row>
    <row r="1867" spans="1:32" x14ac:dyDescent="0.25">
      <c r="A1867" t="s">
        <v>7528</v>
      </c>
      <c r="B1867">
        <v>0</v>
      </c>
      <c r="C1867">
        <v>0</v>
      </c>
      <c r="D1867">
        <v>0</v>
      </c>
      <c r="E1867">
        <v>0</v>
      </c>
      <c r="F1867">
        <v>0</v>
      </c>
      <c r="G1867">
        <v>0</v>
      </c>
      <c r="H1867">
        <v>0</v>
      </c>
      <c r="I1867">
        <v>0</v>
      </c>
      <c r="J1867">
        <v>0</v>
      </c>
      <c r="K1867">
        <v>0</v>
      </c>
      <c r="L1867">
        <v>0</v>
      </c>
      <c r="M1867">
        <v>0</v>
      </c>
      <c r="N1867">
        <v>0</v>
      </c>
      <c r="O1867">
        <v>0</v>
      </c>
      <c r="P1867">
        <v>0</v>
      </c>
      <c r="Q1867">
        <v>0</v>
      </c>
      <c r="R1867">
        <v>0</v>
      </c>
      <c r="S1867">
        <v>0</v>
      </c>
      <c r="T1867">
        <v>0</v>
      </c>
      <c r="U1867">
        <v>0</v>
      </c>
      <c r="V1867">
        <v>0</v>
      </c>
      <c r="W1867">
        <v>0</v>
      </c>
      <c r="X1867">
        <v>0</v>
      </c>
      <c r="Y1867">
        <v>0</v>
      </c>
      <c r="Z1867">
        <v>0</v>
      </c>
      <c r="AA1867">
        <v>0</v>
      </c>
      <c r="AB1867">
        <v>0</v>
      </c>
      <c r="AC1867">
        <v>0</v>
      </c>
      <c r="AD1867">
        <v>0</v>
      </c>
      <c r="AE1867">
        <v>0</v>
      </c>
      <c r="AF1867">
        <v>0</v>
      </c>
    </row>
    <row r="1868" spans="1:32" x14ac:dyDescent="0.25">
      <c r="A1868" t="s">
        <v>7529</v>
      </c>
      <c r="B1868">
        <v>0</v>
      </c>
      <c r="C1868">
        <v>0</v>
      </c>
      <c r="D1868">
        <v>0</v>
      </c>
      <c r="E1868">
        <v>0</v>
      </c>
      <c r="F1868">
        <v>0</v>
      </c>
      <c r="G1868">
        <v>0</v>
      </c>
      <c r="H1868">
        <v>0</v>
      </c>
      <c r="I1868">
        <v>0</v>
      </c>
      <c r="J1868">
        <v>0</v>
      </c>
      <c r="K1868">
        <v>0</v>
      </c>
      <c r="L1868">
        <v>0</v>
      </c>
      <c r="M1868">
        <v>0</v>
      </c>
      <c r="N1868">
        <v>0</v>
      </c>
      <c r="O1868">
        <v>0</v>
      </c>
      <c r="P1868">
        <v>0</v>
      </c>
      <c r="Q1868">
        <v>0</v>
      </c>
      <c r="R1868">
        <v>0</v>
      </c>
      <c r="S1868">
        <v>0</v>
      </c>
      <c r="T1868">
        <v>0</v>
      </c>
      <c r="U1868">
        <v>0</v>
      </c>
      <c r="V1868">
        <v>0</v>
      </c>
      <c r="W1868">
        <v>0</v>
      </c>
      <c r="X1868">
        <v>0</v>
      </c>
      <c r="Y1868">
        <v>0</v>
      </c>
      <c r="Z1868">
        <v>0</v>
      </c>
      <c r="AA1868">
        <v>0</v>
      </c>
      <c r="AB1868">
        <v>0</v>
      </c>
      <c r="AC1868">
        <v>0</v>
      </c>
      <c r="AD1868">
        <v>0</v>
      </c>
      <c r="AE1868">
        <v>0</v>
      </c>
      <c r="AF1868">
        <v>0</v>
      </c>
    </row>
    <row r="1869" spans="1:32" x14ac:dyDescent="0.25">
      <c r="A1869" t="s">
        <v>7530</v>
      </c>
      <c r="B1869">
        <v>0</v>
      </c>
      <c r="C1869">
        <v>0</v>
      </c>
      <c r="D1869">
        <v>0</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row>
    <row r="1870" spans="1:32" x14ac:dyDescent="0.25">
      <c r="A1870" t="s">
        <v>7531</v>
      </c>
      <c r="B1870">
        <v>0</v>
      </c>
      <c r="C1870">
        <v>0</v>
      </c>
      <c r="D1870">
        <v>0</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row>
    <row r="1871" spans="1:32" x14ac:dyDescent="0.25">
      <c r="A1871" t="s">
        <v>7532</v>
      </c>
      <c r="B1871">
        <v>0</v>
      </c>
      <c r="C1871">
        <v>0</v>
      </c>
      <c r="D1871">
        <v>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row>
    <row r="1872" spans="1:32" x14ac:dyDescent="0.25">
      <c r="A1872" t="s">
        <v>7533</v>
      </c>
      <c r="B1872">
        <v>0</v>
      </c>
      <c r="C1872">
        <v>0</v>
      </c>
      <c r="D1872">
        <v>0</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row>
    <row r="1873" spans="1:32" x14ac:dyDescent="0.25">
      <c r="A1873" t="s">
        <v>7534</v>
      </c>
      <c r="B1873">
        <v>0</v>
      </c>
      <c r="C1873">
        <v>0</v>
      </c>
      <c r="D1873">
        <v>0</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0</v>
      </c>
      <c r="AE1873">
        <v>0</v>
      </c>
      <c r="AF1873">
        <v>0</v>
      </c>
    </row>
    <row r="1874" spans="1:32" x14ac:dyDescent="0.25">
      <c r="A1874" t="s">
        <v>7535</v>
      </c>
      <c r="B1874">
        <v>0</v>
      </c>
      <c r="C1874">
        <v>0</v>
      </c>
      <c r="D1874">
        <v>0</v>
      </c>
      <c r="E1874">
        <v>0</v>
      </c>
      <c r="F1874">
        <v>0</v>
      </c>
      <c r="G1874">
        <v>0</v>
      </c>
      <c r="H1874">
        <v>0</v>
      </c>
      <c r="I1874">
        <v>0</v>
      </c>
      <c r="J1874">
        <v>0</v>
      </c>
      <c r="K1874">
        <v>0</v>
      </c>
      <c r="L1874">
        <v>0</v>
      </c>
      <c r="M1874">
        <v>0</v>
      </c>
      <c r="N1874">
        <v>0</v>
      </c>
      <c r="O1874">
        <v>0</v>
      </c>
      <c r="P1874">
        <v>0</v>
      </c>
      <c r="Q1874">
        <v>0</v>
      </c>
      <c r="R1874">
        <v>0</v>
      </c>
      <c r="S1874">
        <v>0</v>
      </c>
      <c r="T1874">
        <v>0</v>
      </c>
      <c r="U1874">
        <v>0</v>
      </c>
      <c r="V1874">
        <v>0</v>
      </c>
      <c r="W1874">
        <v>0</v>
      </c>
      <c r="X1874">
        <v>0</v>
      </c>
      <c r="Y1874">
        <v>0</v>
      </c>
      <c r="Z1874">
        <v>0</v>
      </c>
      <c r="AA1874">
        <v>0</v>
      </c>
      <c r="AB1874">
        <v>0</v>
      </c>
      <c r="AC1874">
        <v>0</v>
      </c>
      <c r="AD1874">
        <v>0</v>
      </c>
      <c r="AE1874">
        <v>0</v>
      </c>
      <c r="AF1874">
        <v>0</v>
      </c>
    </row>
    <row r="1875" spans="1:32" x14ac:dyDescent="0.25">
      <c r="A1875" t="s">
        <v>7536</v>
      </c>
      <c r="B1875">
        <v>0</v>
      </c>
      <c r="C1875">
        <v>0</v>
      </c>
      <c r="D1875">
        <v>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row>
    <row r="1876" spans="1:32" x14ac:dyDescent="0.25">
      <c r="A1876" t="s">
        <v>7537</v>
      </c>
      <c r="B1876">
        <v>0</v>
      </c>
      <c r="C1876">
        <v>0</v>
      </c>
      <c r="D1876">
        <v>0</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row>
    <row r="1877" spans="1:32" x14ac:dyDescent="0.25">
      <c r="A1877" t="s">
        <v>7538</v>
      </c>
      <c r="B1877">
        <v>0</v>
      </c>
      <c r="C1877">
        <v>0</v>
      </c>
      <c r="D1877">
        <v>0</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row>
    <row r="1878" spans="1:32" x14ac:dyDescent="0.25">
      <c r="A1878" t="s">
        <v>7539</v>
      </c>
      <c r="B1878">
        <v>0</v>
      </c>
      <c r="C1878">
        <v>0</v>
      </c>
      <c r="D1878">
        <v>0</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0</v>
      </c>
      <c r="AE1878">
        <v>0</v>
      </c>
      <c r="AF1878">
        <v>0</v>
      </c>
    </row>
    <row r="1879" spans="1:32" x14ac:dyDescent="0.25">
      <c r="A1879" t="s">
        <v>7540</v>
      </c>
      <c r="B1879">
        <v>0</v>
      </c>
      <c r="C1879">
        <v>0</v>
      </c>
      <c r="D1879">
        <v>0</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row>
    <row r="1880" spans="1:32" x14ac:dyDescent="0.25">
      <c r="A1880" t="s">
        <v>7541</v>
      </c>
      <c r="B1880">
        <v>0</v>
      </c>
      <c r="C1880">
        <v>0</v>
      </c>
      <c r="D1880">
        <v>0</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row>
    <row r="1881" spans="1:32" x14ac:dyDescent="0.25">
      <c r="A1881" t="s">
        <v>7542</v>
      </c>
      <c r="B1881">
        <v>0</v>
      </c>
      <c r="C1881">
        <v>0</v>
      </c>
      <c r="D1881">
        <v>0</v>
      </c>
      <c r="E1881">
        <v>0</v>
      </c>
      <c r="F1881">
        <v>0</v>
      </c>
      <c r="G1881">
        <v>0</v>
      </c>
      <c r="H1881">
        <v>0</v>
      </c>
      <c r="I1881">
        <v>0</v>
      </c>
      <c r="J1881">
        <v>0</v>
      </c>
      <c r="K1881">
        <v>0</v>
      </c>
      <c r="L1881">
        <v>0</v>
      </c>
      <c r="M1881">
        <v>0</v>
      </c>
      <c r="N1881">
        <v>0</v>
      </c>
      <c r="O1881">
        <v>0</v>
      </c>
      <c r="P1881">
        <v>0</v>
      </c>
      <c r="Q1881">
        <v>0</v>
      </c>
      <c r="R1881">
        <v>0</v>
      </c>
      <c r="S1881">
        <v>0</v>
      </c>
      <c r="T1881">
        <v>0</v>
      </c>
      <c r="U1881">
        <v>0</v>
      </c>
      <c r="V1881">
        <v>0</v>
      </c>
      <c r="W1881">
        <v>0</v>
      </c>
      <c r="X1881">
        <v>0</v>
      </c>
      <c r="Y1881">
        <v>0</v>
      </c>
      <c r="Z1881">
        <v>0</v>
      </c>
      <c r="AA1881">
        <v>0</v>
      </c>
      <c r="AB1881">
        <v>0</v>
      </c>
      <c r="AC1881">
        <v>0</v>
      </c>
      <c r="AD1881">
        <v>0</v>
      </c>
      <c r="AE1881">
        <v>0</v>
      </c>
      <c r="AF1881">
        <v>0</v>
      </c>
    </row>
    <row r="1882" spans="1:32" x14ac:dyDescent="0.25">
      <c r="A1882" t="s">
        <v>7543</v>
      </c>
      <c r="B1882">
        <v>0</v>
      </c>
      <c r="C1882">
        <v>0</v>
      </c>
      <c r="D1882">
        <v>0</v>
      </c>
      <c r="E1882">
        <v>0</v>
      </c>
      <c r="F1882">
        <v>0</v>
      </c>
      <c r="G1882">
        <v>0</v>
      </c>
      <c r="H1882">
        <v>0</v>
      </c>
      <c r="I1882">
        <v>0</v>
      </c>
      <c r="J1882">
        <v>0</v>
      </c>
      <c r="K1882">
        <v>0</v>
      </c>
      <c r="L1882">
        <v>0</v>
      </c>
      <c r="M1882">
        <v>0</v>
      </c>
      <c r="N1882">
        <v>0</v>
      </c>
      <c r="O1882">
        <v>0</v>
      </c>
      <c r="P1882">
        <v>0</v>
      </c>
      <c r="Q1882">
        <v>0</v>
      </c>
      <c r="R1882">
        <v>0</v>
      </c>
      <c r="S1882">
        <v>0</v>
      </c>
      <c r="T1882">
        <v>0</v>
      </c>
      <c r="U1882">
        <v>0</v>
      </c>
      <c r="V1882">
        <v>0</v>
      </c>
      <c r="W1882">
        <v>0</v>
      </c>
      <c r="X1882">
        <v>0</v>
      </c>
      <c r="Y1882">
        <v>0</v>
      </c>
      <c r="Z1882">
        <v>0</v>
      </c>
      <c r="AA1882">
        <v>0</v>
      </c>
      <c r="AB1882">
        <v>0</v>
      </c>
      <c r="AC1882">
        <v>0</v>
      </c>
      <c r="AD1882">
        <v>0</v>
      </c>
      <c r="AE1882">
        <v>0</v>
      </c>
      <c r="AF1882">
        <v>0</v>
      </c>
    </row>
    <row r="1883" spans="1:32" x14ac:dyDescent="0.25">
      <c r="A1883" t="s">
        <v>7544</v>
      </c>
      <c r="B1883">
        <v>0</v>
      </c>
      <c r="C1883">
        <v>0</v>
      </c>
      <c r="D1883">
        <v>0</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row>
    <row r="1884" spans="1:32" x14ac:dyDescent="0.25">
      <c r="A1884" t="s">
        <v>7545</v>
      </c>
      <c r="B1884">
        <v>0</v>
      </c>
      <c r="C1884">
        <v>0</v>
      </c>
      <c r="D1884">
        <v>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row>
    <row r="1885" spans="1:32" x14ac:dyDescent="0.25">
      <c r="A1885" t="s">
        <v>7546</v>
      </c>
      <c r="B1885">
        <v>0</v>
      </c>
      <c r="C1885">
        <v>0</v>
      </c>
      <c r="D1885">
        <v>0</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row>
    <row r="1886" spans="1:32" x14ac:dyDescent="0.25">
      <c r="A1886" t="s">
        <v>7547</v>
      </c>
      <c r="B1886">
        <v>0</v>
      </c>
      <c r="C1886">
        <v>0</v>
      </c>
      <c r="D1886">
        <v>0</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row>
    <row r="1887" spans="1:32" x14ac:dyDescent="0.25">
      <c r="A1887" t="s">
        <v>7548</v>
      </c>
      <c r="B1887">
        <v>0</v>
      </c>
      <c r="C1887">
        <v>0</v>
      </c>
      <c r="D1887">
        <v>0</v>
      </c>
      <c r="E1887">
        <v>0</v>
      </c>
      <c r="F1887">
        <v>0</v>
      </c>
      <c r="G1887">
        <v>0</v>
      </c>
      <c r="H1887">
        <v>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0</v>
      </c>
      <c r="AE1887">
        <v>0</v>
      </c>
      <c r="AF1887">
        <v>0</v>
      </c>
    </row>
    <row r="1888" spans="1:32" x14ac:dyDescent="0.25">
      <c r="A1888" t="s">
        <v>7549</v>
      </c>
      <c r="B1888">
        <v>0</v>
      </c>
      <c r="C1888">
        <v>0</v>
      </c>
      <c r="D1888">
        <v>0</v>
      </c>
      <c r="E1888">
        <v>0</v>
      </c>
      <c r="F1888">
        <v>0</v>
      </c>
      <c r="G1888">
        <v>0</v>
      </c>
      <c r="H1888">
        <v>0</v>
      </c>
      <c r="I1888">
        <v>0</v>
      </c>
      <c r="J1888">
        <v>0</v>
      </c>
      <c r="K1888">
        <v>0</v>
      </c>
      <c r="L1888">
        <v>0</v>
      </c>
      <c r="M1888">
        <v>0</v>
      </c>
      <c r="N1888">
        <v>0</v>
      </c>
      <c r="O1888">
        <v>0</v>
      </c>
      <c r="P1888">
        <v>0</v>
      </c>
      <c r="Q1888">
        <v>0</v>
      </c>
      <c r="R1888">
        <v>0</v>
      </c>
      <c r="S1888">
        <v>0</v>
      </c>
      <c r="T1888">
        <v>0</v>
      </c>
      <c r="U1888">
        <v>0</v>
      </c>
      <c r="V1888">
        <v>0</v>
      </c>
      <c r="W1888">
        <v>0</v>
      </c>
      <c r="X1888">
        <v>0</v>
      </c>
      <c r="Y1888">
        <v>0</v>
      </c>
      <c r="Z1888">
        <v>0</v>
      </c>
      <c r="AA1888">
        <v>0</v>
      </c>
      <c r="AB1888">
        <v>0</v>
      </c>
      <c r="AC1888">
        <v>0</v>
      </c>
      <c r="AD1888">
        <v>0</v>
      </c>
      <c r="AE1888">
        <v>0</v>
      </c>
      <c r="AF1888">
        <v>0</v>
      </c>
    </row>
    <row r="1889" spans="1:32" x14ac:dyDescent="0.25">
      <c r="A1889" t="s">
        <v>7550</v>
      </c>
      <c r="B1889">
        <v>0</v>
      </c>
      <c r="C1889">
        <v>0</v>
      </c>
      <c r="D1889">
        <v>0</v>
      </c>
      <c r="E1889">
        <v>0</v>
      </c>
      <c r="F1889">
        <v>0</v>
      </c>
      <c r="G1889">
        <v>0</v>
      </c>
      <c r="H1889">
        <v>0</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0</v>
      </c>
      <c r="AD1889">
        <v>0</v>
      </c>
      <c r="AE1889">
        <v>0</v>
      </c>
      <c r="AF1889">
        <v>0</v>
      </c>
    </row>
    <row r="1890" spans="1:32" x14ac:dyDescent="0.25">
      <c r="A1890" t="s">
        <v>7551</v>
      </c>
      <c r="B1890">
        <v>0</v>
      </c>
      <c r="C1890">
        <v>0</v>
      </c>
      <c r="D1890">
        <v>0</v>
      </c>
      <c r="E1890">
        <v>0</v>
      </c>
      <c r="F1890">
        <v>0</v>
      </c>
      <c r="G1890">
        <v>0</v>
      </c>
      <c r="H1890">
        <v>0</v>
      </c>
      <c r="I1890">
        <v>0</v>
      </c>
      <c r="J1890">
        <v>0</v>
      </c>
      <c r="K1890">
        <v>0</v>
      </c>
      <c r="L1890">
        <v>0</v>
      </c>
      <c r="M1890">
        <v>0</v>
      </c>
      <c r="N1890">
        <v>0</v>
      </c>
      <c r="O1890">
        <v>0</v>
      </c>
      <c r="P1890">
        <v>0</v>
      </c>
      <c r="Q1890">
        <v>0</v>
      </c>
      <c r="R1890">
        <v>0</v>
      </c>
      <c r="S1890">
        <v>0</v>
      </c>
      <c r="T1890">
        <v>0</v>
      </c>
      <c r="U1890">
        <v>0</v>
      </c>
      <c r="V1890">
        <v>0</v>
      </c>
      <c r="W1890">
        <v>0</v>
      </c>
      <c r="X1890">
        <v>0</v>
      </c>
      <c r="Y1890">
        <v>0</v>
      </c>
      <c r="Z1890">
        <v>0</v>
      </c>
      <c r="AA1890">
        <v>0</v>
      </c>
      <c r="AB1890">
        <v>0</v>
      </c>
      <c r="AC1890">
        <v>0</v>
      </c>
      <c r="AD1890">
        <v>0</v>
      </c>
      <c r="AE1890">
        <v>0</v>
      </c>
      <c r="AF1890">
        <v>0</v>
      </c>
    </row>
    <row r="1891" spans="1:32" x14ac:dyDescent="0.25">
      <c r="A1891" t="s">
        <v>7552</v>
      </c>
      <c r="B1891">
        <v>0</v>
      </c>
      <c r="C1891">
        <v>0</v>
      </c>
      <c r="D1891">
        <v>0</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row>
    <row r="1892" spans="1:32" x14ac:dyDescent="0.25">
      <c r="A1892" t="s">
        <v>7553</v>
      </c>
      <c r="B1892">
        <v>0</v>
      </c>
      <c r="C1892">
        <v>0</v>
      </c>
      <c r="D1892">
        <v>0</v>
      </c>
      <c r="E1892">
        <v>0</v>
      </c>
      <c r="F1892">
        <v>0</v>
      </c>
      <c r="G1892">
        <v>0</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0</v>
      </c>
      <c r="AE1892">
        <v>0</v>
      </c>
      <c r="AF1892">
        <v>0</v>
      </c>
    </row>
    <row r="1893" spans="1:32" x14ac:dyDescent="0.25">
      <c r="A1893" t="s">
        <v>7554</v>
      </c>
      <c r="B1893">
        <v>0</v>
      </c>
      <c r="C1893">
        <v>0</v>
      </c>
      <c r="D1893">
        <v>0</v>
      </c>
      <c r="E1893">
        <v>0</v>
      </c>
      <c r="F1893">
        <v>0</v>
      </c>
      <c r="G1893">
        <v>0</v>
      </c>
      <c r="H1893">
        <v>0</v>
      </c>
      <c r="I1893">
        <v>0</v>
      </c>
      <c r="J1893">
        <v>0</v>
      </c>
      <c r="K1893">
        <v>0</v>
      </c>
      <c r="L1893">
        <v>0</v>
      </c>
      <c r="M1893">
        <v>0</v>
      </c>
      <c r="N1893">
        <v>0</v>
      </c>
      <c r="O1893">
        <v>0</v>
      </c>
      <c r="P1893">
        <v>0</v>
      </c>
      <c r="Q1893">
        <v>0</v>
      </c>
      <c r="R1893">
        <v>0</v>
      </c>
      <c r="S1893">
        <v>0</v>
      </c>
      <c r="T1893">
        <v>0</v>
      </c>
      <c r="U1893">
        <v>0</v>
      </c>
      <c r="V1893">
        <v>0</v>
      </c>
      <c r="W1893">
        <v>0</v>
      </c>
      <c r="X1893">
        <v>0</v>
      </c>
      <c r="Y1893">
        <v>0</v>
      </c>
      <c r="Z1893">
        <v>0</v>
      </c>
      <c r="AA1893">
        <v>0</v>
      </c>
      <c r="AB1893">
        <v>0</v>
      </c>
      <c r="AC1893">
        <v>0</v>
      </c>
      <c r="AD1893">
        <v>0</v>
      </c>
      <c r="AE1893">
        <v>0</v>
      </c>
      <c r="AF1893">
        <v>0</v>
      </c>
    </row>
    <row r="1894" spans="1:32" x14ac:dyDescent="0.25">
      <c r="A1894" t="s">
        <v>7555</v>
      </c>
      <c r="B1894">
        <v>0</v>
      </c>
      <c r="C1894">
        <v>0</v>
      </c>
      <c r="D1894">
        <v>0</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row>
    <row r="1895" spans="1:32" x14ac:dyDescent="0.25">
      <c r="A1895" t="s">
        <v>7556</v>
      </c>
      <c r="B1895">
        <v>0</v>
      </c>
      <c r="C1895">
        <v>0</v>
      </c>
      <c r="D1895">
        <v>0</v>
      </c>
      <c r="E1895">
        <v>0</v>
      </c>
      <c r="F1895">
        <v>0</v>
      </c>
      <c r="G1895">
        <v>0</v>
      </c>
      <c r="H1895">
        <v>0</v>
      </c>
      <c r="I1895">
        <v>0</v>
      </c>
      <c r="J1895">
        <v>0</v>
      </c>
      <c r="K1895">
        <v>0</v>
      </c>
      <c r="L1895">
        <v>0</v>
      </c>
      <c r="M1895">
        <v>0</v>
      </c>
      <c r="N1895">
        <v>0</v>
      </c>
      <c r="O1895">
        <v>0</v>
      </c>
      <c r="P1895">
        <v>0</v>
      </c>
      <c r="Q1895">
        <v>0</v>
      </c>
      <c r="R1895">
        <v>0</v>
      </c>
      <c r="S1895">
        <v>0</v>
      </c>
      <c r="T1895">
        <v>0</v>
      </c>
      <c r="U1895">
        <v>0</v>
      </c>
      <c r="V1895">
        <v>0</v>
      </c>
      <c r="W1895">
        <v>0</v>
      </c>
      <c r="X1895">
        <v>0</v>
      </c>
      <c r="Y1895">
        <v>0</v>
      </c>
      <c r="Z1895">
        <v>0</v>
      </c>
      <c r="AA1895">
        <v>0</v>
      </c>
      <c r="AB1895">
        <v>0</v>
      </c>
      <c r="AC1895">
        <v>0</v>
      </c>
      <c r="AD1895">
        <v>0</v>
      </c>
      <c r="AE1895">
        <v>0</v>
      </c>
      <c r="AF1895">
        <v>0</v>
      </c>
    </row>
    <row r="1896" spans="1:32" x14ac:dyDescent="0.25">
      <c r="A1896" t="s">
        <v>7557</v>
      </c>
      <c r="B1896">
        <v>0</v>
      </c>
      <c r="C1896">
        <v>0</v>
      </c>
      <c r="D1896">
        <v>0</v>
      </c>
      <c r="E1896">
        <v>0</v>
      </c>
      <c r="F1896">
        <v>0</v>
      </c>
      <c r="G1896">
        <v>0</v>
      </c>
      <c r="H1896">
        <v>0</v>
      </c>
      <c r="I1896">
        <v>0</v>
      </c>
      <c r="J1896">
        <v>0</v>
      </c>
      <c r="K1896">
        <v>0</v>
      </c>
      <c r="L1896">
        <v>0</v>
      </c>
      <c r="M1896">
        <v>0</v>
      </c>
      <c r="N1896">
        <v>0</v>
      </c>
      <c r="O1896">
        <v>0</v>
      </c>
      <c r="P1896">
        <v>0</v>
      </c>
      <c r="Q1896">
        <v>0</v>
      </c>
      <c r="R1896">
        <v>0</v>
      </c>
      <c r="S1896">
        <v>0</v>
      </c>
      <c r="T1896">
        <v>0</v>
      </c>
      <c r="U1896">
        <v>0</v>
      </c>
      <c r="V1896">
        <v>0</v>
      </c>
      <c r="W1896">
        <v>0</v>
      </c>
      <c r="X1896">
        <v>0</v>
      </c>
      <c r="Y1896">
        <v>0</v>
      </c>
      <c r="Z1896">
        <v>0</v>
      </c>
      <c r="AA1896">
        <v>0</v>
      </c>
      <c r="AB1896">
        <v>0</v>
      </c>
      <c r="AC1896">
        <v>0</v>
      </c>
      <c r="AD1896">
        <v>0</v>
      </c>
      <c r="AE1896">
        <v>0</v>
      </c>
      <c r="AF1896">
        <v>0</v>
      </c>
    </row>
    <row r="1897" spans="1:32" x14ac:dyDescent="0.25">
      <c r="A1897" t="s">
        <v>7558</v>
      </c>
      <c r="B1897">
        <v>0</v>
      </c>
      <c r="C1897">
        <v>0</v>
      </c>
      <c r="D1897">
        <v>0</v>
      </c>
      <c r="E1897">
        <v>0</v>
      </c>
      <c r="F1897">
        <v>0</v>
      </c>
      <c r="G1897">
        <v>0</v>
      </c>
      <c r="H1897">
        <v>0</v>
      </c>
      <c r="I1897">
        <v>0</v>
      </c>
      <c r="J1897">
        <v>0</v>
      </c>
      <c r="K1897">
        <v>0</v>
      </c>
      <c r="L1897">
        <v>0</v>
      </c>
      <c r="M1897">
        <v>0</v>
      </c>
      <c r="N1897">
        <v>0</v>
      </c>
      <c r="O1897">
        <v>0</v>
      </c>
      <c r="P1897">
        <v>0</v>
      </c>
      <c r="Q1897">
        <v>0</v>
      </c>
      <c r="R1897">
        <v>0</v>
      </c>
      <c r="S1897">
        <v>0</v>
      </c>
      <c r="T1897">
        <v>0</v>
      </c>
      <c r="U1897">
        <v>0</v>
      </c>
      <c r="V1897">
        <v>0</v>
      </c>
      <c r="W1897">
        <v>0</v>
      </c>
      <c r="X1897">
        <v>0</v>
      </c>
      <c r="Y1897">
        <v>0</v>
      </c>
      <c r="Z1897">
        <v>0</v>
      </c>
      <c r="AA1897">
        <v>0</v>
      </c>
      <c r="AB1897">
        <v>0</v>
      </c>
      <c r="AC1897">
        <v>0</v>
      </c>
      <c r="AD1897">
        <v>0</v>
      </c>
      <c r="AE1897">
        <v>0</v>
      </c>
      <c r="AF1897">
        <v>0</v>
      </c>
    </row>
    <row r="1898" spans="1:32" x14ac:dyDescent="0.25">
      <c r="A1898" t="s">
        <v>7559</v>
      </c>
      <c r="B1898">
        <v>0</v>
      </c>
      <c r="C1898">
        <v>0</v>
      </c>
      <c r="D1898">
        <v>0</v>
      </c>
      <c r="E1898">
        <v>0</v>
      </c>
      <c r="F1898">
        <v>0</v>
      </c>
      <c r="G1898">
        <v>0</v>
      </c>
      <c r="H1898">
        <v>0</v>
      </c>
      <c r="I1898">
        <v>0</v>
      </c>
      <c r="J1898">
        <v>0</v>
      </c>
      <c r="K1898">
        <v>0</v>
      </c>
      <c r="L1898">
        <v>0</v>
      </c>
      <c r="M1898">
        <v>0</v>
      </c>
      <c r="N1898">
        <v>0</v>
      </c>
      <c r="O1898">
        <v>0</v>
      </c>
      <c r="P1898">
        <v>0</v>
      </c>
      <c r="Q1898">
        <v>0</v>
      </c>
      <c r="R1898">
        <v>0</v>
      </c>
      <c r="S1898">
        <v>0</v>
      </c>
      <c r="T1898">
        <v>0</v>
      </c>
      <c r="U1898">
        <v>0</v>
      </c>
      <c r="V1898">
        <v>0</v>
      </c>
      <c r="W1898">
        <v>0</v>
      </c>
      <c r="X1898">
        <v>0</v>
      </c>
      <c r="Y1898">
        <v>0</v>
      </c>
      <c r="Z1898">
        <v>0</v>
      </c>
      <c r="AA1898">
        <v>0</v>
      </c>
      <c r="AB1898">
        <v>0</v>
      </c>
      <c r="AC1898">
        <v>0</v>
      </c>
      <c r="AD1898">
        <v>0</v>
      </c>
      <c r="AE1898">
        <v>0</v>
      </c>
      <c r="AF1898">
        <v>0</v>
      </c>
    </row>
    <row r="1899" spans="1:32" x14ac:dyDescent="0.25">
      <c r="A1899" t="s">
        <v>7560</v>
      </c>
      <c r="B1899" s="197">
        <v>19544500000000</v>
      </c>
      <c r="C1899" s="197">
        <v>19548300000000</v>
      </c>
      <c r="D1899" s="197">
        <v>19548300000000</v>
      </c>
      <c r="E1899" s="197">
        <v>19548100000000</v>
      </c>
      <c r="F1899" s="197">
        <v>19548000000000</v>
      </c>
      <c r="G1899" s="197">
        <v>19548000000000</v>
      </c>
      <c r="H1899" s="197">
        <v>19547900000000</v>
      </c>
      <c r="I1899" s="197">
        <v>19547900000000</v>
      </c>
      <c r="J1899" s="197">
        <v>19547900000000</v>
      </c>
      <c r="K1899" s="197">
        <v>19547900000000</v>
      </c>
      <c r="L1899" s="197">
        <v>19547900000000</v>
      </c>
      <c r="M1899" s="197">
        <v>19547800000000</v>
      </c>
      <c r="N1899" s="197">
        <v>19547800000000</v>
      </c>
      <c r="O1899" s="197">
        <v>19547800000000</v>
      </c>
      <c r="P1899" s="197">
        <v>19547800000000</v>
      </c>
      <c r="Q1899" s="197">
        <v>19547700000000</v>
      </c>
      <c r="R1899" s="197">
        <v>19547700000000</v>
      </c>
      <c r="S1899" s="197">
        <v>19547700000000</v>
      </c>
      <c r="T1899" s="197">
        <v>19547700000000</v>
      </c>
      <c r="U1899" s="197">
        <v>19547700000000</v>
      </c>
      <c r="V1899" s="197">
        <v>19547700000000</v>
      </c>
      <c r="W1899" s="197">
        <v>19547700000000</v>
      </c>
      <c r="X1899" s="197">
        <v>19547700000000</v>
      </c>
      <c r="Y1899" s="197">
        <v>19547600000000</v>
      </c>
      <c r="Z1899" s="197">
        <v>19547600000000</v>
      </c>
      <c r="AA1899" s="197">
        <v>19547600000000</v>
      </c>
      <c r="AB1899" s="197">
        <v>19547600000000</v>
      </c>
      <c r="AC1899" s="197">
        <v>19547600000000</v>
      </c>
      <c r="AD1899" s="197">
        <v>19547600000000</v>
      </c>
      <c r="AE1899" s="197">
        <v>19547600000000</v>
      </c>
      <c r="AF1899" s="197">
        <v>19547500000000</v>
      </c>
    </row>
    <row r="1900" spans="1:32" x14ac:dyDescent="0.25">
      <c r="A1900" t="s">
        <v>7561</v>
      </c>
      <c r="B1900" s="197">
        <v>200564000</v>
      </c>
      <c r="C1900" s="197">
        <v>200603000</v>
      </c>
      <c r="D1900" s="197">
        <v>200603000</v>
      </c>
      <c r="E1900" s="197">
        <v>200601000</v>
      </c>
      <c r="F1900" s="197">
        <v>200600000</v>
      </c>
      <c r="G1900" s="197">
        <v>200600000</v>
      </c>
      <c r="H1900" s="197">
        <v>200599000</v>
      </c>
      <c r="I1900" s="197">
        <v>200599000</v>
      </c>
      <c r="J1900" s="197">
        <v>200599000</v>
      </c>
      <c r="K1900" s="197">
        <v>200599000</v>
      </c>
      <c r="L1900" s="197">
        <v>200599000</v>
      </c>
      <c r="M1900" s="197">
        <v>200598000</v>
      </c>
      <c r="N1900" s="197">
        <v>200598000</v>
      </c>
      <c r="O1900" s="197">
        <v>200598000</v>
      </c>
      <c r="P1900" s="197">
        <v>200598000</v>
      </c>
      <c r="Q1900" s="197">
        <v>200598000</v>
      </c>
      <c r="R1900" s="197">
        <v>200597000</v>
      </c>
      <c r="S1900" s="197">
        <v>200597000</v>
      </c>
      <c r="T1900" s="197">
        <v>200597000</v>
      </c>
      <c r="U1900" s="197">
        <v>200597000</v>
      </c>
      <c r="V1900" s="197">
        <v>200597000</v>
      </c>
      <c r="W1900" s="197">
        <v>200597000</v>
      </c>
      <c r="X1900" s="197">
        <v>200597000</v>
      </c>
      <c r="Y1900" s="197">
        <v>200596000</v>
      </c>
      <c r="Z1900" s="197">
        <v>200596000</v>
      </c>
      <c r="AA1900" s="197">
        <v>200596000</v>
      </c>
      <c r="AB1900" s="197">
        <v>200596000</v>
      </c>
      <c r="AC1900" s="197">
        <v>200596000</v>
      </c>
      <c r="AD1900" s="197">
        <v>200596000</v>
      </c>
      <c r="AE1900" s="197">
        <v>200596000</v>
      </c>
      <c r="AF1900" s="197">
        <v>200596000</v>
      </c>
    </row>
    <row r="1901" spans="1:32" x14ac:dyDescent="0.25">
      <c r="A1901" t="s">
        <v>7562</v>
      </c>
      <c r="B1901" s="197">
        <v>5806580000</v>
      </c>
      <c r="C1901" s="197">
        <v>5807710000</v>
      </c>
      <c r="D1901" s="197">
        <v>5807700000</v>
      </c>
      <c r="E1901" s="197">
        <v>5807640000</v>
      </c>
      <c r="F1901" s="197">
        <v>5807630000</v>
      </c>
      <c r="G1901" s="197">
        <v>5807610000</v>
      </c>
      <c r="H1901" s="197">
        <v>5807590000</v>
      </c>
      <c r="I1901" s="197">
        <v>5807600000</v>
      </c>
      <c r="J1901" s="197">
        <v>5807580000</v>
      </c>
      <c r="K1901" s="197">
        <v>5807580000</v>
      </c>
      <c r="L1901" s="197">
        <v>5807580000</v>
      </c>
      <c r="M1901" s="197">
        <v>5807570000</v>
      </c>
      <c r="N1901" s="197">
        <v>5807560000</v>
      </c>
      <c r="O1901" s="197">
        <v>5807550000</v>
      </c>
      <c r="P1901" s="197">
        <v>5807550000</v>
      </c>
      <c r="Q1901" s="197">
        <v>5807540000</v>
      </c>
      <c r="R1901" s="197">
        <v>5807540000</v>
      </c>
      <c r="S1901" s="197">
        <v>5807540000</v>
      </c>
      <c r="T1901" s="197">
        <v>5807530000</v>
      </c>
      <c r="U1901" s="197">
        <v>5807530000</v>
      </c>
      <c r="V1901" s="197">
        <v>5807530000</v>
      </c>
      <c r="W1901" s="197">
        <v>5807530000</v>
      </c>
      <c r="X1901" s="197">
        <v>5807520000</v>
      </c>
      <c r="Y1901" s="197">
        <v>5807510000</v>
      </c>
      <c r="Z1901" s="197">
        <v>5807510000</v>
      </c>
      <c r="AA1901" s="197">
        <v>5807510000</v>
      </c>
      <c r="AB1901" s="197">
        <v>5807500000</v>
      </c>
      <c r="AC1901" s="197">
        <v>5807500000</v>
      </c>
      <c r="AD1901" s="197">
        <v>5807500000</v>
      </c>
      <c r="AE1901" s="197">
        <v>5807490000</v>
      </c>
      <c r="AF1901" s="197">
        <v>5807480000</v>
      </c>
    </row>
    <row r="1902" spans="1:32" x14ac:dyDescent="0.25">
      <c r="A1902" t="s">
        <v>7563</v>
      </c>
      <c r="B1902" s="197">
        <v>44417700000</v>
      </c>
      <c r="C1902" s="197">
        <v>44426300000</v>
      </c>
      <c r="D1902" s="197">
        <v>44426200000</v>
      </c>
      <c r="E1902" s="197">
        <v>44425800000</v>
      </c>
      <c r="F1902" s="197">
        <v>44425600000</v>
      </c>
      <c r="G1902" s="197">
        <v>44425500000</v>
      </c>
      <c r="H1902" s="197">
        <v>44425400000</v>
      </c>
      <c r="I1902" s="197">
        <v>44425400000</v>
      </c>
      <c r="J1902" s="197">
        <v>44425300000</v>
      </c>
      <c r="K1902" s="197">
        <v>44425300000</v>
      </c>
      <c r="L1902" s="197">
        <v>44425300000</v>
      </c>
      <c r="M1902" s="197">
        <v>44425200000</v>
      </c>
      <c r="N1902" s="197">
        <v>44425100000</v>
      </c>
      <c r="O1902" s="197">
        <v>44425100000</v>
      </c>
      <c r="P1902" s="197">
        <v>44425000000</v>
      </c>
      <c r="Q1902" s="197">
        <v>44425000000</v>
      </c>
      <c r="R1902" s="197">
        <v>44425000000</v>
      </c>
      <c r="S1902" s="197">
        <v>44425000000</v>
      </c>
      <c r="T1902" s="197">
        <v>44424900000</v>
      </c>
      <c r="U1902" s="197">
        <v>44424900000</v>
      </c>
      <c r="V1902" s="197">
        <v>44424900000</v>
      </c>
      <c r="W1902" s="197">
        <v>44424900000</v>
      </c>
      <c r="X1902" s="197">
        <v>44424800000</v>
      </c>
      <c r="Y1902" s="197">
        <v>44424800000</v>
      </c>
      <c r="Z1902" s="197">
        <v>44424800000</v>
      </c>
      <c r="AA1902" s="197">
        <v>44424800000</v>
      </c>
      <c r="AB1902" s="197">
        <v>44424700000</v>
      </c>
      <c r="AC1902" s="197">
        <v>44424700000</v>
      </c>
      <c r="AD1902" s="197">
        <v>44424700000</v>
      </c>
      <c r="AE1902" s="197">
        <v>44424600000</v>
      </c>
      <c r="AF1902" s="197">
        <v>44424600000</v>
      </c>
    </row>
    <row r="1903" spans="1:32" x14ac:dyDescent="0.25">
      <c r="A1903" t="s">
        <v>7564</v>
      </c>
      <c r="B1903" s="197">
        <v>7267280000</v>
      </c>
      <c r="C1903" s="197">
        <v>7268690000</v>
      </c>
      <c r="D1903" s="197">
        <v>7268680000</v>
      </c>
      <c r="E1903" s="197">
        <v>7268600000</v>
      </c>
      <c r="F1903" s="197">
        <v>7268580000</v>
      </c>
      <c r="G1903" s="197">
        <v>7268560000</v>
      </c>
      <c r="H1903" s="197">
        <v>7268540000</v>
      </c>
      <c r="I1903" s="197">
        <v>7268550000</v>
      </c>
      <c r="J1903" s="197">
        <v>7268530000</v>
      </c>
      <c r="K1903" s="197">
        <v>7268530000</v>
      </c>
      <c r="L1903" s="197">
        <v>7268520000</v>
      </c>
      <c r="M1903" s="197">
        <v>7268510000</v>
      </c>
      <c r="N1903" s="197">
        <v>7268500000</v>
      </c>
      <c r="O1903" s="197">
        <v>7268490000</v>
      </c>
      <c r="P1903" s="197">
        <v>7268480000</v>
      </c>
      <c r="Q1903" s="197">
        <v>7268480000</v>
      </c>
      <c r="R1903" s="197">
        <v>7268470000</v>
      </c>
      <c r="S1903" s="197">
        <v>7268470000</v>
      </c>
      <c r="T1903" s="197">
        <v>7268470000</v>
      </c>
      <c r="U1903" s="197">
        <v>7268460000</v>
      </c>
      <c r="V1903" s="197">
        <v>7268470000</v>
      </c>
      <c r="W1903" s="197">
        <v>7268460000</v>
      </c>
      <c r="X1903" s="197">
        <v>7268450000</v>
      </c>
      <c r="Y1903" s="197">
        <v>7268440000</v>
      </c>
      <c r="Z1903" s="197">
        <v>7268440000</v>
      </c>
      <c r="AA1903" s="197">
        <v>7268440000</v>
      </c>
      <c r="AB1903" s="197">
        <v>7268430000</v>
      </c>
      <c r="AC1903" s="197">
        <v>7268430000</v>
      </c>
      <c r="AD1903" s="197">
        <v>7268420000</v>
      </c>
      <c r="AE1903" s="197">
        <v>7268420000</v>
      </c>
      <c r="AF1903" s="197">
        <v>7268410000</v>
      </c>
    </row>
    <row r="1904" spans="1:32" x14ac:dyDescent="0.25">
      <c r="A1904" t="s">
        <v>7565</v>
      </c>
      <c r="B1904" s="197">
        <v>4723730000</v>
      </c>
      <c r="C1904" s="197">
        <v>4724650000</v>
      </c>
      <c r="D1904" s="197">
        <v>4724640000</v>
      </c>
      <c r="E1904" s="197">
        <v>4724590000</v>
      </c>
      <c r="F1904" s="197">
        <v>4724580000</v>
      </c>
      <c r="G1904" s="197">
        <v>4724560000</v>
      </c>
      <c r="H1904" s="197">
        <v>4724550000</v>
      </c>
      <c r="I1904" s="197">
        <v>4724550000</v>
      </c>
      <c r="J1904" s="197">
        <v>4724550000</v>
      </c>
      <c r="K1904" s="197">
        <v>4724540000</v>
      </c>
      <c r="L1904" s="197">
        <v>4724540000</v>
      </c>
      <c r="M1904" s="197">
        <v>4724530000</v>
      </c>
      <c r="N1904" s="197">
        <v>4724530000</v>
      </c>
      <c r="O1904" s="197">
        <v>4724520000</v>
      </c>
      <c r="P1904" s="197">
        <v>4724510000</v>
      </c>
      <c r="Q1904" s="197">
        <v>4724510000</v>
      </c>
      <c r="R1904" s="197">
        <v>4724510000</v>
      </c>
      <c r="S1904" s="197">
        <v>4724510000</v>
      </c>
      <c r="T1904" s="197">
        <v>4724500000</v>
      </c>
      <c r="U1904" s="197">
        <v>4724500000</v>
      </c>
      <c r="V1904" s="197">
        <v>4724500000</v>
      </c>
      <c r="W1904" s="197">
        <v>4724500000</v>
      </c>
      <c r="X1904" s="197">
        <v>4724490000</v>
      </c>
      <c r="Y1904" s="197">
        <v>4724490000</v>
      </c>
      <c r="Z1904" s="197">
        <v>4724490000</v>
      </c>
      <c r="AA1904" s="197">
        <v>4724480000</v>
      </c>
      <c r="AB1904" s="197">
        <v>4724480000</v>
      </c>
      <c r="AC1904" s="197">
        <v>4724480000</v>
      </c>
      <c r="AD1904" s="197">
        <v>4724480000</v>
      </c>
      <c r="AE1904" s="197">
        <v>4724470000</v>
      </c>
      <c r="AF1904" s="197">
        <v>4724470000</v>
      </c>
    </row>
    <row r="1905" spans="1:32" x14ac:dyDescent="0.25">
      <c r="A1905" t="s">
        <v>7566</v>
      </c>
      <c r="B1905" s="197">
        <v>96727000000</v>
      </c>
      <c r="C1905" s="197">
        <v>96745900000</v>
      </c>
      <c r="D1905" s="197">
        <v>96745700000</v>
      </c>
      <c r="E1905" s="197">
        <v>96744700000</v>
      </c>
      <c r="F1905" s="197">
        <v>96744400000</v>
      </c>
      <c r="G1905" s="197">
        <v>96744100000</v>
      </c>
      <c r="H1905" s="197">
        <v>96743900000</v>
      </c>
      <c r="I1905" s="197">
        <v>96743900000</v>
      </c>
      <c r="J1905" s="197">
        <v>96743700000</v>
      </c>
      <c r="K1905" s="197">
        <v>96743700000</v>
      </c>
      <c r="L1905" s="197">
        <v>96743600000</v>
      </c>
      <c r="M1905" s="197">
        <v>96743400000</v>
      </c>
      <c r="N1905" s="197">
        <v>96743300000</v>
      </c>
      <c r="O1905" s="197">
        <v>96743200000</v>
      </c>
      <c r="P1905" s="197">
        <v>96743100000</v>
      </c>
      <c r="Q1905" s="197">
        <v>96743100000</v>
      </c>
      <c r="R1905" s="197">
        <v>96743000000</v>
      </c>
      <c r="S1905" s="197">
        <v>96742900000</v>
      </c>
      <c r="T1905" s="197">
        <v>96742900000</v>
      </c>
      <c r="U1905" s="197">
        <v>96742800000</v>
      </c>
      <c r="V1905" s="197">
        <v>96742900000</v>
      </c>
      <c r="W1905" s="197">
        <v>96742800000</v>
      </c>
      <c r="X1905" s="197">
        <v>96742600000</v>
      </c>
      <c r="Y1905" s="197">
        <v>96742600000</v>
      </c>
      <c r="Z1905" s="197">
        <v>96742500000</v>
      </c>
      <c r="AA1905" s="197">
        <v>96742500000</v>
      </c>
      <c r="AB1905" s="197">
        <v>96742400000</v>
      </c>
      <c r="AC1905" s="197">
        <v>96742300000</v>
      </c>
      <c r="AD1905" s="197">
        <v>96742300000</v>
      </c>
      <c r="AE1905" s="197">
        <v>96742200000</v>
      </c>
      <c r="AF1905" s="197">
        <v>96742100000</v>
      </c>
    </row>
    <row r="1906" spans="1:32" x14ac:dyDescent="0.25">
      <c r="A1906" t="s">
        <v>7567</v>
      </c>
      <c r="B1906" s="197">
        <v>136988000</v>
      </c>
      <c r="C1906" s="197">
        <v>137015000</v>
      </c>
      <c r="D1906" s="197">
        <v>137015000</v>
      </c>
      <c r="E1906" s="197">
        <v>137013000</v>
      </c>
      <c r="F1906" s="197">
        <v>137013000</v>
      </c>
      <c r="G1906" s="197">
        <v>137012000</v>
      </c>
      <c r="H1906" s="197">
        <v>137012000</v>
      </c>
      <c r="I1906" s="197">
        <v>137012000</v>
      </c>
      <c r="J1906" s="197">
        <v>137012000</v>
      </c>
      <c r="K1906" s="197">
        <v>137012000</v>
      </c>
      <c r="L1906" s="197">
        <v>137012000</v>
      </c>
      <c r="M1906" s="197">
        <v>137011000</v>
      </c>
      <c r="N1906" s="197">
        <v>137011000</v>
      </c>
      <c r="O1906" s="197">
        <v>137011000</v>
      </c>
      <c r="P1906" s="197">
        <v>137011000</v>
      </c>
      <c r="Q1906" s="197">
        <v>137011000</v>
      </c>
      <c r="R1906" s="197">
        <v>137011000</v>
      </c>
      <c r="S1906" s="197">
        <v>137011000</v>
      </c>
      <c r="T1906" s="197">
        <v>137011000</v>
      </c>
      <c r="U1906" s="197">
        <v>137011000</v>
      </c>
      <c r="V1906" s="197">
        <v>137011000</v>
      </c>
      <c r="W1906" s="197">
        <v>137010000</v>
      </c>
      <c r="X1906" s="197">
        <v>137010000</v>
      </c>
      <c r="Y1906" s="197">
        <v>137010000</v>
      </c>
      <c r="Z1906" s="197">
        <v>137010000</v>
      </c>
      <c r="AA1906" s="197">
        <v>137010000</v>
      </c>
      <c r="AB1906" s="197">
        <v>137010000</v>
      </c>
      <c r="AC1906" s="197">
        <v>137010000</v>
      </c>
      <c r="AD1906" s="197">
        <v>137010000</v>
      </c>
      <c r="AE1906" s="197">
        <v>137010000</v>
      </c>
      <c r="AF1906" s="197">
        <v>137009000</v>
      </c>
    </row>
    <row r="1907" spans="1:32" x14ac:dyDescent="0.25">
      <c r="A1907" t="s">
        <v>7568</v>
      </c>
      <c r="B1907" s="197">
        <v>99198300</v>
      </c>
      <c r="C1907" s="197">
        <v>99217700</v>
      </c>
      <c r="D1907" s="197">
        <v>99217500</v>
      </c>
      <c r="E1907" s="197">
        <v>99216400</v>
      </c>
      <c r="F1907" s="197">
        <v>99216200</v>
      </c>
      <c r="G1907" s="197">
        <v>99215900</v>
      </c>
      <c r="H1907" s="197">
        <v>99215600</v>
      </c>
      <c r="I1907" s="197">
        <v>99215600</v>
      </c>
      <c r="J1907" s="197">
        <v>99215400</v>
      </c>
      <c r="K1907" s="197">
        <v>99215400</v>
      </c>
      <c r="L1907" s="197">
        <v>99215300</v>
      </c>
      <c r="M1907" s="197">
        <v>99215100</v>
      </c>
      <c r="N1907" s="197">
        <v>99215000</v>
      </c>
      <c r="O1907" s="197">
        <v>99214900</v>
      </c>
      <c r="P1907" s="197">
        <v>99214800</v>
      </c>
      <c r="Q1907" s="197">
        <v>99214800</v>
      </c>
      <c r="R1907" s="197">
        <v>99214700</v>
      </c>
      <c r="S1907" s="197">
        <v>99214600</v>
      </c>
      <c r="T1907" s="197">
        <v>99214600</v>
      </c>
      <c r="U1907" s="197">
        <v>99214500</v>
      </c>
      <c r="V1907" s="197">
        <v>99214500</v>
      </c>
      <c r="W1907" s="197">
        <v>99214400</v>
      </c>
      <c r="X1907" s="197">
        <v>99214300</v>
      </c>
      <c r="Y1907" s="197">
        <v>99214200</v>
      </c>
      <c r="Z1907" s="197">
        <v>99214200</v>
      </c>
      <c r="AA1907" s="197">
        <v>99214200</v>
      </c>
      <c r="AB1907" s="197">
        <v>99214000</v>
      </c>
      <c r="AC1907" s="197">
        <v>99214000</v>
      </c>
      <c r="AD1907" s="197">
        <v>99214000</v>
      </c>
      <c r="AE1907" s="197">
        <v>99213900</v>
      </c>
      <c r="AF1907" s="197">
        <v>99213800</v>
      </c>
    </row>
    <row r="1908" spans="1:32" x14ac:dyDescent="0.25">
      <c r="A1908" t="s">
        <v>7569</v>
      </c>
      <c r="B1908" s="197">
        <v>789571000</v>
      </c>
      <c r="C1908" s="197">
        <v>789725000</v>
      </c>
      <c r="D1908" s="197">
        <v>789724000</v>
      </c>
      <c r="E1908" s="197">
        <v>789716000</v>
      </c>
      <c r="F1908" s="197">
        <v>789713000</v>
      </c>
      <c r="G1908" s="197">
        <v>789711000</v>
      </c>
      <c r="H1908" s="197">
        <v>789709000</v>
      </c>
      <c r="I1908" s="197">
        <v>789709000</v>
      </c>
      <c r="J1908" s="197">
        <v>789708000</v>
      </c>
      <c r="K1908" s="197">
        <v>789707000</v>
      </c>
      <c r="L1908" s="197">
        <v>789707000</v>
      </c>
      <c r="M1908" s="197">
        <v>789705000</v>
      </c>
      <c r="N1908" s="197">
        <v>789704000</v>
      </c>
      <c r="O1908" s="197">
        <v>789703000</v>
      </c>
      <c r="P1908" s="197">
        <v>789703000</v>
      </c>
      <c r="Q1908" s="197">
        <v>789702000</v>
      </c>
      <c r="R1908" s="197">
        <v>789702000</v>
      </c>
      <c r="S1908" s="197">
        <v>789701000</v>
      </c>
      <c r="T1908" s="197">
        <v>789701000</v>
      </c>
      <c r="U1908" s="197">
        <v>789700000</v>
      </c>
      <c r="V1908" s="197">
        <v>789700000</v>
      </c>
      <c r="W1908" s="197">
        <v>789700000</v>
      </c>
      <c r="X1908" s="197">
        <v>789699000</v>
      </c>
      <c r="Y1908" s="197">
        <v>789698000</v>
      </c>
      <c r="Z1908" s="197">
        <v>789698000</v>
      </c>
      <c r="AA1908" s="197">
        <v>789698000</v>
      </c>
      <c r="AB1908" s="197">
        <v>789697000</v>
      </c>
      <c r="AC1908" s="197">
        <v>789696000</v>
      </c>
      <c r="AD1908" s="197">
        <v>789696000</v>
      </c>
      <c r="AE1908" s="197">
        <v>789695000</v>
      </c>
      <c r="AF1908" s="197">
        <v>789694000</v>
      </c>
    </row>
    <row r="1909" spans="1:32" x14ac:dyDescent="0.25">
      <c r="A1909" t="s">
        <v>7570</v>
      </c>
      <c r="B1909" s="197">
        <v>157914000</v>
      </c>
      <c r="C1909" s="197">
        <v>157945000</v>
      </c>
      <c r="D1909" s="197">
        <v>157945000</v>
      </c>
      <c r="E1909" s="197">
        <v>157943000</v>
      </c>
      <c r="F1909" s="197">
        <v>157943000</v>
      </c>
      <c r="G1909" s="197">
        <v>157942000</v>
      </c>
      <c r="H1909" s="197">
        <v>157942000</v>
      </c>
      <c r="I1909" s="197">
        <v>157942000</v>
      </c>
      <c r="J1909" s="197">
        <v>157942000</v>
      </c>
      <c r="K1909" s="197">
        <v>157941000</v>
      </c>
      <c r="L1909" s="197">
        <v>157941000</v>
      </c>
      <c r="M1909" s="197">
        <v>157941000</v>
      </c>
      <c r="N1909" s="197">
        <v>157941000</v>
      </c>
      <c r="O1909" s="197">
        <v>157941000</v>
      </c>
      <c r="P1909" s="197">
        <v>157941000</v>
      </c>
      <c r="Q1909" s="197">
        <v>157940000</v>
      </c>
      <c r="R1909" s="197">
        <v>157940000</v>
      </c>
      <c r="S1909" s="197">
        <v>157940000</v>
      </c>
      <c r="T1909" s="197">
        <v>157940000</v>
      </c>
      <c r="U1909" s="197">
        <v>157940000</v>
      </c>
      <c r="V1909" s="197">
        <v>157940000</v>
      </c>
      <c r="W1909" s="197">
        <v>157940000</v>
      </c>
      <c r="X1909" s="197">
        <v>157940000</v>
      </c>
      <c r="Y1909" s="197">
        <v>157940000</v>
      </c>
      <c r="Z1909" s="197">
        <v>157940000</v>
      </c>
      <c r="AA1909" s="197">
        <v>157940000</v>
      </c>
      <c r="AB1909" s="197">
        <v>157939000</v>
      </c>
      <c r="AC1909" s="197">
        <v>157939000</v>
      </c>
      <c r="AD1909" s="197">
        <v>157939000</v>
      </c>
      <c r="AE1909" s="197">
        <v>157939000</v>
      </c>
      <c r="AF1909" s="197">
        <v>157939000</v>
      </c>
    </row>
    <row r="1910" spans="1:32" x14ac:dyDescent="0.25">
      <c r="A1910" t="s">
        <v>7571</v>
      </c>
      <c r="B1910">
        <v>0</v>
      </c>
      <c r="C1910">
        <v>0</v>
      </c>
      <c r="D1910">
        <v>0</v>
      </c>
      <c r="E1910">
        <v>0</v>
      </c>
      <c r="F1910">
        <v>0</v>
      </c>
      <c r="G1910">
        <v>0</v>
      </c>
      <c r="H1910">
        <v>0</v>
      </c>
      <c r="I1910">
        <v>0</v>
      </c>
      <c r="J1910">
        <v>0</v>
      </c>
      <c r="K1910">
        <v>0</v>
      </c>
      <c r="L1910">
        <v>0</v>
      </c>
      <c r="M1910">
        <v>0</v>
      </c>
      <c r="N1910">
        <v>0</v>
      </c>
      <c r="O1910">
        <v>0</v>
      </c>
      <c r="P1910">
        <v>0</v>
      </c>
      <c r="Q1910">
        <v>0</v>
      </c>
      <c r="R1910">
        <v>0</v>
      </c>
      <c r="S1910">
        <v>0</v>
      </c>
      <c r="T1910">
        <v>0</v>
      </c>
      <c r="U1910">
        <v>0</v>
      </c>
      <c r="V1910">
        <v>0</v>
      </c>
      <c r="W1910">
        <v>0</v>
      </c>
      <c r="X1910">
        <v>0</v>
      </c>
      <c r="Y1910">
        <v>0</v>
      </c>
      <c r="Z1910">
        <v>0</v>
      </c>
      <c r="AA1910">
        <v>0</v>
      </c>
      <c r="AB1910">
        <v>0</v>
      </c>
      <c r="AC1910">
        <v>0</v>
      </c>
      <c r="AD1910">
        <v>0</v>
      </c>
      <c r="AE1910">
        <v>0</v>
      </c>
      <c r="AF1910">
        <v>0</v>
      </c>
    </row>
    <row r="1911" spans="1:32" x14ac:dyDescent="0.25">
      <c r="A1911" t="s">
        <v>7572</v>
      </c>
      <c r="B1911">
        <v>0</v>
      </c>
      <c r="C1911" s="197">
        <v>19914700000</v>
      </c>
      <c r="D1911" s="197">
        <v>23486900000</v>
      </c>
      <c r="E1911" s="197">
        <v>28220800000</v>
      </c>
      <c r="F1911" s="197">
        <v>32269200000</v>
      </c>
      <c r="G1911" s="197">
        <v>36864500000</v>
      </c>
      <c r="H1911" s="197">
        <v>41363200000</v>
      </c>
      <c r="I1911" s="197">
        <v>46015800000</v>
      </c>
      <c r="J1911" s="197">
        <v>50235400000</v>
      </c>
      <c r="K1911" s="197">
        <v>54539300000</v>
      </c>
      <c r="L1911" s="197">
        <v>58836100000</v>
      </c>
      <c r="M1911" s="197">
        <v>63285600000</v>
      </c>
      <c r="N1911" s="197">
        <v>67819600000</v>
      </c>
      <c r="O1911" s="197">
        <v>72258400000</v>
      </c>
      <c r="P1911" s="197">
        <v>76496100000</v>
      </c>
      <c r="Q1911" s="197">
        <v>80940200000</v>
      </c>
      <c r="R1911" s="197">
        <v>85591600000</v>
      </c>
      <c r="S1911" s="197">
        <v>89882300000</v>
      </c>
      <c r="T1911" s="197">
        <v>94253300000</v>
      </c>
      <c r="U1911" s="197">
        <v>98752000000</v>
      </c>
      <c r="V1911" s="197">
        <v>103023000000</v>
      </c>
      <c r="W1911" s="197">
        <v>107290000000</v>
      </c>
      <c r="X1911" s="197">
        <v>111170000000</v>
      </c>
      <c r="Y1911" s="197">
        <v>115419000000</v>
      </c>
      <c r="Z1911" s="197">
        <v>119865000000</v>
      </c>
      <c r="AA1911" s="197">
        <v>124013000000</v>
      </c>
      <c r="AB1911" s="197">
        <v>128046000000</v>
      </c>
      <c r="AC1911" s="197">
        <v>132124000000</v>
      </c>
      <c r="AD1911" s="197">
        <v>136231000000</v>
      </c>
      <c r="AE1911" s="197">
        <v>139970000000</v>
      </c>
      <c r="AF1911" s="197">
        <v>144196000000</v>
      </c>
    </row>
    <row r="1912" spans="1:32" x14ac:dyDescent="0.25">
      <c r="A1912" t="s">
        <v>7573</v>
      </c>
      <c r="B1912">
        <v>0</v>
      </c>
      <c r="C1912">
        <v>206394</v>
      </c>
      <c r="D1912">
        <v>243968</v>
      </c>
      <c r="E1912">
        <v>293807</v>
      </c>
      <c r="F1912">
        <v>336720</v>
      </c>
      <c r="G1912">
        <v>385550</v>
      </c>
      <c r="H1912">
        <v>433590</v>
      </c>
      <c r="I1912">
        <v>483468</v>
      </c>
      <c r="J1912">
        <v>529015</v>
      </c>
      <c r="K1912">
        <v>575662</v>
      </c>
      <c r="L1912">
        <v>622449</v>
      </c>
      <c r="M1912">
        <v>671073</v>
      </c>
      <c r="N1912">
        <v>720819</v>
      </c>
      <c r="O1912">
        <v>769784</v>
      </c>
      <c r="P1912">
        <v>816829</v>
      </c>
      <c r="Q1912">
        <v>866304</v>
      </c>
      <c r="R1912">
        <v>918234</v>
      </c>
      <c r="S1912">
        <v>966529</v>
      </c>
      <c r="T1912" s="197">
        <v>1015920</v>
      </c>
      <c r="U1912" s="197">
        <v>1066920</v>
      </c>
      <c r="V1912" s="197">
        <v>1115700</v>
      </c>
      <c r="W1912" s="197">
        <v>1164660</v>
      </c>
      <c r="X1912" s="197">
        <v>1209640</v>
      </c>
      <c r="Y1912" s="197">
        <v>1258870</v>
      </c>
      <c r="Z1912" s="197">
        <v>1310480</v>
      </c>
      <c r="AA1912" s="197">
        <v>1359070</v>
      </c>
      <c r="AB1912" s="197">
        <v>1406640</v>
      </c>
      <c r="AC1912" s="197">
        <v>1454930</v>
      </c>
      <c r="AD1912" s="197">
        <v>1503770</v>
      </c>
      <c r="AE1912" s="197">
        <v>1548780</v>
      </c>
      <c r="AF1912" s="197">
        <v>1599400</v>
      </c>
    </row>
    <row r="1913" spans="1:32" x14ac:dyDescent="0.25">
      <c r="A1913" t="s">
        <v>7574</v>
      </c>
      <c r="B1913">
        <v>0</v>
      </c>
      <c r="C1913" s="197">
        <v>5975360</v>
      </c>
      <c r="D1913" s="197">
        <v>7063170</v>
      </c>
      <c r="E1913" s="197">
        <v>8506080</v>
      </c>
      <c r="F1913" s="197">
        <v>9748460</v>
      </c>
      <c r="G1913" s="197">
        <v>11162100</v>
      </c>
      <c r="H1913" s="197">
        <v>12552900</v>
      </c>
      <c r="I1913" s="197">
        <v>13997000</v>
      </c>
      <c r="J1913" s="197">
        <v>15315600</v>
      </c>
      <c r="K1913" s="197">
        <v>16666100</v>
      </c>
      <c r="L1913" s="197">
        <v>18020700</v>
      </c>
      <c r="M1913" s="197">
        <v>19428400</v>
      </c>
      <c r="N1913" s="197">
        <v>20868600</v>
      </c>
      <c r="O1913" s="197">
        <v>22286200</v>
      </c>
      <c r="P1913" s="197">
        <v>23648200</v>
      </c>
      <c r="Q1913" s="197">
        <v>25080600</v>
      </c>
      <c r="R1913" s="197">
        <v>26584000</v>
      </c>
      <c r="S1913" s="197">
        <v>27982200</v>
      </c>
      <c r="T1913" s="197">
        <v>29412000</v>
      </c>
      <c r="U1913" s="197">
        <v>30888600</v>
      </c>
      <c r="V1913" s="197">
        <v>32300700</v>
      </c>
      <c r="W1913" s="197">
        <v>33718200</v>
      </c>
      <c r="X1913" s="197">
        <v>35020500</v>
      </c>
      <c r="Y1913" s="197">
        <v>36445800</v>
      </c>
      <c r="Z1913" s="197">
        <v>37940100</v>
      </c>
      <c r="AA1913" s="197">
        <v>39346800</v>
      </c>
      <c r="AB1913" s="197">
        <v>40723900</v>
      </c>
      <c r="AC1913" s="197">
        <v>42122000</v>
      </c>
      <c r="AD1913" s="197">
        <v>43536100</v>
      </c>
      <c r="AE1913" s="197">
        <v>44839000</v>
      </c>
      <c r="AF1913" s="197">
        <v>46304700</v>
      </c>
    </row>
    <row r="1914" spans="1:32" x14ac:dyDescent="0.25">
      <c r="A1914" t="s">
        <v>7575</v>
      </c>
      <c r="B1914">
        <v>0</v>
      </c>
      <c r="C1914" s="197">
        <v>45708700</v>
      </c>
      <c r="D1914" s="197">
        <v>54030000</v>
      </c>
      <c r="E1914" s="197">
        <v>65067600</v>
      </c>
      <c r="F1914" s="197">
        <v>74571200</v>
      </c>
      <c r="G1914" s="197">
        <v>85385100</v>
      </c>
      <c r="H1914" s="197">
        <v>96024200</v>
      </c>
      <c r="I1914" s="197">
        <v>107070000</v>
      </c>
      <c r="J1914" s="197">
        <v>117158000</v>
      </c>
      <c r="K1914" s="197">
        <v>127488000</v>
      </c>
      <c r="L1914" s="197">
        <v>137850000</v>
      </c>
      <c r="M1914" s="197">
        <v>148618000</v>
      </c>
      <c r="N1914" s="197">
        <v>159635000</v>
      </c>
      <c r="O1914" s="197">
        <v>170479000</v>
      </c>
      <c r="P1914" s="197">
        <v>180898000</v>
      </c>
      <c r="Q1914" s="197">
        <v>191855000</v>
      </c>
      <c r="R1914" s="197">
        <v>203355000</v>
      </c>
      <c r="S1914" s="197">
        <v>214051000</v>
      </c>
      <c r="T1914" s="197">
        <v>224988000</v>
      </c>
      <c r="U1914" s="197">
        <v>236283000</v>
      </c>
      <c r="V1914" s="197">
        <v>247086000</v>
      </c>
      <c r="W1914" s="197">
        <v>257929000</v>
      </c>
      <c r="X1914" s="197">
        <v>267891000</v>
      </c>
      <c r="Y1914" s="197">
        <v>278793000</v>
      </c>
      <c r="Z1914" s="197">
        <v>290224000</v>
      </c>
      <c r="AA1914" s="197">
        <v>300985000</v>
      </c>
      <c r="AB1914" s="197">
        <v>311519000</v>
      </c>
      <c r="AC1914" s="197">
        <v>322214000</v>
      </c>
      <c r="AD1914" s="197">
        <v>333031000</v>
      </c>
      <c r="AE1914" s="197">
        <v>342998000</v>
      </c>
      <c r="AF1914" s="197">
        <v>354210000</v>
      </c>
    </row>
    <row r="1915" spans="1:32" x14ac:dyDescent="0.25">
      <c r="A1915" t="s">
        <v>7576</v>
      </c>
      <c r="B1915">
        <v>0</v>
      </c>
      <c r="C1915" s="197">
        <v>7478510</v>
      </c>
      <c r="D1915" s="197">
        <v>8839970</v>
      </c>
      <c r="E1915" s="197">
        <v>10645900</v>
      </c>
      <c r="F1915" s="197">
        <v>12200800</v>
      </c>
      <c r="G1915" s="197">
        <v>13970100</v>
      </c>
      <c r="H1915" s="197">
        <v>15710700</v>
      </c>
      <c r="I1915" s="197">
        <v>17518000</v>
      </c>
      <c r="J1915" s="197">
        <v>19168400</v>
      </c>
      <c r="K1915" s="197">
        <v>20858600</v>
      </c>
      <c r="L1915" s="197">
        <v>22553900</v>
      </c>
      <c r="M1915" s="197">
        <v>24315700</v>
      </c>
      <c r="N1915" s="197">
        <v>26118300</v>
      </c>
      <c r="O1915" s="197">
        <v>27892500</v>
      </c>
      <c r="P1915" s="197">
        <v>29597100</v>
      </c>
      <c r="Q1915" s="197">
        <v>31389800</v>
      </c>
      <c r="R1915" s="197">
        <v>33271400</v>
      </c>
      <c r="S1915" s="197">
        <v>35021300</v>
      </c>
      <c r="T1915" s="197">
        <v>36810900</v>
      </c>
      <c r="U1915" s="197">
        <v>38658900</v>
      </c>
      <c r="V1915" s="197">
        <v>40426300</v>
      </c>
      <c r="W1915" s="197">
        <v>42200400</v>
      </c>
      <c r="X1915" s="197">
        <v>43830300</v>
      </c>
      <c r="Y1915" s="197">
        <v>45614000</v>
      </c>
      <c r="Z1915" s="197">
        <v>47484300</v>
      </c>
      <c r="AA1915" s="197">
        <v>49244800</v>
      </c>
      <c r="AB1915" s="197">
        <v>50968400</v>
      </c>
      <c r="AC1915" s="197">
        <v>52718200</v>
      </c>
      <c r="AD1915" s="197">
        <v>54488000</v>
      </c>
      <c r="AE1915" s="197">
        <v>56118700</v>
      </c>
      <c r="AF1915" s="197">
        <v>57953000</v>
      </c>
    </row>
    <row r="1916" spans="1:32" x14ac:dyDescent="0.25">
      <c r="A1916" t="s">
        <v>7577</v>
      </c>
      <c r="B1916">
        <v>0</v>
      </c>
      <c r="C1916" s="197">
        <v>4861030</v>
      </c>
      <c r="D1916" s="197">
        <v>5745980</v>
      </c>
      <c r="E1916" s="197">
        <v>6919810</v>
      </c>
      <c r="F1916" s="197">
        <v>7930500</v>
      </c>
      <c r="G1916" s="197">
        <v>9080540</v>
      </c>
      <c r="H1916" s="197">
        <v>10212000</v>
      </c>
      <c r="I1916" s="197">
        <v>11386700</v>
      </c>
      <c r="J1916" s="197">
        <v>12459500</v>
      </c>
      <c r="K1916" s="197">
        <v>13558100</v>
      </c>
      <c r="L1916" s="197">
        <v>14660000</v>
      </c>
      <c r="M1916" s="197">
        <v>15805200</v>
      </c>
      <c r="N1916" s="197">
        <v>16976900</v>
      </c>
      <c r="O1916" s="197">
        <v>18130100</v>
      </c>
      <c r="P1916" s="197">
        <v>19238100</v>
      </c>
      <c r="Q1916" s="197">
        <v>20403400</v>
      </c>
      <c r="R1916" s="197">
        <v>21626400</v>
      </c>
      <c r="S1916" s="197">
        <v>22763900</v>
      </c>
      <c r="T1916" s="197">
        <v>23927100</v>
      </c>
      <c r="U1916" s="197">
        <v>25128300</v>
      </c>
      <c r="V1916" s="197">
        <v>26277100</v>
      </c>
      <c r="W1916" s="197">
        <v>27430200</v>
      </c>
      <c r="X1916" s="197">
        <v>28489700</v>
      </c>
      <c r="Y1916" s="197">
        <v>29649100</v>
      </c>
      <c r="Z1916" s="197">
        <v>30864800</v>
      </c>
      <c r="AA1916" s="197">
        <v>32009100</v>
      </c>
      <c r="AB1916" s="197">
        <v>33129500</v>
      </c>
      <c r="AC1916" s="197">
        <v>34266800</v>
      </c>
      <c r="AD1916" s="197">
        <v>35417200</v>
      </c>
      <c r="AE1916" s="197">
        <v>36477100</v>
      </c>
      <c r="AF1916" s="197">
        <v>37669500</v>
      </c>
    </row>
    <row r="1917" spans="1:32" x14ac:dyDescent="0.25">
      <c r="A1917" t="s">
        <v>7578</v>
      </c>
      <c r="B1917">
        <v>0</v>
      </c>
      <c r="C1917" s="197">
        <v>99538500</v>
      </c>
      <c r="D1917" s="197">
        <v>117660000</v>
      </c>
      <c r="E1917" s="197">
        <v>141696000</v>
      </c>
      <c r="F1917" s="197">
        <v>162391000</v>
      </c>
      <c r="G1917" s="197">
        <v>185941000</v>
      </c>
      <c r="H1917" s="197">
        <v>209109000</v>
      </c>
      <c r="I1917" s="197">
        <v>233164000</v>
      </c>
      <c r="J1917" s="197">
        <v>255130000</v>
      </c>
      <c r="K1917" s="197">
        <v>277627000</v>
      </c>
      <c r="L1917" s="197">
        <v>300191000</v>
      </c>
      <c r="M1917" s="197">
        <v>323641000</v>
      </c>
      <c r="N1917" s="197">
        <v>347633000</v>
      </c>
      <c r="O1917" s="197">
        <v>371247000</v>
      </c>
      <c r="P1917" s="197">
        <v>393936000</v>
      </c>
      <c r="Q1917" s="197">
        <v>417796000</v>
      </c>
      <c r="R1917" s="197">
        <v>442841000</v>
      </c>
      <c r="S1917" s="197">
        <v>466132000</v>
      </c>
      <c r="T1917" s="197">
        <v>489951000</v>
      </c>
      <c r="U1917" s="197">
        <v>514547000</v>
      </c>
      <c r="V1917" s="197">
        <v>538071000</v>
      </c>
      <c r="W1917" s="197">
        <v>561684000</v>
      </c>
      <c r="X1917" s="197">
        <v>583378000</v>
      </c>
      <c r="Y1917" s="197">
        <v>607120000</v>
      </c>
      <c r="Z1917" s="197">
        <v>632013000</v>
      </c>
      <c r="AA1917" s="197">
        <v>655446000</v>
      </c>
      <c r="AB1917" s="197">
        <v>678387000</v>
      </c>
      <c r="AC1917" s="197">
        <v>701676000</v>
      </c>
      <c r="AD1917" s="197">
        <v>725232000</v>
      </c>
      <c r="AE1917" s="197">
        <v>746936000</v>
      </c>
      <c r="AF1917" s="197">
        <v>771352000</v>
      </c>
    </row>
    <row r="1918" spans="1:32" x14ac:dyDescent="0.25">
      <c r="A1918" t="s">
        <v>7579</v>
      </c>
      <c r="B1918">
        <v>0</v>
      </c>
      <c r="C1918">
        <v>140970</v>
      </c>
      <c r="D1918">
        <v>166633</v>
      </c>
      <c r="E1918">
        <v>200674</v>
      </c>
      <c r="F1918">
        <v>229984</v>
      </c>
      <c r="G1918">
        <v>263336</v>
      </c>
      <c r="H1918">
        <v>296148</v>
      </c>
      <c r="I1918">
        <v>330215</v>
      </c>
      <c r="J1918">
        <v>361325</v>
      </c>
      <c r="K1918">
        <v>393185</v>
      </c>
      <c r="L1918">
        <v>425141</v>
      </c>
      <c r="M1918">
        <v>458352</v>
      </c>
      <c r="N1918">
        <v>492329</v>
      </c>
      <c r="O1918">
        <v>525773</v>
      </c>
      <c r="P1918">
        <v>557906</v>
      </c>
      <c r="Q1918">
        <v>591697</v>
      </c>
      <c r="R1918">
        <v>627166</v>
      </c>
      <c r="S1918">
        <v>660152</v>
      </c>
      <c r="T1918">
        <v>693885</v>
      </c>
      <c r="U1918">
        <v>728720</v>
      </c>
      <c r="V1918">
        <v>762035</v>
      </c>
      <c r="W1918">
        <v>795477</v>
      </c>
      <c r="X1918">
        <v>826200</v>
      </c>
      <c r="Y1918">
        <v>859824</v>
      </c>
      <c r="Z1918">
        <v>895079</v>
      </c>
      <c r="AA1918">
        <v>928265</v>
      </c>
      <c r="AB1918">
        <v>960754</v>
      </c>
      <c r="AC1918">
        <v>993737</v>
      </c>
      <c r="AD1918" s="197">
        <v>1027100</v>
      </c>
      <c r="AE1918" s="197">
        <v>1057840</v>
      </c>
      <c r="AF1918" s="197">
        <v>1092410</v>
      </c>
    </row>
    <row r="1919" spans="1:32" x14ac:dyDescent="0.25">
      <c r="A1919" t="s">
        <v>7580</v>
      </c>
      <c r="B1919">
        <v>0</v>
      </c>
      <c r="C1919">
        <v>102082</v>
      </c>
      <c r="D1919">
        <v>120666</v>
      </c>
      <c r="E1919">
        <v>145316</v>
      </c>
      <c r="F1919">
        <v>166540</v>
      </c>
      <c r="G1919">
        <v>190691</v>
      </c>
      <c r="H1919">
        <v>214452</v>
      </c>
      <c r="I1919">
        <v>239121</v>
      </c>
      <c r="J1919">
        <v>261649</v>
      </c>
      <c r="K1919">
        <v>284720</v>
      </c>
      <c r="L1919">
        <v>307861</v>
      </c>
      <c r="M1919">
        <v>331910</v>
      </c>
      <c r="N1919">
        <v>356514</v>
      </c>
      <c r="O1919">
        <v>380732</v>
      </c>
      <c r="P1919">
        <v>404001</v>
      </c>
      <c r="Q1919">
        <v>428470</v>
      </c>
      <c r="R1919">
        <v>454155</v>
      </c>
      <c r="S1919">
        <v>478041</v>
      </c>
      <c r="T1919">
        <v>502469</v>
      </c>
      <c r="U1919">
        <v>527694</v>
      </c>
      <c r="V1919">
        <v>551819</v>
      </c>
      <c r="W1919">
        <v>576035</v>
      </c>
      <c r="X1919">
        <v>598283</v>
      </c>
      <c r="Y1919">
        <v>622631</v>
      </c>
      <c r="Z1919">
        <v>648161</v>
      </c>
      <c r="AA1919">
        <v>672192</v>
      </c>
      <c r="AB1919">
        <v>695719</v>
      </c>
      <c r="AC1919">
        <v>719603</v>
      </c>
      <c r="AD1919">
        <v>743761</v>
      </c>
      <c r="AE1919">
        <v>766020</v>
      </c>
      <c r="AF1919">
        <v>791059</v>
      </c>
    </row>
    <row r="1920" spans="1:32" x14ac:dyDescent="0.25">
      <c r="A1920" t="s">
        <v>7581</v>
      </c>
      <c r="B1920">
        <v>0</v>
      </c>
      <c r="C1920">
        <v>812521</v>
      </c>
      <c r="D1920">
        <v>960441</v>
      </c>
      <c r="E1920" s="197">
        <v>1156650</v>
      </c>
      <c r="F1920" s="197">
        <v>1325580</v>
      </c>
      <c r="G1920" s="197">
        <v>1517810</v>
      </c>
      <c r="H1920" s="197">
        <v>1706930</v>
      </c>
      <c r="I1920" s="197">
        <v>1903290</v>
      </c>
      <c r="J1920" s="197">
        <v>2082600</v>
      </c>
      <c r="K1920" s="197">
        <v>2266240</v>
      </c>
      <c r="L1920" s="197">
        <v>2450430</v>
      </c>
      <c r="M1920" s="197">
        <v>2641850</v>
      </c>
      <c r="N1920" s="197">
        <v>2837680</v>
      </c>
      <c r="O1920" s="197">
        <v>3030450</v>
      </c>
      <c r="P1920" s="197">
        <v>3215650</v>
      </c>
      <c r="Q1920" s="197">
        <v>3410420</v>
      </c>
      <c r="R1920" s="197">
        <v>3614860</v>
      </c>
      <c r="S1920" s="197">
        <v>3804980</v>
      </c>
      <c r="T1920" s="197">
        <v>3999410</v>
      </c>
      <c r="U1920" s="197">
        <v>4200190</v>
      </c>
      <c r="V1920" s="197">
        <v>4392210</v>
      </c>
      <c r="W1920" s="197">
        <v>4584960</v>
      </c>
      <c r="X1920" s="197">
        <v>4762050</v>
      </c>
      <c r="Y1920" s="197">
        <v>4955850</v>
      </c>
      <c r="Z1920" s="197">
        <v>5159050</v>
      </c>
      <c r="AA1920" s="197">
        <v>5350330</v>
      </c>
      <c r="AB1920" s="197">
        <v>5537590</v>
      </c>
      <c r="AC1920" s="197">
        <v>5727700</v>
      </c>
      <c r="AD1920" s="197">
        <v>5919980</v>
      </c>
      <c r="AE1920" s="197">
        <v>6097150</v>
      </c>
      <c r="AF1920" s="197">
        <v>6296450</v>
      </c>
    </row>
    <row r="1921" spans="1:32" x14ac:dyDescent="0.25">
      <c r="A1921" t="s">
        <v>7582</v>
      </c>
      <c r="B1921">
        <v>0</v>
      </c>
      <c r="C1921">
        <v>162504</v>
      </c>
      <c r="D1921">
        <v>192088</v>
      </c>
      <c r="E1921">
        <v>231329</v>
      </c>
      <c r="F1921">
        <v>265116</v>
      </c>
      <c r="G1921">
        <v>303562</v>
      </c>
      <c r="H1921">
        <v>341387</v>
      </c>
      <c r="I1921">
        <v>380658</v>
      </c>
      <c r="J1921">
        <v>416520</v>
      </c>
      <c r="K1921">
        <v>453247</v>
      </c>
      <c r="L1921">
        <v>490085</v>
      </c>
      <c r="M1921">
        <v>528369</v>
      </c>
      <c r="N1921">
        <v>567537</v>
      </c>
      <c r="O1921">
        <v>606089</v>
      </c>
      <c r="P1921">
        <v>643131</v>
      </c>
      <c r="Q1921">
        <v>682084</v>
      </c>
      <c r="R1921">
        <v>722971</v>
      </c>
      <c r="S1921">
        <v>760996</v>
      </c>
      <c r="T1921">
        <v>799882</v>
      </c>
      <c r="U1921">
        <v>840038</v>
      </c>
      <c r="V1921">
        <v>878443</v>
      </c>
      <c r="W1921">
        <v>916993</v>
      </c>
      <c r="X1921">
        <v>952409</v>
      </c>
      <c r="Y1921">
        <v>991170</v>
      </c>
      <c r="Z1921" s="197">
        <v>1031810</v>
      </c>
      <c r="AA1921" s="197">
        <v>1070070</v>
      </c>
      <c r="AB1921" s="197">
        <v>1107520</v>
      </c>
      <c r="AC1921" s="197">
        <v>1145540</v>
      </c>
      <c r="AD1921" s="197">
        <v>1184000</v>
      </c>
      <c r="AE1921" s="197">
        <v>1219430</v>
      </c>
      <c r="AF1921" s="197">
        <v>1259290</v>
      </c>
    </row>
    <row r="1922" spans="1:32" x14ac:dyDescent="0.25">
      <c r="A1922" t="s">
        <v>7583</v>
      </c>
      <c r="B1922">
        <v>0</v>
      </c>
      <c r="C1922">
        <v>0</v>
      </c>
      <c r="D1922">
        <v>0</v>
      </c>
      <c r="E1922">
        <v>0</v>
      </c>
      <c r="F1922">
        <v>0</v>
      </c>
      <c r="G1922">
        <v>0</v>
      </c>
      <c r="H1922">
        <v>0</v>
      </c>
      <c r="I1922">
        <v>0</v>
      </c>
      <c r="J1922">
        <v>0</v>
      </c>
      <c r="K1922">
        <v>0</v>
      </c>
      <c r="L1922">
        <v>0</v>
      </c>
      <c r="M1922">
        <v>0</v>
      </c>
      <c r="N1922">
        <v>0</v>
      </c>
      <c r="O1922">
        <v>0</v>
      </c>
      <c r="P1922">
        <v>0</v>
      </c>
      <c r="Q1922">
        <v>0</v>
      </c>
      <c r="R1922">
        <v>0</v>
      </c>
      <c r="S1922">
        <v>0</v>
      </c>
      <c r="T1922">
        <v>0</v>
      </c>
      <c r="U1922">
        <v>0</v>
      </c>
      <c r="V1922">
        <v>0</v>
      </c>
      <c r="W1922">
        <v>0</v>
      </c>
      <c r="X1922">
        <v>0</v>
      </c>
      <c r="Y1922">
        <v>0</v>
      </c>
      <c r="Z1922">
        <v>0</v>
      </c>
      <c r="AA1922">
        <v>0</v>
      </c>
      <c r="AB1922">
        <v>0</v>
      </c>
      <c r="AC1922">
        <v>0</v>
      </c>
      <c r="AD1922">
        <v>0</v>
      </c>
      <c r="AE1922">
        <v>0</v>
      </c>
      <c r="AF1922">
        <v>0</v>
      </c>
    </row>
    <row r="1923" spans="1:32" x14ac:dyDescent="0.25">
      <c r="A1923" t="s">
        <v>7584</v>
      </c>
      <c r="B1923">
        <v>0</v>
      </c>
      <c r="C1923">
        <v>0</v>
      </c>
      <c r="D1923">
        <v>0</v>
      </c>
      <c r="E1923">
        <v>0</v>
      </c>
      <c r="F1923">
        <v>0</v>
      </c>
      <c r="G1923">
        <v>0</v>
      </c>
      <c r="H1923">
        <v>0</v>
      </c>
      <c r="I1923">
        <v>0</v>
      </c>
      <c r="J1923">
        <v>0</v>
      </c>
      <c r="K1923">
        <v>0</v>
      </c>
      <c r="L1923">
        <v>0</v>
      </c>
      <c r="M1923">
        <v>0</v>
      </c>
      <c r="N1923">
        <v>0</v>
      </c>
      <c r="O1923">
        <v>0</v>
      </c>
      <c r="P1923">
        <v>0</v>
      </c>
      <c r="Q1923">
        <v>0</v>
      </c>
      <c r="R1923">
        <v>0</v>
      </c>
      <c r="S1923">
        <v>0</v>
      </c>
      <c r="T1923">
        <v>0</v>
      </c>
      <c r="U1923">
        <v>0</v>
      </c>
      <c r="V1923">
        <v>0</v>
      </c>
      <c r="W1923">
        <v>0</v>
      </c>
      <c r="X1923">
        <v>0</v>
      </c>
      <c r="Y1923">
        <v>0</v>
      </c>
      <c r="Z1923">
        <v>0</v>
      </c>
      <c r="AA1923">
        <v>0</v>
      </c>
      <c r="AB1923">
        <v>0</v>
      </c>
      <c r="AC1923">
        <v>0</v>
      </c>
      <c r="AD1923">
        <v>0</v>
      </c>
      <c r="AE1923">
        <v>0</v>
      </c>
      <c r="AF1923">
        <v>0</v>
      </c>
    </row>
    <row r="1924" spans="1:32" x14ac:dyDescent="0.25">
      <c r="A1924" t="s">
        <v>7585</v>
      </c>
      <c r="B1924">
        <v>0</v>
      </c>
      <c r="C1924">
        <v>0</v>
      </c>
      <c r="D1924">
        <v>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row>
    <row r="1925" spans="1:32" x14ac:dyDescent="0.25">
      <c r="A1925" t="s">
        <v>7586</v>
      </c>
      <c r="B1925">
        <v>0</v>
      </c>
      <c r="C1925">
        <v>0</v>
      </c>
      <c r="D1925">
        <v>0</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row>
    <row r="1926" spans="1:32" x14ac:dyDescent="0.25">
      <c r="A1926" t="s">
        <v>7587</v>
      </c>
      <c r="B1926">
        <v>0</v>
      </c>
      <c r="C1926">
        <v>0</v>
      </c>
      <c r="D1926">
        <v>0</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row>
    <row r="1927" spans="1:32" x14ac:dyDescent="0.25">
      <c r="A1927" t="s">
        <v>7588</v>
      </c>
      <c r="B1927">
        <v>0</v>
      </c>
      <c r="C1927">
        <v>0</v>
      </c>
      <c r="D1927">
        <v>0</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row>
    <row r="1928" spans="1:32" x14ac:dyDescent="0.25">
      <c r="A1928" t="s">
        <v>7589</v>
      </c>
      <c r="B1928">
        <v>0</v>
      </c>
      <c r="C1928">
        <v>0</v>
      </c>
      <c r="D1928">
        <v>0</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row>
    <row r="1929" spans="1:32" x14ac:dyDescent="0.25">
      <c r="A1929" t="s">
        <v>7590</v>
      </c>
      <c r="B1929">
        <v>0</v>
      </c>
      <c r="C1929">
        <v>0</v>
      </c>
      <c r="D1929">
        <v>0</v>
      </c>
      <c r="E1929">
        <v>0</v>
      </c>
      <c r="F1929">
        <v>0</v>
      </c>
      <c r="G1929">
        <v>0</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0</v>
      </c>
      <c r="AE1929">
        <v>0</v>
      </c>
      <c r="AF1929">
        <v>0</v>
      </c>
    </row>
    <row r="1930" spans="1:32" x14ac:dyDescent="0.25">
      <c r="A1930" t="s">
        <v>7591</v>
      </c>
      <c r="B1930">
        <v>0</v>
      </c>
      <c r="C1930">
        <v>0</v>
      </c>
      <c r="D1930">
        <v>0</v>
      </c>
      <c r="E1930">
        <v>0</v>
      </c>
      <c r="F1930">
        <v>0</v>
      </c>
      <c r="G1930">
        <v>0</v>
      </c>
      <c r="H1930">
        <v>0</v>
      </c>
      <c r="I1930">
        <v>0</v>
      </c>
      <c r="J1930">
        <v>0</v>
      </c>
      <c r="K1930">
        <v>0</v>
      </c>
      <c r="L1930">
        <v>0</v>
      </c>
      <c r="M1930">
        <v>0</v>
      </c>
      <c r="N1930">
        <v>0</v>
      </c>
      <c r="O1930">
        <v>0</v>
      </c>
      <c r="P1930">
        <v>0</v>
      </c>
      <c r="Q1930">
        <v>0</v>
      </c>
      <c r="R1930">
        <v>0</v>
      </c>
      <c r="S1930">
        <v>0</v>
      </c>
      <c r="T1930">
        <v>0</v>
      </c>
      <c r="U1930">
        <v>0</v>
      </c>
      <c r="V1930">
        <v>0</v>
      </c>
      <c r="W1930">
        <v>0</v>
      </c>
      <c r="X1930">
        <v>0</v>
      </c>
      <c r="Y1930">
        <v>0</v>
      </c>
      <c r="Z1930">
        <v>0</v>
      </c>
      <c r="AA1930">
        <v>0</v>
      </c>
      <c r="AB1930">
        <v>0</v>
      </c>
      <c r="AC1930">
        <v>0</v>
      </c>
      <c r="AD1930">
        <v>0</v>
      </c>
      <c r="AE1930">
        <v>0</v>
      </c>
      <c r="AF1930">
        <v>0</v>
      </c>
    </row>
    <row r="1931" spans="1:32" x14ac:dyDescent="0.25">
      <c r="A1931" t="s">
        <v>7592</v>
      </c>
      <c r="B1931">
        <v>0</v>
      </c>
      <c r="C1931">
        <v>0</v>
      </c>
      <c r="D1931">
        <v>0</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v>0</v>
      </c>
      <c r="AA1931">
        <v>0</v>
      </c>
      <c r="AB1931">
        <v>0</v>
      </c>
      <c r="AC1931">
        <v>0</v>
      </c>
      <c r="AD1931">
        <v>0</v>
      </c>
      <c r="AE1931">
        <v>0</v>
      </c>
      <c r="AF1931">
        <v>0</v>
      </c>
    </row>
    <row r="1932" spans="1:32" x14ac:dyDescent="0.25">
      <c r="A1932" t="s">
        <v>7593</v>
      </c>
      <c r="B1932">
        <v>0</v>
      </c>
      <c r="C1932">
        <v>0</v>
      </c>
      <c r="D1932">
        <v>0</v>
      </c>
      <c r="E1932">
        <v>0</v>
      </c>
      <c r="F1932">
        <v>0</v>
      </c>
      <c r="G1932">
        <v>0</v>
      </c>
      <c r="H1932">
        <v>0</v>
      </c>
      <c r="I1932">
        <v>0</v>
      </c>
      <c r="J1932">
        <v>0</v>
      </c>
      <c r="K1932">
        <v>0</v>
      </c>
      <c r="L1932">
        <v>0</v>
      </c>
      <c r="M1932">
        <v>0</v>
      </c>
      <c r="N1932">
        <v>0</v>
      </c>
      <c r="O1932">
        <v>0</v>
      </c>
      <c r="P1932">
        <v>0</v>
      </c>
      <c r="Q1932">
        <v>0</v>
      </c>
      <c r="R1932">
        <v>0</v>
      </c>
      <c r="S1932">
        <v>0</v>
      </c>
      <c r="T1932">
        <v>0</v>
      </c>
      <c r="U1932">
        <v>0</v>
      </c>
      <c r="V1932">
        <v>0</v>
      </c>
      <c r="W1932">
        <v>0</v>
      </c>
      <c r="X1932">
        <v>0</v>
      </c>
      <c r="Y1932">
        <v>0</v>
      </c>
      <c r="Z1932">
        <v>0</v>
      </c>
      <c r="AA1932">
        <v>0</v>
      </c>
      <c r="AB1932">
        <v>0</v>
      </c>
      <c r="AC1932">
        <v>0</v>
      </c>
      <c r="AD1932">
        <v>0</v>
      </c>
      <c r="AE1932">
        <v>0</v>
      </c>
      <c r="AF1932">
        <v>0</v>
      </c>
    </row>
    <row r="1933" spans="1:32" x14ac:dyDescent="0.25">
      <c r="A1933" t="s">
        <v>7594</v>
      </c>
      <c r="B1933">
        <v>0</v>
      </c>
      <c r="C1933">
        <v>0</v>
      </c>
      <c r="D1933">
        <v>0</v>
      </c>
      <c r="E1933">
        <v>0</v>
      </c>
      <c r="F1933">
        <v>0</v>
      </c>
      <c r="G1933">
        <v>0</v>
      </c>
      <c r="H1933">
        <v>0</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row>
    <row r="1934" spans="1:32" x14ac:dyDescent="0.25">
      <c r="A1934" t="s">
        <v>7595</v>
      </c>
      <c r="B1934">
        <v>0</v>
      </c>
      <c r="C1934">
        <v>0</v>
      </c>
      <c r="D1934">
        <v>0</v>
      </c>
      <c r="E1934">
        <v>0</v>
      </c>
      <c r="F1934">
        <v>0</v>
      </c>
      <c r="G1934">
        <v>0</v>
      </c>
      <c r="H1934">
        <v>0</v>
      </c>
      <c r="I1934">
        <v>0</v>
      </c>
      <c r="J1934">
        <v>0</v>
      </c>
      <c r="K1934">
        <v>0</v>
      </c>
      <c r="L1934">
        <v>0</v>
      </c>
      <c r="M1934">
        <v>0</v>
      </c>
      <c r="N1934">
        <v>0</v>
      </c>
      <c r="O1934">
        <v>0</v>
      </c>
      <c r="P1934">
        <v>0</v>
      </c>
      <c r="Q1934">
        <v>0</v>
      </c>
      <c r="R1934">
        <v>0</v>
      </c>
      <c r="S1934">
        <v>0</v>
      </c>
      <c r="T1934">
        <v>0</v>
      </c>
      <c r="U1934">
        <v>0</v>
      </c>
      <c r="V1934">
        <v>0</v>
      </c>
      <c r="W1934">
        <v>0</v>
      </c>
      <c r="X1934">
        <v>0</v>
      </c>
      <c r="Y1934">
        <v>0</v>
      </c>
      <c r="Z1934">
        <v>0</v>
      </c>
      <c r="AA1934">
        <v>0</v>
      </c>
      <c r="AB1934">
        <v>0</v>
      </c>
      <c r="AC1934">
        <v>0</v>
      </c>
      <c r="AD1934">
        <v>0</v>
      </c>
      <c r="AE1934">
        <v>0</v>
      </c>
      <c r="AF1934">
        <v>0</v>
      </c>
    </row>
    <row r="1935" spans="1:32" x14ac:dyDescent="0.25">
      <c r="A1935" t="s">
        <v>7596</v>
      </c>
      <c r="B1935">
        <v>0</v>
      </c>
      <c r="C1935">
        <v>0</v>
      </c>
      <c r="D1935">
        <v>0</v>
      </c>
      <c r="E1935">
        <v>0</v>
      </c>
      <c r="F1935">
        <v>0</v>
      </c>
      <c r="G1935">
        <v>0</v>
      </c>
      <c r="H1935">
        <v>0</v>
      </c>
      <c r="I1935">
        <v>0</v>
      </c>
      <c r="J1935">
        <v>0</v>
      </c>
      <c r="K1935">
        <v>0</v>
      </c>
      <c r="L1935">
        <v>0</v>
      </c>
      <c r="M1935">
        <v>0</v>
      </c>
      <c r="N1935">
        <v>0</v>
      </c>
      <c r="O1935">
        <v>0</v>
      </c>
      <c r="P1935">
        <v>0</v>
      </c>
      <c r="Q1935">
        <v>0</v>
      </c>
      <c r="R1935">
        <v>0</v>
      </c>
      <c r="S1935">
        <v>0</v>
      </c>
      <c r="T1935">
        <v>0</v>
      </c>
      <c r="U1935">
        <v>0</v>
      </c>
      <c r="V1935">
        <v>0</v>
      </c>
      <c r="W1935">
        <v>0</v>
      </c>
      <c r="X1935">
        <v>0</v>
      </c>
      <c r="Y1935">
        <v>0</v>
      </c>
      <c r="Z1935">
        <v>0</v>
      </c>
      <c r="AA1935">
        <v>0</v>
      </c>
      <c r="AB1935">
        <v>0</v>
      </c>
      <c r="AC1935">
        <v>0</v>
      </c>
      <c r="AD1935">
        <v>0</v>
      </c>
      <c r="AE1935">
        <v>0</v>
      </c>
      <c r="AF1935">
        <v>0</v>
      </c>
    </row>
    <row r="1936" spans="1:32" x14ac:dyDescent="0.25">
      <c r="A1936" t="s">
        <v>7597</v>
      </c>
      <c r="B1936">
        <v>0</v>
      </c>
      <c r="C1936">
        <v>0</v>
      </c>
      <c r="D1936">
        <v>0</v>
      </c>
      <c r="E1936">
        <v>0</v>
      </c>
      <c r="F1936">
        <v>0</v>
      </c>
      <c r="G1936">
        <v>0</v>
      </c>
      <c r="H1936">
        <v>0</v>
      </c>
      <c r="I1936">
        <v>0</v>
      </c>
      <c r="J1936">
        <v>0</v>
      </c>
      <c r="K1936">
        <v>0</v>
      </c>
      <c r="L1936">
        <v>0</v>
      </c>
      <c r="M1936">
        <v>0</v>
      </c>
      <c r="N1936">
        <v>0</v>
      </c>
      <c r="O1936">
        <v>0</v>
      </c>
      <c r="P1936">
        <v>0</v>
      </c>
      <c r="Q1936">
        <v>0</v>
      </c>
      <c r="R1936">
        <v>0</v>
      </c>
      <c r="S1936">
        <v>0</v>
      </c>
      <c r="T1936">
        <v>0</v>
      </c>
      <c r="U1936">
        <v>0</v>
      </c>
      <c r="V1936">
        <v>0</v>
      </c>
      <c r="W1936">
        <v>0</v>
      </c>
      <c r="X1936">
        <v>0</v>
      </c>
      <c r="Y1936">
        <v>0</v>
      </c>
      <c r="Z1936">
        <v>0</v>
      </c>
      <c r="AA1936">
        <v>0</v>
      </c>
      <c r="AB1936">
        <v>0</v>
      </c>
      <c r="AC1936">
        <v>0</v>
      </c>
      <c r="AD1936">
        <v>0</v>
      </c>
      <c r="AE1936">
        <v>0</v>
      </c>
      <c r="AF1936">
        <v>0</v>
      </c>
    </row>
    <row r="1937" spans="1:32" x14ac:dyDescent="0.25">
      <c r="A1937" t="s">
        <v>7598</v>
      </c>
      <c r="B1937">
        <v>0</v>
      </c>
      <c r="C1937">
        <v>0</v>
      </c>
      <c r="D1937">
        <v>0</v>
      </c>
      <c r="E1937">
        <v>0</v>
      </c>
      <c r="F1937">
        <v>0</v>
      </c>
      <c r="G1937">
        <v>0</v>
      </c>
      <c r="H1937">
        <v>0</v>
      </c>
      <c r="I1937">
        <v>0</v>
      </c>
      <c r="J1937">
        <v>0</v>
      </c>
      <c r="K1937">
        <v>0</v>
      </c>
      <c r="L1937">
        <v>0</v>
      </c>
      <c r="M1937">
        <v>0</v>
      </c>
      <c r="N1937">
        <v>0</v>
      </c>
      <c r="O1937">
        <v>0</v>
      </c>
      <c r="P1937">
        <v>0</v>
      </c>
      <c r="Q1937">
        <v>0</v>
      </c>
      <c r="R1937">
        <v>0</v>
      </c>
      <c r="S1937">
        <v>0</v>
      </c>
      <c r="T1937">
        <v>0</v>
      </c>
      <c r="U1937">
        <v>0</v>
      </c>
      <c r="V1937">
        <v>0</v>
      </c>
      <c r="W1937">
        <v>0</v>
      </c>
      <c r="X1937">
        <v>0</v>
      </c>
      <c r="Y1937">
        <v>0</v>
      </c>
      <c r="Z1937">
        <v>0</v>
      </c>
      <c r="AA1937">
        <v>0</v>
      </c>
      <c r="AB1937">
        <v>0</v>
      </c>
      <c r="AC1937">
        <v>0</v>
      </c>
      <c r="AD1937">
        <v>0</v>
      </c>
      <c r="AE1937">
        <v>0</v>
      </c>
      <c r="AF1937">
        <v>0</v>
      </c>
    </row>
    <row r="1938" spans="1:32" x14ac:dyDescent="0.25">
      <c r="A1938" t="s">
        <v>7599</v>
      </c>
      <c r="B1938">
        <v>0</v>
      </c>
      <c r="C1938">
        <v>0</v>
      </c>
      <c r="D1938">
        <v>0</v>
      </c>
      <c r="E1938">
        <v>0</v>
      </c>
      <c r="F1938">
        <v>0</v>
      </c>
      <c r="G1938">
        <v>0</v>
      </c>
      <c r="H1938">
        <v>0</v>
      </c>
      <c r="I1938">
        <v>0</v>
      </c>
      <c r="J1938">
        <v>0</v>
      </c>
      <c r="K1938">
        <v>0</v>
      </c>
      <c r="L1938">
        <v>0</v>
      </c>
      <c r="M1938">
        <v>0</v>
      </c>
      <c r="N1938">
        <v>0</v>
      </c>
      <c r="O1938">
        <v>0</v>
      </c>
      <c r="P1938">
        <v>0</v>
      </c>
      <c r="Q1938">
        <v>0</v>
      </c>
      <c r="R1938">
        <v>0</v>
      </c>
      <c r="S1938">
        <v>0</v>
      </c>
      <c r="T1938">
        <v>0</v>
      </c>
      <c r="U1938">
        <v>0</v>
      </c>
      <c r="V1938">
        <v>0</v>
      </c>
      <c r="W1938">
        <v>0</v>
      </c>
      <c r="X1938">
        <v>0</v>
      </c>
      <c r="Y1938">
        <v>0</v>
      </c>
      <c r="Z1938">
        <v>0</v>
      </c>
      <c r="AA1938">
        <v>0</v>
      </c>
      <c r="AB1938">
        <v>0</v>
      </c>
      <c r="AC1938">
        <v>0</v>
      </c>
      <c r="AD1938">
        <v>0</v>
      </c>
      <c r="AE1938">
        <v>0</v>
      </c>
      <c r="AF1938">
        <v>0</v>
      </c>
    </row>
    <row r="1939" spans="1:32" x14ac:dyDescent="0.25">
      <c r="A1939" t="s">
        <v>7600</v>
      </c>
      <c r="B1939">
        <v>0</v>
      </c>
      <c r="C1939">
        <v>0</v>
      </c>
      <c r="D1939">
        <v>0</v>
      </c>
      <c r="E1939">
        <v>0</v>
      </c>
      <c r="F1939">
        <v>0</v>
      </c>
      <c r="G1939">
        <v>0</v>
      </c>
      <c r="H1939">
        <v>0</v>
      </c>
      <c r="I1939">
        <v>0</v>
      </c>
      <c r="J1939">
        <v>0</v>
      </c>
      <c r="K1939">
        <v>0</v>
      </c>
      <c r="L1939">
        <v>0</v>
      </c>
      <c r="M1939">
        <v>0</v>
      </c>
      <c r="N1939">
        <v>0</v>
      </c>
      <c r="O1939">
        <v>0</v>
      </c>
      <c r="P1939">
        <v>0</v>
      </c>
      <c r="Q1939">
        <v>0</v>
      </c>
      <c r="R1939">
        <v>0</v>
      </c>
      <c r="S1939">
        <v>0</v>
      </c>
      <c r="T1939">
        <v>0</v>
      </c>
      <c r="U1939">
        <v>0</v>
      </c>
      <c r="V1939">
        <v>0</v>
      </c>
      <c r="W1939">
        <v>0</v>
      </c>
      <c r="X1939">
        <v>0</v>
      </c>
      <c r="Y1939">
        <v>0</v>
      </c>
      <c r="Z1939">
        <v>0</v>
      </c>
      <c r="AA1939">
        <v>0</v>
      </c>
      <c r="AB1939">
        <v>0</v>
      </c>
      <c r="AC1939">
        <v>0</v>
      </c>
      <c r="AD1939">
        <v>0</v>
      </c>
      <c r="AE1939">
        <v>0</v>
      </c>
      <c r="AF1939">
        <v>0</v>
      </c>
    </row>
    <row r="1940" spans="1:32" x14ac:dyDescent="0.25">
      <c r="A1940" t="s">
        <v>7601</v>
      </c>
      <c r="B1940">
        <v>0</v>
      </c>
      <c r="C1940">
        <v>0</v>
      </c>
      <c r="D1940">
        <v>0</v>
      </c>
      <c r="E1940">
        <v>0</v>
      </c>
      <c r="F1940">
        <v>0</v>
      </c>
      <c r="G1940">
        <v>0</v>
      </c>
      <c r="H1940">
        <v>0</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0</v>
      </c>
      <c r="AF1940">
        <v>0</v>
      </c>
    </row>
    <row r="1941" spans="1:32" x14ac:dyDescent="0.25">
      <c r="A1941" t="s">
        <v>7602</v>
      </c>
      <c r="B1941">
        <v>0</v>
      </c>
      <c r="C1941">
        <v>0</v>
      </c>
      <c r="D1941">
        <v>0</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0</v>
      </c>
      <c r="AF1941">
        <v>0</v>
      </c>
    </row>
    <row r="1942" spans="1:32" x14ac:dyDescent="0.25">
      <c r="A1942" t="s">
        <v>7603</v>
      </c>
      <c r="B1942">
        <v>0</v>
      </c>
      <c r="C1942">
        <v>0</v>
      </c>
      <c r="D1942">
        <v>0</v>
      </c>
      <c r="E1942">
        <v>0</v>
      </c>
      <c r="F1942">
        <v>0</v>
      </c>
      <c r="G1942">
        <v>0</v>
      </c>
      <c r="H1942">
        <v>0</v>
      </c>
      <c r="I1942">
        <v>0</v>
      </c>
      <c r="J1942">
        <v>0</v>
      </c>
      <c r="K1942">
        <v>0</v>
      </c>
      <c r="L1942">
        <v>0</v>
      </c>
      <c r="M1942">
        <v>0</v>
      </c>
      <c r="N1942">
        <v>0</v>
      </c>
      <c r="O1942">
        <v>0</v>
      </c>
      <c r="P1942">
        <v>0</v>
      </c>
      <c r="Q1942">
        <v>0</v>
      </c>
      <c r="R1942">
        <v>0</v>
      </c>
      <c r="S1942">
        <v>0</v>
      </c>
      <c r="T1942">
        <v>0</v>
      </c>
      <c r="U1942">
        <v>0</v>
      </c>
      <c r="V1942">
        <v>0</v>
      </c>
      <c r="W1942">
        <v>0</v>
      </c>
      <c r="X1942">
        <v>0</v>
      </c>
      <c r="Y1942">
        <v>0</v>
      </c>
      <c r="Z1942">
        <v>0</v>
      </c>
      <c r="AA1942">
        <v>0</v>
      </c>
      <c r="AB1942">
        <v>0</v>
      </c>
      <c r="AC1942">
        <v>0</v>
      </c>
      <c r="AD1942">
        <v>0</v>
      </c>
      <c r="AE1942">
        <v>0</v>
      </c>
      <c r="AF1942">
        <v>0</v>
      </c>
    </row>
    <row r="1943" spans="1:32" x14ac:dyDescent="0.25">
      <c r="A1943" t="s">
        <v>7604</v>
      </c>
      <c r="B1943">
        <v>0</v>
      </c>
      <c r="C1943">
        <v>0</v>
      </c>
      <c r="D1943">
        <v>0</v>
      </c>
      <c r="E1943">
        <v>0</v>
      </c>
      <c r="F1943">
        <v>0</v>
      </c>
      <c r="G1943">
        <v>0</v>
      </c>
      <c r="H1943">
        <v>0</v>
      </c>
      <c r="I1943">
        <v>0</v>
      </c>
      <c r="J1943">
        <v>0</v>
      </c>
      <c r="K1943">
        <v>0</v>
      </c>
      <c r="L1943">
        <v>0</v>
      </c>
      <c r="M1943">
        <v>0</v>
      </c>
      <c r="N1943">
        <v>0</v>
      </c>
      <c r="O1943">
        <v>0</v>
      </c>
      <c r="P1943">
        <v>0</v>
      </c>
      <c r="Q1943">
        <v>0</v>
      </c>
      <c r="R1943">
        <v>0</v>
      </c>
      <c r="S1943">
        <v>0</v>
      </c>
      <c r="T1943">
        <v>0</v>
      </c>
      <c r="U1943">
        <v>0</v>
      </c>
      <c r="V1943">
        <v>0</v>
      </c>
      <c r="W1943">
        <v>0</v>
      </c>
      <c r="X1943">
        <v>0</v>
      </c>
      <c r="Y1943">
        <v>0</v>
      </c>
      <c r="Z1943">
        <v>0</v>
      </c>
      <c r="AA1943">
        <v>0</v>
      </c>
      <c r="AB1943">
        <v>0</v>
      </c>
      <c r="AC1943">
        <v>0</v>
      </c>
      <c r="AD1943">
        <v>0</v>
      </c>
      <c r="AE1943">
        <v>0</v>
      </c>
      <c r="AF1943">
        <v>0</v>
      </c>
    </row>
    <row r="1944" spans="1:32" x14ac:dyDescent="0.25">
      <c r="A1944" t="s">
        <v>7605</v>
      </c>
      <c r="B1944">
        <v>0</v>
      </c>
      <c r="C1944">
        <v>0</v>
      </c>
      <c r="D1944">
        <v>0</v>
      </c>
      <c r="E1944">
        <v>0</v>
      </c>
      <c r="F1944">
        <v>0</v>
      </c>
      <c r="G1944">
        <v>0</v>
      </c>
      <c r="H1944">
        <v>0</v>
      </c>
      <c r="I1944">
        <v>0</v>
      </c>
      <c r="J1944">
        <v>0</v>
      </c>
      <c r="K1944">
        <v>0</v>
      </c>
      <c r="L1944">
        <v>0</v>
      </c>
      <c r="M1944">
        <v>0</v>
      </c>
      <c r="N1944">
        <v>0</v>
      </c>
      <c r="O1944">
        <v>0</v>
      </c>
      <c r="P1944">
        <v>0</v>
      </c>
      <c r="Q1944">
        <v>0</v>
      </c>
      <c r="R1944">
        <v>0</v>
      </c>
      <c r="S1944">
        <v>0</v>
      </c>
      <c r="T1944">
        <v>0</v>
      </c>
      <c r="U1944">
        <v>0</v>
      </c>
      <c r="V1944">
        <v>0</v>
      </c>
      <c r="W1944">
        <v>0</v>
      </c>
      <c r="X1944">
        <v>0</v>
      </c>
      <c r="Y1944">
        <v>0</v>
      </c>
      <c r="Z1944">
        <v>0</v>
      </c>
      <c r="AA1944">
        <v>0</v>
      </c>
      <c r="AB1944">
        <v>0</v>
      </c>
      <c r="AC1944">
        <v>0</v>
      </c>
      <c r="AD1944">
        <v>0</v>
      </c>
      <c r="AE1944">
        <v>0</v>
      </c>
      <c r="AF1944">
        <v>0</v>
      </c>
    </row>
    <row r="1945" spans="1:32" x14ac:dyDescent="0.25">
      <c r="A1945" t="s">
        <v>7606</v>
      </c>
      <c r="B1945">
        <v>0</v>
      </c>
      <c r="C1945">
        <v>0</v>
      </c>
      <c r="D1945">
        <v>0</v>
      </c>
      <c r="E1945">
        <v>0</v>
      </c>
      <c r="F1945">
        <v>0</v>
      </c>
      <c r="G1945">
        <v>0</v>
      </c>
      <c r="H1945">
        <v>0</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0</v>
      </c>
      <c r="AF1945">
        <v>0</v>
      </c>
    </row>
    <row r="1946" spans="1:32" x14ac:dyDescent="0.25">
      <c r="A1946" t="s">
        <v>7607</v>
      </c>
      <c r="B1946">
        <v>0</v>
      </c>
      <c r="C1946">
        <v>0</v>
      </c>
      <c r="D1946">
        <v>0</v>
      </c>
      <c r="E1946">
        <v>0</v>
      </c>
      <c r="F1946">
        <v>0</v>
      </c>
      <c r="G1946">
        <v>0</v>
      </c>
      <c r="H1946">
        <v>0</v>
      </c>
      <c r="I1946">
        <v>0</v>
      </c>
      <c r="J1946">
        <v>0</v>
      </c>
      <c r="K1946">
        <v>0</v>
      </c>
      <c r="L1946">
        <v>0</v>
      </c>
      <c r="M1946">
        <v>0</v>
      </c>
      <c r="N1946">
        <v>0</v>
      </c>
      <c r="O1946">
        <v>0</v>
      </c>
      <c r="P1946">
        <v>0</v>
      </c>
      <c r="Q1946">
        <v>0</v>
      </c>
      <c r="R1946">
        <v>0</v>
      </c>
      <c r="S1946">
        <v>0</v>
      </c>
      <c r="T1946">
        <v>0</v>
      </c>
      <c r="U1946">
        <v>0</v>
      </c>
      <c r="V1946">
        <v>0</v>
      </c>
      <c r="W1946">
        <v>0</v>
      </c>
      <c r="X1946">
        <v>0</v>
      </c>
      <c r="Y1946">
        <v>0</v>
      </c>
      <c r="Z1946">
        <v>0</v>
      </c>
      <c r="AA1946">
        <v>0</v>
      </c>
      <c r="AB1946">
        <v>0</v>
      </c>
      <c r="AC1946">
        <v>0</v>
      </c>
      <c r="AD1946">
        <v>0</v>
      </c>
      <c r="AE1946">
        <v>0</v>
      </c>
      <c r="AF1946">
        <v>0</v>
      </c>
    </row>
    <row r="1947" spans="1:32" x14ac:dyDescent="0.25">
      <c r="A1947" t="s">
        <v>7608</v>
      </c>
      <c r="B1947">
        <v>0</v>
      </c>
      <c r="C1947">
        <v>0</v>
      </c>
      <c r="D1947">
        <v>0</v>
      </c>
      <c r="E1947">
        <v>0</v>
      </c>
      <c r="F1947">
        <v>0</v>
      </c>
      <c r="G1947">
        <v>0</v>
      </c>
      <c r="H1947">
        <v>0</v>
      </c>
      <c r="I1947">
        <v>0</v>
      </c>
      <c r="J1947">
        <v>0</v>
      </c>
      <c r="K1947">
        <v>0</v>
      </c>
      <c r="L1947">
        <v>0</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0</v>
      </c>
      <c r="AF1947">
        <v>0</v>
      </c>
    </row>
    <row r="1948" spans="1:32" x14ac:dyDescent="0.25">
      <c r="A1948" t="s">
        <v>7609</v>
      </c>
      <c r="B1948">
        <v>0</v>
      </c>
      <c r="C1948">
        <v>0</v>
      </c>
      <c r="D1948">
        <v>0</v>
      </c>
      <c r="E1948">
        <v>0</v>
      </c>
      <c r="F1948">
        <v>0</v>
      </c>
      <c r="G1948">
        <v>0</v>
      </c>
      <c r="H1948">
        <v>0</v>
      </c>
      <c r="I1948">
        <v>0</v>
      </c>
      <c r="J1948">
        <v>0</v>
      </c>
      <c r="K1948">
        <v>0</v>
      </c>
      <c r="L1948">
        <v>0</v>
      </c>
      <c r="M1948">
        <v>0</v>
      </c>
      <c r="N1948">
        <v>0</v>
      </c>
      <c r="O1948">
        <v>0</v>
      </c>
      <c r="P1948">
        <v>0</v>
      </c>
      <c r="Q1948">
        <v>0</v>
      </c>
      <c r="R1948">
        <v>0</v>
      </c>
      <c r="S1948">
        <v>0</v>
      </c>
      <c r="T1948">
        <v>0</v>
      </c>
      <c r="U1948">
        <v>0</v>
      </c>
      <c r="V1948">
        <v>0</v>
      </c>
      <c r="W1948">
        <v>0</v>
      </c>
      <c r="X1948">
        <v>0</v>
      </c>
      <c r="Y1948">
        <v>0</v>
      </c>
      <c r="Z1948">
        <v>0</v>
      </c>
      <c r="AA1948">
        <v>0</v>
      </c>
      <c r="AB1948">
        <v>0</v>
      </c>
      <c r="AC1948">
        <v>0</v>
      </c>
      <c r="AD1948">
        <v>0</v>
      </c>
      <c r="AE1948">
        <v>0</v>
      </c>
      <c r="AF1948">
        <v>0</v>
      </c>
    </row>
    <row r="1949" spans="1:32" x14ac:dyDescent="0.25">
      <c r="A1949" t="s">
        <v>7610</v>
      </c>
      <c r="B1949">
        <v>0</v>
      </c>
      <c r="C1949">
        <v>0</v>
      </c>
      <c r="D1949">
        <v>0</v>
      </c>
      <c r="E1949">
        <v>0</v>
      </c>
      <c r="F1949">
        <v>0</v>
      </c>
      <c r="G1949">
        <v>0</v>
      </c>
      <c r="H1949">
        <v>0</v>
      </c>
      <c r="I1949">
        <v>0</v>
      </c>
      <c r="J1949">
        <v>0</v>
      </c>
      <c r="K1949">
        <v>0</v>
      </c>
      <c r="L1949">
        <v>0</v>
      </c>
      <c r="M1949">
        <v>0</v>
      </c>
      <c r="N1949">
        <v>0</v>
      </c>
      <c r="O1949">
        <v>0</v>
      </c>
      <c r="P1949">
        <v>0</v>
      </c>
      <c r="Q1949">
        <v>0</v>
      </c>
      <c r="R1949">
        <v>0</v>
      </c>
      <c r="S1949">
        <v>0</v>
      </c>
      <c r="T1949">
        <v>0</v>
      </c>
      <c r="U1949">
        <v>0</v>
      </c>
      <c r="V1949">
        <v>0</v>
      </c>
      <c r="W1949">
        <v>0</v>
      </c>
      <c r="X1949">
        <v>0</v>
      </c>
      <c r="Y1949">
        <v>0</v>
      </c>
      <c r="Z1949">
        <v>0</v>
      </c>
      <c r="AA1949">
        <v>0</v>
      </c>
      <c r="AB1949">
        <v>0</v>
      </c>
      <c r="AC1949">
        <v>0</v>
      </c>
      <c r="AD1949">
        <v>0</v>
      </c>
      <c r="AE1949">
        <v>0</v>
      </c>
      <c r="AF1949">
        <v>0</v>
      </c>
    </row>
    <row r="1950" spans="1:32" x14ac:dyDescent="0.25">
      <c r="A1950" t="s">
        <v>7611</v>
      </c>
      <c r="B1950">
        <v>0</v>
      </c>
      <c r="C1950">
        <v>0</v>
      </c>
      <c r="D1950">
        <v>0</v>
      </c>
      <c r="E1950">
        <v>0</v>
      </c>
      <c r="F1950">
        <v>0</v>
      </c>
      <c r="G1950">
        <v>0</v>
      </c>
      <c r="H1950">
        <v>0</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0</v>
      </c>
    </row>
    <row r="1951" spans="1:32" x14ac:dyDescent="0.25">
      <c r="A1951" t="s">
        <v>7612</v>
      </c>
      <c r="B1951">
        <v>0</v>
      </c>
      <c r="C1951">
        <v>0</v>
      </c>
      <c r="D1951">
        <v>0</v>
      </c>
      <c r="E1951">
        <v>0</v>
      </c>
      <c r="F1951">
        <v>0</v>
      </c>
      <c r="G1951">
        <v>0</v>
      </c>
      <c r="H1951">
        <v>0</v>
      </c>
      <c r="I1951">
        <v>0</v>
      </c>
      <c r="J1951">
        <v>0</v>
      </c>
      <c r="K1951">
        <v>0</v>
      </c>
      <c r="L1951">
        <v>0</v>
      </c>
      <c r="M1951">
        <v>0</v>
      </c>
      <c r="N1951">
        <v>0</v>
      </c>
      <c r="O1951">
        <v>0</v>
      </c>
      <c r="P1951">
        <v>0</v>
      </c>
      <c r="Q1951">
        <v>0</v>
      </c>
      <c r="R1951">
        <v>0</v>
      </c>
      <c r="S1951">
        <v>0</v>
      </c>
      <c r="T1951">
        <v>0</v>
      </c>
      <c r="U1951">
        <v>0</v>
      </c>
      <c r="V1951">
        <v>0</v>
      </c>
      <c r="W1951">
        <v>0</v>
      </c>
      <c r="X1951">
        <v>0</v>
      </c>
      <c r="Y1951">
        <v>0</v>
      </c>
      <c r="Z1951">
        <v>0</v>
      </c>
      <c r="AA1951">
        <v>0</v>
      </c>
      <c r="AB1951">
        <v>0</v>
      </c>
      <c r="AC1951">
        <v>0</v>
      </c>
      <c r="AD1951">
        <v>0</v>
      </c>
      <c r="AE1951">
        <v>0</v>
      </c>
      <c r="AF1951">
        <v>0</v>
      </c>
    </row>
    <row r="1952" spans="1:32" x14ac:dyDescent="0.25">
      <c r="A1952" t="s">
        <v>7613</v>
      </c>
      <c r="B1952">
        <v>0</v>
      </c>
      <c r="C1952">
        <v>0</v>
      </c>
      <c r="D1952">
        <v>0</v>
      </c>
      <c r="E1952">
        <v>0</v>
      </c>
      <c r="F1952">
        <v>0</v>
      </c>
      <c r="G1952">
        <v>0</v>
      </c>
      <c r="H1952">
        <v>0</v>
      </c>
      <c r="I1952">
        <v>0</v>
      </c>
      <c r="J1952">
        <v>0</v>
      </c>
      <c r="K1952">
        <v>0</v>
      </c>
      <c r="L1952">
        <v>0</v>
      </c>
      <c r="M1952">
        <v>0</v>
      </c>
      <c r="N1952">
        <v>0</v>
      </c>
      <c r="O1952">
        <v>0</v>
      </c>
      <c r="P1952">
        <v>0</v>
      </c>
      <c r="Q1952">
        <v>0</v>
      </c>
      <c r="R1952">
        <v>0</v>
      </c>
      <c r="S1952">
        <v>0</v>
      </c>
      <c r="T1952">
        <v>0</v>
      </c>
      <c r="U1952">
        <v>0</v>
      </c>
      <c r="V1952">
        <v>0</v>
      </c>
      <c r="W1952">
        <v>0</v>
      </c>
      <c r="X1952">
        <v>0</v>
      </c>
      <c r="Y1952">
        <v>0</v>
      </c>
      <c r="Z1952">
        <v>0</v>
      </c>
      <c r="AA1952">
        <v>0</v>
      </c>
      <c r="AB1952">
        <v>0</v>
      </c>
      <c r="AC1952">
        <v>0</v>
      </c>
      <c r="AD1952">
        <v>0</v>
      </c>
      <c r="AE1952">
        <v>0</v>
      </c>
      <c r="AF1952">
        <v>0</v>
      </c>
    </row>
    <row r="1953" spans="1:32" x14ac:dyDescent="0.25">
      <c r="A1953" t="s">
        <v>7614</v>
      </c>
      <c r="B1953">
        <v>0</v>
      </c>
      <c r="C1953">
        <v>0</v>
      </c>
      <c r="D1953">
        <v>0</v>
      </c>
      <c r="E1953">
        <v>0</v>
      </c>
      <c r="F1953">
        <v>0</v>
      </c>
      <c r="G1953">
        <v>0</v>
      </c>
      <c r="H1953">
        <v>0</v>
      </c>
      <c r="I1953">
        <v>0</v>
      </c>
      <c r="J1953">
        <v>0</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F1953">
        <v>0</v>
      </c>
    </row>
    <row r="1954" spans="1:32" x14ac:dyDescent="0.25">
      <c r="A1954" t="s">
        <v>7615</v>
      </c>
      <c r="B1954">
        <v>0</v>
      </c>
      <c r="C1954">
        <v>0</v>
      </c>
      <c r="D1954">
        <v>0</v>
      </c>
      <c r="E1954">
        <v>0</v>
      </c>
      <c r="F1954">
        <v>0</v>
      </c>
      <c r="G1954">
        <v>0</v>
      </c>
      <c r="H1954">
        <v>0</v>
      </c>
      <c r="I1954">
        <v>0</v>
      </c>
      <c r="J1954">
        <v>0</v>
      </c>
      <c r="K1954">
        <v>0</v>
      </c>
      <c r="L1954">
        <v>0</v>
      </c>
      <c r="M1954">
        <v>0</v>
      </c>
      <c r="N1954">
        <v>0</v>
      </c>
      <c r="O1954">
        <v>0</v>
      </c>
      <c r="P1954">
        <v>0</v>
      </c>
      <c r="Q1954">
        <v>0</v>
      </c>
      <c r="R1954">
        <v>0</v>
      </c>
      <c r="S1954">
        <v>0</v>
      </c>
      <c r="T1954">
        <v>0</v>
      </c>
      <c r="U1954">
        <v>0</v>
      </c>
      <c r="V1954">
        <v>0</v>
      </c>
      <c r="W1954">
        <v>0</v>
      </c>
      <c r="X1954">
        <v>0</v>
      </c>
      <c r="Y1954">
        <v>0</v>
      </c>
      <c r="Z1954">
        <v>0</v>
      </c>
      <c r="AA1954">
        <v>0</v>
      </c>
      <c r="AB1954">
        <v>0</v>
      </c>
      <c r="AC1954">
        <v>0</v>
      </c>
      <c r="AD1954">
        <v>0</v>
      </c>
      <c r="AE1954">
        <v>0</v>
      </c>
      <c r="AF1954">
        <v>0</v>
      </c>
    </row>
    <row r="1955" spans="1:32" x14ac:dyDescent="0.25">
      <c r="A1955" t="s">
        <v>7616</v>
      </c>
      <c r="B1955">
        <v>0</v>
      </c>
      <c r="C1955">
        <v>0</v>
      </c>
      <c r="D1955">
        <v>0</v>
      </c>
      <c r="E1955">
        <v>0</v>
      </c>
      <c r="F1955">
        <v>0</v>
      </c>
      <c r="G1955">
        <v>0</v>
      </c>
      <c r="H1955">
        <v>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0</v>
      </c>
      <c r="AD1955">
        <v>0</v>
      </c>
      <c r="AE1955">
        <v>0</v>
      </c>
      <c r="AF1955">
        <v>0</v>
      </c>
    </row>
    <row r="1956" spans="1:32" x14ac:dyDescent="0.25">
      <c r="A1956" t="s">
        <v>7617</v>
      </c>
      <c r="B1956">
        <v>0</v>
      </c>
      <c r="C1956">
        <v>0</v>
      </c>
      <c r="D1956">
        <v>0</v>
      </c>
      <c r="E1956">
        <v>0</v>
      </c>
      <c r="F1956">
        <v>0</v>
      </c>
      <c r="G1956">
        <v>0</v>
      </c>
      <c r="H1956">
        <v>0</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0</v>
      </c>
      <c r="AF1956">
        <v>0</v>
      </c>
    </row>
    <row r="1957" spans="1:32" x14ac:dyDescent="0.25">
      <c r="A1957" t="s">
        <v>7618</v>
      </c>
      <c r="B1957">
        <v>0</v>
      </c>
      <c r="C1957">
        <v>0</v>
      </c>
      <c r="D1957">
        <v>0</v>
      </c>
      <c r="E1957">
        <v>0</v>
      </c>
      <c r="F1957">
        <v>0</v>
      </c>
      <c r="G1957">
        <v>0</v>
      </c>
      <c r="H1957">
        <v>0</v>
      </c>
      <c r="I1957">
        <v>0</v>
      </c>
      <c r="J1957">
        <v>0</v>
      </c>
      <c r="K1957">
        <v>0</v>
      </c>
      <c r="L1957">
        <v>0</v>
      </c>
      <c r="M1957">
        <v>0</v>
      </c>
      <c r="N1957">
        <v>0</v>
      </c>
      <c r="O1957">
        <v>0</v>
      </c>
      <c r="P1957">
        <v>0</v>
      </c>
      <c r="Q1957">
        <v>0</v>
      </c>
      <c r="R1957">
        <v>0</v>
      </c>
      <c r="S1957">
        <v>0</v>
      </c>
      <c r="T1957">
        <v>0</v>
      </c>
      <c r="U1957">
        <v>0</v>
      </c>
      <c r="V1957">
        <v>0</v>
      </c>
      <c r="W1957">
        <v>0</v>
      </c>
      <c r="X1957">
        <v>0</v>
      </c>
      <c r="Y1957">
        <v>0</v>
      </c>
      <c r="Z1957">
        <v>0</v>
      </c>
      <c r="AA1957">
        <v>0</v>
      </c>
      <c r="AB1957">
        <v>0</v>
      </c>
      <c r="AC1957">
        <v>0</v>
      </c>
      <c r="AD1957">
        <v>0</v>
      </c>
      <c r="AE1957">
        <v>0</v>
      </c>
      <c r="AF1957">
        <v>0</v>
      </c>
    </row>
    <row r="1958" spans="1:32" x14ac:dyDescent="0.25">
      <c r="A1958" t="s">
        <v>7619</v>
      </c>
      <c r="B1958">
        <v>0</v>
      </c>
      <c r="C1958">
        <v>0</v>
      </c>
      <c r="D1958">
        <v>0</v>
      </c>
      <c r="E1958">
        <v>0</v>
      </c>
      <c r="F1958">
        <v>0</v>
      </c>
      <c r="G1958">
        <v>0</v>
      </c>
      <c r="H1958">
        <v>0</v>
      </c>
      <c r="I1958">
        <v>0</v>
      </c>
      <c r="J1958">
        <v>0</v>
      </c>
      <c r="K1958">
        <v>0</v>
      </c>
      <c r="L1958">
        <v>0</v>
      </c>
      <c r="M1958">
        <v>0</v>
      </c>
      <c r="N1958">
        <v>0</v>
      </c>
      <c r="O1958">
        <v>0</v>
      </c>
      <c r="P1958">
        <v>0</v>
      </c>
      <c r="Q1958">
        <v>0</v>
      </c>
      <c r="R1958">
        <v>0</v>
      </c>
      <c r="S1958">
        <v>0</v>
      </c>
      <c r="T1958">
        <v>0</v>
      </c>
      <c r="U1958">
        <v>0</v>
      </c>
      <c r="V1958">
        <v>0</v>
      </c>
      <c r="W1958">
        <v>0</v>
      </c>
      <c r="X1958">
        <v>0</v>
      </c>
      <c r="Y1958">
        <v>0</v>
      </c>
      <c r="Z1958">
        <v>0</v>
      </c>
      <c r="AA1958">
        <v>0</v>
      </c>
      <c r="AB1958">
        <v>0</v>
      </c>
      <c r="AC1958">
        <v>0</v>
      </c>
      <c r="AD1958">
        <v>0</v>
      </c>
      <c r="AE1958">
        <v>0</v>
      </c>
      <c r="AF1958">
        <v>0</v>
      </c>
    </row>
    <row r="1959" spans="1:32" x14ac:dyDescent="0.25">
      <c r="A1959" t="s">
        <v>7620</v>
      </c>
      <c r="B1959">
        <v>0</v>
      </c>
      <c r="C1959">
        <v>0</v>
      </c>
      <c r="D1959">
        <v>0</v>
      </c>
      <c r="E1959">
        <v>0</v>
      </c>
      <c r="F1959">
        <v>0</v>
      </c>
      <c r="G1959">
        <v>0</v>
      </c>
      <c r="H1959">
        <v>0</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0</v>
      </c>
      <c r="AF1959">
        <v>0</v>
      </c>
    </row>
    <row r="1960" spans="1:32" x14ac:dyDescent="0.25">
      <c r="A1960" t="s">
        <v>7621</v>
      </c>
      <c r="B1960">
        <v>0</v>
      </c>
      <c r="C1960">
        <v>0</v>
      </c>
      <c r="D1960">
        <v>0</v>
      </c>
      <c r="E1960">
        <v>0</v>
      </c>
      <c r="F1960">
        <v>0</v>
      </c>
      <c r="G1960">
        <v>0</v>
      </c>
      <c r="H1960">
        <v>0</v>
      </c>
      <c r="I1960">
        <v>0</v>
      </c>
      <c r="J1960">
        <v>0</v>
      </c>
      <c r="K1960">
        <v>0</v>
      </c>
      <c r="L1960">
        <v>0</v>
      </c>
      <c r="M1960">
        <v>0</v>
      </c>
      <c r="N1960">
        <v>0</v>
      </c>
      <c r="O1960">
        <v>0</v>
      </c>
      <c r="P1960">
        <v>0</v>
      </c>
      <c r="Q1960">
        <v>0</v>
      </c>
      <c r="R1960">
        <v>0</v>
      </c>
      <c r="S1960">
        <v>0</v>
      </c>
      <c r="T1960">
        <v>0</v>
      </c>
      <c r="U1960">
        <v>0</v>
      </c>
      <c r="V1960">
        <v>0</v>
      </c>
      <c r="W1960">
        <v>0</v>
      </c>
      <c r="X1960">
        <v>0</v>
      </c>
      <c r="Y1960">
        <v>0</v>
      </c>
      <c r="Z1960">
        <v>0</v>
      </c>
      <c r="AA1960">
        <v>0</v>
      </c>
      <c r="AB1960">
        <v>0</v>
      </c>
      <c r="AC1960">
        <v>0</v>
      </c>
      <c r="AD1960">
        <v>0</v>
      </c>
      <c r="AE1960">
        <v>0</v>
      </c>
      <c r="AF1960">
        <v>0</v>
      </c>
    </row>
    <row r="1961" spans="1:32" x14ac:dyDescent="0.25">
      <c r="A1961" t="s">
        <v>7622</v>
      </c>
      <c r="B1961">
        <v>0</v>
      </c>
      <c r="C1961">
        <v>0</v>
      </c>
      <c r="D1961">
        <v>0</v>
      </c>
      <c r="E1961">
        <v>0</v>
      </c>
      <c r="F1961">
        <v>0</v>
      </c>
      <c r="G1961">
        <v>0</v>
      </c>
      <c r="H1961">
        <v>0</v>
      </c>
      <c r="I1961">
        <v>0</v>
      </c>
      <c r="J1961">
        <v>0</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F1961">
        <v>0</v>
      </c>
    </row>
    <row r="1962" spans="1:32" x14ac:dyDescent="0.25">
      <c r="A1962" t="s">
        <v>7623</v>
      </c>
      <c r="B1962">
        <v>0</v>
      </c>
      <c r="C1962">
        <v>0</v>
      </c>
      <c r="D1962">
        <v>0</v>
      </c>
      <c r="E1962">
        <v>0</v>
      </c>
      <c r="F1962">
        <v>0</v>
      </c>
      <c r="G1962">
        <v>0</v>
      </c>
      <c r="H1962">
        <v>0</v>
      </c>
      <c r="I1962">
        <v>0</v>
      </c>
      <c r="J1962">
        <v>0</v>
      </c>
      <c r="K1962">
        <v>0</v>
      </c>
      <c r="L1962">
        <v>0</v>
      </c>
      <c r="M1962">
        <v>0</v>
      </c>
      <c r="N1962">
        <v>0</v>
      </c>
      <c r="O1962">
        <v>0</v>
      </c>
      <c r="P1962">
        <v>0</v>
      </c>
      <c r="Q1962">
        <v>0</v>
      </c>
      <c r="R1962">
        <v>0</v>
      </c>
      <c r="S1962">
        <v>0</v>
      </c>
      <c r="T1962">
        <v>0</v>
      </c>
      <c r="U1962">
        <v>0</v>
      </c>
      <c r="V1962">
        <v>0</v>
      </c>
      <c r="W1962">
        <v>0</v>
      </c>
      <c r="X1962">
        <v>0</v>
      </c>
      <c r="Y1962">
        <v>0</v>
      </c>
      <c r="Z1962">
        <v>0</v>
      </c>
      <c r="AA1962">
        <v>0</v>
      </c>
      <c r="AB1962">
        <v>0</v>
      </c>
      <c r="AC1962">
        <v>0</v>
      </c>
      <c r="AD1962">
        <v>0</v>
      </c>
      <c r="AE1962">
        <v>0</v>
      </c>
      <c r="AF1962">
        <v>0</v>
      </c>
    </row>
    <row r="1963" spans="1:32" x14ac:dyDescent="0.25">
      <c r="A1963" t="s">
        <v>7624</v>
      </c>
      <c r="B1963">
        <v>0</v>
      </c>
      <c r="C1963">
        <v>0</v>
      </c>
      <c r="D1963">
        <v>0</v>
      </c>
      <c r="E1963">
        <v>0</v>
      </c>
      <c r="F1963">
        <v>0</v>
      </c>
      <c r="G1963">
        <v>0</v>
      </c>
      <c r="H1963">
        <v>0</v>
      </c>
      <c r="I1963">
        <v>0</v>
      </c>
      <c r="J1963">
        <v>0</v>
      </c>
      <c r="K1963">
        <v>0</v>
      </c>
      <c r="L1963">
        <v>0</v>
      </c>
      <c r="M1963">
        <v>0</v>
      </c>
      <c r="N1963">
        <v>0</v>
      </c>
      <c r="O1963">
        <v>0</v>
      </c>
      <c r="P1963">
        <v>0</v>
      </c>
      <c r="Q1963">
        <v>0</v>
      </c>
      <c r="R1963">
        <v>0</v>
      </c>
      <c r="S1963">
        <v>0</v>
      </c>
      <c r="T1963">
        <v>0</v>
      </c>
      <c r="U1963">
        <v>0</v>
      </c>
      <c r="V1963">
        <v>0</v>
      </c>
      <c r="W1963">
        <v>0</v>
      </c>
      <c r="X1963">
        <v>0</v>
      </c>
      <c r="Y1963">
        <v>0</v>
      </c>
      <c r="Z1963">
        <v>0</v>
      </c>
      <c r="AA1963">
        <v>0</v>
      </c>
      <c r="AB1963">
        <v>0</v>
      </c>
      <c r="AC1963">
        <v>0</v>
      </c>
      <c r="AD1963">
        <v>0</v>
      </c>
      <c r="AE1963">
        <v>0</v>
      </c>
      <c r="AF1963">
        <v>0</v>
      </c>
    </row>
    <row r="1964" spans="1:32" x14ac:dyDescent="0.25">
      <c r="A1964" t="s">
        <v>7625</v>
      </c>
      <c r="B1964">
        <v>0</v>
      </c>
      <c r="C1964">
        <v>0</v>
      </c>
      <c r="D1964">
        <v>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row>
    <row r="1965" spans="1:32" x14ac:dyDescent="0.25">
      <c r="A1965" t="s">
        <v>7626</v>
      </c>
      <c r="B1965">
        <v>0</v>
      </c>
      <c r="C1965">
        <v>0</v>
      </c>
      <c r="D1965">
        <v>0</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row>
    <row r="1966" spans="1:32" x14ac:dyDescent="0.25">
      <c r="A1966" t="s">
        <v>7627</v>
      </c>
      <c r="B1966">
        <v>0</v>
      </c>
      <c r="C1966">
        <v>0</v>
      </c>
      <c r="D1966">
        <v>0</v>
      </c>
      <c r="E1966">
        <v>0</v>
      </c>
      <c r="F1966">
        <v>0</v>
      </c>
      <c r="G1966">
        <v>0</v>
      </c>
      <c r="H1966">
        <v>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F1966">
        <v>0</v>
      </c>
    </row>
    <row r="1967" spans="1:32" x14ac:dyDescent="0.25">
      <c r="A1967" t="s">
        <v>7628</v>
      </c>
      <c r="B1967">
        <v>0</v>
      </c>
      <c r="C1967">
        <v>0</v>
      </c>
      <c r="D1967">
        <v>0</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row>
    <row r="1968" spans="1:32" x14ac:dyDescent="0.25">
      <c r="A1968" t="s">
        <v>7629</v>
      </c>
      <c r="B1968">
        <v>0</v>
      </c>
      <c r="C1968">
        <v>0</v>
      </c>
      <c r="D1968">
        <v>0</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row>
    <row r="1969" spans="1:32" x14ac:dyDescent="0.25">
      <c r="A1969" t="s">
        <v>7630</v>
      </c>
      <c r="B1969">
        <v>0</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row>
    <row r="1970" spans="1:32" x14ac:dyDescent="0.25">
      <c r="A1970" t="s">
        <v>7631</v>
      </c>
      <c r="B1970">
        <v>0</v>
      </c>
      <c r="C1970">
        <v>0</v>
      </c>
      <c r="D1970">
        <v>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row>
    <row r="1971" spans="1:32" x14ac:dyDescent="0.25">
      <c r="A1971" t="s">
        <v>7632</v>
      </c>
      <c r="B1971">
        <v>0</v>
      </c>
      <c r="C1971">
        <v>0</v>
      </c>
      <c r="D1971">
        <v>0</v>
      </c>
      <c r="E1971">
        <v>0</v>
      </c>
      <c r="F1971">
        <v>0</v>
      </c>
      <c r="G1971">
        <v>0</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row>
    <row r="1972" spans="1:32" x14ac:dyDescent="0.25">
      <c r="A1972" t="s">
        <v>7633</v>
      </c>
      <c r="B1972">
        <v>0</v>
      </c>
      <c r="C1972">
        <v>0</v>
      </c>
      <c r="D1972">
        <v>0</v>
      </c>
      <c r="E1972">
        <v>0</v>
      </c>
      <c r="F1972">
        <v>0</v>
      </c>
      <c r="G1972">
        <v>0</v>
      </c>
      <c r="H1972">
        <v>0</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0</v>
      </c>
    </row>
    <row r="1973" spans="1:32" x14ac:dyDescent="0.25">
      <c r="A1973" t="s">
        <v>7634</v>
      </c>
      <c r="B1973">
        <v>0</v>
      </c>
      <c r="C1973">
        <v>0</v>
      </c>
      <c r="D1973">
        <v>0</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row>
    <row r="1974" spans="1:32" x14ac:dyDescent="0.25">
      <c r="A1974" t="s">
        <v>7635</v>
      </c>
      <c r="B1974">
        <v>0</v>
      </c>
      <c r="C1974">
        <v>0</v>
      </c>
      <c r="D1974">
        <v>0</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row>
    <row r="1975" spans="1:32" x14ac:dyDescent="0.25">
      <c r="A1975" t="s">
        <v>7636</v>
      </c>
      <c r="B1975">
        <v>0</v>
      </c>
      <c r="C1975">
        <v>0</v>
      </c>
      <c r="D1975">
        <v>0</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row>
    <row r="1976" spans="1:32" x14ac:dyDescent="0.25">
      <c r="A1976" t="s">
        <v>7637</v>
      </c>
      <c r="B1976">
        <v>0</v>
      </c>
      <c r="C1976">
        <v>0</v>
      </c>
      <c r="D1976">
        <v>0</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row>
    <row r="1977" spans="1:32" x14ac:dyDescent="0.25">
      <c r="A1977" t="s">
        <v>7638</v>
      </c>
      <c r="B1977">
        <v>0</v>
      </c>
      <c r="C1977">
        <v>0</v>
      </c>
      <c r="D1977">
        <v>0</v>
      </c>
      <c r="E1977">
        <v>0</v>
      </c>
      <c r="F1977">
        <v>0</v>
      </c>
      <c r="G1977">
        <v>0</v>
      </c>
      <c r="H1977">
        <v>0</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0</v>
      </c>
      <c r="AF1977">
        <v>0</v>
      </c>
    </row>
    <row r="1978" spans="1:32" x14ac:dyDescent="0.25">
      <c r="A1978" t="s">
        <v>7639</v>
      </c>
      <c r="B1978">
        <v>0</v>
      </c>
      <c r="C1978">
        <v>0</v>
      </c>
      <c r="D1978">
        <v>0</v>
      </c>
      <c r="E1978">
        <v>0</v>
      </c>
      <c r="F1978">
        <v>0</v>
      </c>
      <c r="G1978">
        <v>0</v>
      </c>
      <c r="H1978">
        <v>0</v>
      </c>
      <c r="I1978">
        <v>0</v>
      </c>
      <c r="J1978">
        <v>0</v>
      </c>
      <c r="K1978">
        <v>0</v>
      </c>
      <c r="L1978">
        <v>0</v>
      </c>
      <c r="M1978">
        <v>0</v>
      </c>
      <c r="N1978">
        <v>0</v>
      </c>
      <c r="O1978">
        <v>0</v>
      </c>
      <c r="P1978">
        <v>0</v>
      </c>
      <c r="Q1978">
        <v>0</v>
      </c>
      <c r="R1978">
        <v>0</v>
      </c>
      <c r="S1978">
        <v>0</v>
      </c>
      <c r="T1978">
        <v>0</v>
      </c>
      <c r="U1978">
        <v>0</v>
      </c>
      <c r="V1978">
        <v>0</v>
      </c>
      <c r="W1978">
        <v>0</v>
      </c>
      <c r="X1978">
        <v>0</v>
      </c>
      <c r="Y1978">
        <v>0</v>
      </c>
      <c r="Z1978">
        <v>0</v>
      </c>
      <c r="AA1978">
        <v>0</v>
      </c>
      <c r="AB1978">
        <v>0</v>
      </c>
      <c r="AC1978">
        <v>0</v>
      </c>
      <c r="AD1978">
        <v>0</v>
      </c>
      <c r="AE1978">
        <v>0</v>
      </c>
      <c r="AF1978">
        <v>0</v>
      </c>
    </row>
    <row r="1979" spans="1:32" x14ac:dyDescent="0.25">
      <c r="A1979" t="s">
        <v>7640</v>
      </c>
      <c r="B1979">
        <v>0</v>
      </c>
      <c r="C1979">
        <v>0</v>
      </c>
      <c r="D1979">
        <v>0</v>
      </c>
      <c r="E1979">
        <v>0</v>
      </c>
      <c r="F1979">
        <v>0</v>
      </c>
      <c r="G1979">
        <v>0</v>
      </c>
      <c r="H1979">
        <v>0</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0</v>
      </c>
    </row>
    <row r="1980" spans="1:32" x14ac:dyDescent="0.25">
      <c r="A1980" t="s">
        <v>7641</v>
      </c>
      <c r="B1980">
        <v>0</v>
      </c>
      <c r="C1980">
        <v>0</v>
      </c>
      <c r="D1980">
        <v>0</v>
      </c>
      <c r="E1980">
        <v>0</v>
      </c>
      <c r="F1980">
        <v>0</v>
      </c>
      <c r="G1980">
        <v>0</v>
      </c>
      <c r="H1980">
        <v>0</v>
      </c>
      <c r="I1980">
        <v>0</v>
      </c>
      <c r="J1980">
        <v>0</v>
      </c>
      <c r="K1980">
        <v>0</v>
      </c>
      <c r="L1980">
        <v>0</v>
      </c>
      <c r="M1980">
        <v>0</v>
      </c>
      <c r="N1980">
        <v>0</v>
      </c>
      <c r="O1980">
        <v>0</v>
      </c>
      <c r="P1980">
        <v>0</v>
      </c>
      <c r="Q1980">
        <v>0</v>
      </c>
      <c r="R1980">
        <v>0</v>
      </c>
      <c r="S1980">
        <v>0</v>
      </c>
      <c r="T1980">
        <v>0</v>
      </c>
      <c r="U1980">
        <v>0</v>
      </c>
      <c r="V1980">
        <v>0</v>
      </c>
      <c r="W1980">
        <v>0</v>
      </c>
      <c r="X1980">
        <v>0</v>
      </c>
      <c r="Y1980">
        <v>0</v>
      </c>
      <c r="Z1980">
        <v>0</v>
      </c>
      <c r="AA1980">
        <v>0</v>
      </c>
      <c r="AB1980">
        <v>0</v>
      </c>
      <c r="AC1980">
        <v>0</v>
      </c>
      <c r="AD1980">
        <v>0</v>
      </c>
      <c r="AE1980">
        <v>0</v>
      </c>
      <c r="AF1980">
        <v>0</v>
      </c>
    </row>
    <row r="1981" spans="1:32" x14ac:dyDescent="0.25">
      <c r="A1981" t="s">
        <v>7642</v>
      </c>
      <c r="B1981">
        <v>0</v>
      </c>
      <c r="C1981">
        <v>0</v>
      </c>
      <c r="D1981">
        <v>0</v>
      </c>
      <c r="E1981">
        <v>0</v>
      </c>
      <c r="F1981">
        <v>0</v>
      </c>
      <c r="G1981">
        <v>0</v>
      </c>
      <c r="H1981">
        <v>0</v>
      </c>
      <c r="I1981">
        <v>0</v>
      </c>
      <c r="J1981">
        <v>0</v>
      </c>
      <c r="K1981">
        <v>0</v>
      </c>
      <c r="L1981">
        <v>0</v>
      </c>
      <c r="M1981">
        <v>0</v>
      </c>
      <c r="N1981">
        <v>0</v>
      </c>
      <c r="O1981">
        <v>0</v>
      </c>
      <c r="P1981">
        <v>0</v>
      </c>
      <c r="Q1981">
        <v>0</v>
      </c>
      <c r="R1981">
        <v>0</v>
      </c>
      <c r="S1981">
        <v>0</v>
      </c>
      <c r="T1981">
        <v>0</v>
      </c>
      <c r="U1981">
        <v>0</v>
      </c>
      <c r="V1981">
        <v>0</v>
      </c>
      <c r="W1981">
        <v>0</v>
      </c>
      <c r="X1981">
        <v>0</v>
      </c>
      <c r="Y1981">
        <v>0</v>
      </c>
      <c r="Z1981">
        <v>0</v>
      </c>
      <c r="AA1981">
        <v>0</v>
      </c>
      <c r="AB1981">
        <v>0</v>
      </c>
      <c r="AC1981">
        <v>0</v>
      </c>
      <c r="AD1981">
        <v>0</v>
      </c>
      <c r="AE1981">
        <v>0</v>
      </c>
      <c r="AF1981">
        <v>0</v>
      </c>
    </row>
    <row r="1982" spans="1:32" x14ac:dyDescent="0.25">
      <c r="A1982" t="s">
        <v>7643</v>
      </c>
      <c r="B1982">
        <v>0</v>
      </c>
      <c r="C1982">
        <v>0</v>
      </c>
      <c r="D1982">
        <v>0</v>
      </c>
      <c r="E1982">
        <v>0</v>
      </c>
      <c r="F1982">
        <v>0</v>
      </c>
      <c r="G1982">
        <v>0</v>
      </c>
      <c r="H1982">
        <v>0</v>
      </c>
      <c r="I1982">
        <v>0</v>
      </c>
      <c r="J1982">
        <v>0</v>
      </c>
      <c r="K1982">
        <v>0</v>
      </c>
      <c r="L1982">
        <v>0</v>
      </c>
      <c r="M1982">
        <v>0</v>
      </c>
      <c r="N1982">
        <v>0</v>
      </c>
      <c r="O1982">
        <v>0</v>
      </c>
      <c r="P1982">
        <v>0</v>
      </c>
      <c r="Q1982">
        <v>0</v>
      </c>
      <c r="R1982">
        <v>0</v>
      </c>
      <c r="S1982">
        <v>0</v>
      </c>
      <c r="T1982">
        <v>0</v>
      </c>
      <c r="U1982">
        <v>0</v>
      </c>
      <c r="V1982">
        <v>0</v>
      </c>
      <c r="W1982">
        <v>0</v>
      </c>
      <c r="X1982">
        <v>0</v>
      </c>
      <c r="Y1982">
        <v>0</v>
      </c>
      <c r="Z1982">
        <v>0</v>
      </c>
      <c r="AA1982">
        <v>0</v>
      </c>
      <c r="AB1982">
        <v>0</v>
      </c>
      <c r="AC1982">
        <v>0</v>
      </c>
      <c r="AD1982">
        <v>0</v>
      </c>
      <c r="AE1982">
        <v>0</v>
      </c>
      <c r="AF1982">
        <v>0</v>
      </c>
    </row>
    <row r="1983" spans="1:32" x14ac:dyDescent="0.25">
      <c r="A1983" t="s">
        <v>7644</v>
      </c>
      <c r="B1983">
        <v>0</v>
      </c>
      <c r="C1983">
        <v>0</v>
      </c>
      <c r="D1983">
        <v>0</v>
      </c>
      <c r="E1983">
        <v>0</v>
      </c>
      <c r="F1983">
        <v>0</v>
      </c>
      <c r="G1983">
        <v>0</v>
      </c>
      <c r="H1983">
        <v>0</v>
      </c>
      <c r="I1983">
        <v>0</v>
      </c>
      <c r="J1983">
        <v>0</v>
      </c>
      <c r="K1983">
        <v>0</v>
      </c>
      <c r="L1983">
        <v>0</v>
      </c>
      <c r="M1983">
        <v>0</v>
      </c>
      <c r="N1983">
        <v>0</v>
      </c>
      <c r="O1983">
        <v>0</v>
      </c>
      <c r="P1983">
        <v>0</v>
      </c>
      <c r="Q1983">
        <v>0</v>
      </c>
      <c r="R1983">
        <v>0</v>
      </c>
      <c r="S1983">
        <v>0</v>
      </c>
      <c r="T1983">
        <v>0</v>
      </c>
      <c r="U1983">
        <v>0</v>
      </c>
      <c r="V1983">
        <v>0</v>
      </c>
      <c r="W1983">
        <v>0</v>
      </c>
      <c r="X1983">
        <v>0</v>
      </c>
      <c r="Y1983">
        <v>0</v>
      </c>
      <c r="Z1983">
        <v>0</v>
      </c>
      <c r="AA1983">
        <v>0</v>
      </c>
      <c r="AB1983">
        <v>0</v>
      </c>
      <c r="AC1983">
        <v>0</v>
      </c>
      <c r="AD1983">
        <v>0</v>
      </c>
      <c r="AE1983">
        <v>0</v>
      </c>
      <c r="AF1983">
        <v>0</v>
      </c>
    </row>
    <row r="1984" spans="1:32" x14ac:dyDescent="0.25">
      <c r="A1984" t="s">
        <v>7645</v>
      </c>
      <c r="B1984">
        <v>0</v>
      </c>
      <c r="C1984">
        <v>0</v>
      </c>
      <c r="D1984">
        <v>0</v>
      </c>
      <c r="E1984">
        <v>0</v>
      </c>
      <c r="F1984">
        <v>0</v>
      </c>
      <c r="G1984">
        <v>0</v>
      </c>
      <c r="H1984">
        <v>0</v>
      </c>
      <c r="I1984">
        <v>0</v>
      </c>
      <c r="J1984">
        <v>0</v>
      </c>
      <c r="K1984">
        <v>0</v>
      </c>
      <c r="L1984">
        <v>0</v>
      </c>
      <c r="M1984">
        <v>0</v>
      </c>
      <c r="N1984">
        <v>0</v>
      </c>
      <c r="O1984">
        <v>0</v>
      </c>
      <c r="P1984">
        <v>0</v>
      </c>
      <c r="Q1984">
        <v>0</v>
      </c>
      <c r="R1984">
        <v>0</v>
      </c>
      <c r="S1984">
        <v>0</v>
      </c>
      <c r="T1984">
        <v>0</v>
      </c>
      <c r="U1984">
        <v>0</v>
      </c>
      <c r="V1984">
        <v>0</v>
      </c>
      <c r="W1984">
        <v>0</v>
      </c>
      <c r="X1984">
        <v>0</v>
      </c>
      <c r="Y1984">
        <v>0</v>
      </c>
      <c r="Z1984">
        <v>0</v>
      </c>
      <c r="AA1984">
        <v>0</v>
      </c>
      <c r="AB1984">
        <v>0</v>
      </c>
      <c r="AC1984">
        <v>0</v>
      </c>
      <c r="AD1984">
        <v>0</v>
      </c>
      <c r="AE1984">
        <v>0</v>
      </c>
      <c r="AF1984">
        <v>0</v>
      </c>
    </row>
    <row r="1985" spans="1:32" x14ac:dyDescent="0.25">
      <c r="A1985" t="s">
        <v>7646</v>
      </c>
      <c r="B1985">
        <v>0</v>
      </c>
      <c r="C1985">
        <v>0</v>
      </c>
      <c r="D1985">
        <v>0</v>
      </c>
      <c r="E1985">
        <v>0</v>
      </c>
      <c r="F1985">
        <v>0</v>
      </c>
      <c r="G1985">
        <v>0</v>
      </c>
      <c r="H1985">
        <v>0</v>
      </c>
      <c r="I1985">
        <v>0</v>
      </c>
      <c r="J1985">
        <v>0</v>
      </c>
      <c r="K1985">
        <v>0</v>
      </c>
      <c r="L1985">
        <v>0</v>
      </c>
      <c r="M1985">
        <v>0</v>
      </c>
      <c r="N1985">
        <v>0</v>
      </c>
      <c r="O1985">
        <v>0</v>
      </c>
      <c r="P1985">
        <v>0</v>
      </c>
      <c r="Q1985">
        <v>0</v>
      </c>
      <c r="R1985">
        <v>0</v>
      </c>
      <c r="S1985">
        <v>0</v>
      </c>
      <c r="T1985">
        <v>0</v>
      </c>
      <c r="U1985">
        <v>0</v>
      </c>
      <c r="V1985">
        <v>0</v>
      </c>
      <c r="W1985">
        <v>0</v>
      </c>
      <c r="X1985">
        <v>0</v>
      </c>
      <c r="Y1985">
        <v>0</v>
      </c>
      <c r="Z1985">
        <v>0</v>
      </c>
      <c r="AA1985">
        <v>0</v>
      </c>
      <c r="AB1985">
        <v>0</v>
      </c>
      <c r="AC1985">
        <v>0</v>
      </c>
      <c r="AD1985">
        <v>0</v>
      </c>
      <c r="AE1985">
        <v>0</v>
      </c>
      <c r="AF1985">
        <v>0</v>
      </c>
    </row>
    <row r="1986" spans="1:32" x14ac:dyDescent="0.25">
      <c r="A1986" t="s">
        <v>7647</v>
      </c>
      <c r="B1986">
        <v>0</v>
      </c>
      <c r="C1986">
        <v>0</v>
      </c>
      <c r="D1986">
        <v>0</v>
      </c>
      <c r="E1986">
        <v>0</v>
      </c>
      <c r="F1986">
        <v>0</v>
      </c>
      <c r="G1986">
        <v>0</v>
      </c>
      <c r="H1986">
        <v>0</v>
      </c>
      <c r="I1986">
        <v>0</v>
      </c>
      <c r="J1986">
        <v>0</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F1986">
        <v>0</v>
      </c>
    </row>
    <row r="1987" spans="1:32" x14ac:dyDescent="0.25">
      <c r="A1987" t="s">
        <v>7648</v>
      </c>
      <c r="B1987">
        <v>0</v>
      </c>
      <c r="C1987">
        <v>0</v>
      </c>
      <c r="D1987">
        <v>0</v>
      </c>
      <c r="E1987">
        <v>0</v>
      </c>
      <c r="F1987">
        <v>0</v>
      </c>
      <c r="G1987">
        <v>0</v>
      </c>
      <c r="H1987">
        <v>0</v>
      </c>
      <c r="I1987">
        <v>0</v>
      </c>
      <c r="J1987">
        <v>0</v>
      </c>
      <c r="K1987">
        <v>0</v>
      </c>
      <c r="L1987">
        <v>0</v>
      </c>
      <c r="M1987">
        <v>0</v>
      </c>
      <c r="N1987">
        <v>0</v>
      </c>
      <c r="O1987">
        <v>0</v>
      </c>
      <c r="P1987">
        <v>0</v>
      </c>
      <c r="Q1987">
        <v>0</v>
      </c>
      <c r="R1987">
        <v>0</v>
      </c>
      <c r="S1987">
        <v>0</v>
      </c>
      <c r="T1987">
        <v>0</v>
      </c>
      <c r="U1987">
        <v>0</v>
      </c>
      <c r="V1987">
        <v>0</v>
      </c>
      <c r="W1987">
        <v>0</v>
      </c>
      <c r="X1987">
        <v>0</v>
      </c>
      <c r="Y1987">
        <v>0</v>
      </c>
      <c r="Z1987">
        <v>0</v>
      </c>
      <c r="AA1987">
        <v>0</v>
      </c>
      <c r="AB1987">
        <v>0</v>
      </c>
      <c r="AC1987">
        <v>0</v>
      </c>
      <c r="AD1987">
        <v>0</v>
      </c>
      <c r="AE1987">
        <v>0</v>
      </c>
      <c r="AF1987">
        <v>0</v>
      </c>
    </row>
    <row r="1988" spans="1:32" x14ac:dyDescent="0.25">
      <c r="A1988" t="s">
        <v>7649</v>
      </c>
      <c r="B1988">
        <v>0</v>
      </c>
      <c r="C1988">
        <v>0</v>
      </c>
      <c r="D1988">
        <v>0</v>
      </c>
      <c r="E1988">
        <v>0</v>
      </c>
      <c r="F1988">
        <v>0</v>
      </c>
      <c r="G1988">
        <v>0</v>
      </c>
      <c r="H1988">
        <v>0</v>
      </c>
      <c r="I1988">
        <v>0</v>
      </c>
      <c r="J1988">
        <v>0</v>
      </c>
      <c r="K1988">
        <v>0</v>
      </c>
      <c r="L1988">
        <v>0</v>
      </c>
      <c r="M1988">
        <v>0</v>
      </c>
      <c r="N1988">
        <v>0</v>
      </c>
      <c r="O1988">
        <v>0</v>
      </c>
      <c r="P1988">
        <v>0</v>
      </c>
      <c r="Q1988">
        <v>0</v>
      </c>
      <c r="R1988">
        <v>0</v>
      </c>
      <c r="S1988">
        <v>0</v>
      </c>
      <c r="T1988">
        <v>0</v>
      </c>
      <c r="U1988">
        <v>0</v>
      </c>
      <c r="V1988">
        <v>0</v>
      </c>
      <c r="W1988">
        <v>0</v>
      </c>
      <c r="X1988">
        <v>0</v>
      </c>
      <c r="Y1988">
        <v>0</v>
      </c>
      <c r="Z1988">
        <v>0</v>
      </c>
      <c r="AA1988">
        <v>0</v>
      </c>
      <c r="AB1988">
        <v>0</v>
      </c>
      <c r="AC1988">
        <v>0</v>
      </c>
      <c r="AD1988">
        <v>0</v>
      </c>
      <c r="AE1988">
        <v>0</v>
      </c>
      <c r="AF1988">
        <v>0</v>
      </c>
    </row>
    <row r="1989" spans="1:32" x14ac:dyDescent="0.25">
      <c r="A1989" t="s">
        <v>7650</v>
      </c>
      <c r="B1989">
        <v>0</v>
      </c>
      <c r="C1989">
        <v>0</v>
      </c>
      <c r="D1989">
        <v>0</v>
      </c>
      <c r="E1989">
        <v>0</v>
      </c>
      <c r="F1989">
        <v>0</v>
      </c>
      <c r="G1989">
        <v>0</v>
      </c>
      <c r="H1989">
        <v>0</v>
      </c>
      <c r="I1989">
        <v>0</v>
      </c>
      <c r="J1989">
        <v>0</v>
      </c>
      <c r="K1989">
        <v>0</v>
      </c>
      <c r="L1989">
        <v>0</v>
      </c>
      <c r="M1989">
        <v>0</v>
      </c>
      <c r="N1989">
        <v>0</v>
      </c>
      <c r="O1989">
        <v>0</v>
      </c>
      <c r="P1989">
        <v>0</v>
      </c>
      <c r="Q1989">
        <v>0</v>
      </c>
      <c r="R1989">
        <v>0</v>
      </c>
      <c r="S1989">
        <v>0</v>
      </c>
      <c r="T1989">
        <v>0</v>
      </c>
      <c r="U1989">
        <v>0</v>
      </c>
      <c r="V1989">
        <v>0</v>
      </c>
      <c r="W1989">
        <v>0</v>
      </c>
      <c r="X1989">
        <v>0</v>
      </c>
      <c r="Y1989">
        <v>0</v>
      </c>
      <c r="Z1989">
        <v>0</v>
      </c>
      <c r="AA1989">
        <v>0</v>
      </c>
      <c r="AB1989">
        <v>0</v>
      </c>
      <c r="AC1989">
        <v>0</v>
      </c>
      <c r="AD1989">
        <v>0</v>
      </c>
      <c r="AE1989">
        <v>0</v>
      </c>
      <c r="AF1989">
        <v>0</v>
      </c>
    </row>
    <row r="1990" spans="1:32" x14ac:dyDescent="0.25">
      <c r="A1990" t="s">
        <v>7651</v>
      </c>
      <c r="B1990">
        <v>0</v>
      </c>
      <c r="C1990">
        <v>0</v>
      </c>
      <c r="D1990">
        <v>0</v>
      </c>
      <c r="E1990">
        <v>0</v>
      </c>
      <c r="F1990">
        <v>0</v>
      </c>
      <c r="G1990">
        <v>0</v>
      </c>
      <c r="H1990">
        <v>0</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0</v>
      </c>
      <c r="AF1990">
        <v>0</v>
      </c>
    </row>
    <row r="1991" spans="1:32" x14ac:dyDescent="0.25">
      <c r="A1991" t="s">
        <v>7652</v>
      </c>
      <c r="B1991">
        <v>0</v>
      </c>
      <c r="C1991">
        <v>0</v>
      </c>
      <c r="D1991">
        <v>0</v>
      </c>
      <c r="E1991">
        <v>0</v>
      </c>
      <c r="F1991">
        <v>0</v>
      </c>
      <c r="G1991">
        <v>0</v>
      </c>
      <c r="H1991">
        <v>0</v>
      </c>
      <c r="I1991">
        <v>0</v>
      </c>
      <c r="J1991">
        <v>0</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F1991">
        <v>0</v>
      </c>
    </row>
    <row r="1992" spans="1:32" x14ac:dyDescent="0.25">
      <c r="A1992" t="s">
        <v>7653</v>
      </c>
      <c r="B1992">
        <v>0</v>
      </c>
      <c r="C1992">
        <v>0</v>
      </c>
      <c r="D1992">
        <v>0</v>
      </c>
      <c r="E1992">
        <v>0</v>
      </c>
      <c r="F1992">
        <v>0</v>
      </c>
      <c r="G1992">
        <v>0</v>
      </c>
      <c r="H1992">
        <v>0</v>
      </c>
      <c r="I1992">
        <v>0</v>
      </c>
      <c r="J1992">
        <v>0</v>
      </c>
      <c r="K1992">
        <v>0</v>
      </c>
      <c r="L1992">
        <v>0</v>
      </c>
      <c r="M1992">
        <v>0</v>
      </c>
      <c r="N1992">
        <v>0</v>
      </c>
      <c r="O1992">
        <v>0</v>
      </c>
      <c r="P1992">
        <v>0</v>
      </c>
      <c r="Q1992">
        <v>0</v>
      </c>
      <c r="R1992">
        <v>0</v>
      </c>
      <c r="S1992">
        <v>0</v>
      </c>
      <c r="T1992">
        <v>0</v>
      </c>
      <c r="U1992">
        <v>0</v>
      </c>
      <c r="V1992">
        <v>0</v>
      </c>
      <c r="W1992">
        <v>0</v>
      </c>
      <c r="X1992">
        <v>0</v>
      </c>
      <c r="Y1992">
        <v>0</v>
      </c>
      <c r="Z1992">
        <v>0</v>
      </c>
      <c r="AA1992">
        <v>0</v>
      </c>
      <c r="AB1992">
        <v>0</v>
      </c>
      <c r="AC1992">
        <v>0</v>
      </c>
      <c r="AD1992">
        <v>0</v>
      </c>
      <c r="AE1992">
        <v>0</v>
      </c>
      <c r="AF1992">
        <v>0</v>
      </c>
    </row>
    <row r="1993" spans="1:32" x14ac:dyDescent="0.25">
      <c r="A1993" t="s">
        <v>7654</v>
      </c>
      <c r="B1993">
        <v>0</v>
      </c>
      <c r="C1993">
        <v>0</v>
      </c>
      <c r="D1993">
        <v>0</v>
      </c>
      <c r="E1993">
        <v>0</v>
      </c>
      <c r="F1993">
        <v>0</v>
      </c>
      <c r="G1993">
        <v>0</v>
      </c>
      <c r="H1993">
        <v>0</v>
      </c>
      <c r="I1993">
        <v>0</v>
      </c>
      <c r="J1993">
        <v>0</v>
      </c>
      <c r="K1993">
        <v>0</v>
      </c>
      <c r="L1993">
        <v>0</v>
      </c>
      <c r="M1993">
        <v>0</v>
      </c>
      <c r="N1993">
        <v>0</v>
      </c>
      <c r="O1993">
        <v>0</v>
      </c>
      <c r="P1993">
        <v>0</v>
      </c>
      <c r="Q1993">
        <v>0</v>
      </c>
      <c r="R1993">
        <v>0</v>
      </c>
      <c r="S1993">
        <v>0</v>
      </c>
      <c r="T1993">
        <v>0</v>
      </c>
      <c r="U1993">
        <v>0</v>
      </c>
      <c r="V1993">
        <v>0</v>
      </c>
      <c r="W1993">
        <v>0</v>
      </c>
      <c r="X1993">
        <v>0</v>
      </c>
      <c r="Y1993">
        <v>0</v>
      </c>
      <c r="Z1993">
        <v>0</v>
      </c>
      <c r="AA1993">
        <v>0</v>
      </c>
      <c r="AB1993">
        <v>0</v>
      </c>
      <c r="AC1993">
        <v>0</v>
      </c>
      <c r="AD1993">
        <v>0</v>
      </c>
      <c r="AE1993">
        <v>0</v>
      </c>
      <c r="AF1993">
        <v>0</v>
      </c>
    </row>
    <row r="1994" spans="1:32" x14ac:dyDescent="0.25">
      <c r="A1994" t="s">
        <v>7655</v>
      </c>
      <c r="B1994">
        <v>0</v>
      </c>
      <c r="C1994">
        <v>0</v>
      </c>
      <c r="D1994">
        <v>0</v>
      </c>
      <c r="E1994">
        <v>0</v>
      </c>
      <c r="F1994">
        <v>0</v>
      </c>
      <c r="G1994">
        <v>0</v>
      </c>
      <c r="H1994">
        <v>0</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0</v>
      </c>
      <c r="AF1994">
        <v>0</v>
      </c>
    </row>
    <row r="1995" spans="1:32" x14ac:dyDescent="0.25">
      <c r="A1995" t="s">
        <v>7656</v>
      </c>
      <c r="B1995">
        <v>0</v>
      </c>
      <c r="C1995">
        <v>0</v>
      </c>
      <c r="D1995">
        <v>0</v>
      </c>
      <c r="E1995">
        <v>0</v>
      </c>
      <c r="F1995">
        <v>0</v>
      </c>
      <c r="G1995">
        <v>0</v>
      </c>
      <c r="H1995">
        <v>0</v>
      </c>
      <c r="I1995">
        <v>0</v>
      </c>
      <c r="J1995">
        <v>0</v>
      </c>
      <c r="K1995">
        <v>0</v>
      </c>
      <c r="L1995">
        <v>0</v>
      </c>
      <c r="M1995">
        <v>0</v>
      </c>
      <c r="N1995">
        <v>0</v>
      </c>
      <c r="O1995">
        <v>0</v>
      </c>
      <c r="P1995">
        <v>0</v>
      </c>
      <c r="Q1995">
        <v>0</v>
      </c>
      <c r="R1995">
        <v>0</v>
      </c>
      <c r="S1995">
        <v>0</v>
      </c>
      <c r="T1995">
        <v>0</v>
      </c>
      <c r="U1995">
        <v>0</v>
      </c>
      <c r="V1995">
        <v>0</v>
      </c>
      <c r="W1995">
        <v>0</v>
      </c>
      <c r="X1995">
        <v>0</v>
      </c>
      <c r="Y1995">
        <v>0</v>
      </c>
      <c r="Z1995">
        <v>0</v>
      </c>
      <c r="AA1995">
        <v>0</v>
      </c>
      <c r="AB1995">
        <v>0</v>
      </c>
      <c r="AC1995">
        <v>0</v>
      </c>
      <c r="AD1995">
        <v>0</v>
      </c>
      <c r="AE1995">
        <v>0</v>
      </c>
      <c r="AF1995">
        <v>0</v>
      </c>
    </row>
    <row r="1996" spans="1:32" x14ac:dyDescent="0.25">
      <c r="A1996" t="s">
        <v>7657</v>
      </c>
      <c r="B1996">
        <v>0</v>
      </c>
      <c r="C1996">
        <v>0</v>
      </c>
      <c r="D1996">
        <v>0</v>
      </c>
      <c r="E1996">
        <v>0</v>
      </c>
      <c r="F1996">
        <v>0</v>
      </c>
      <c r="G1996">
        <v>0</v>
      </c>
      <c r="H1996">
        <v>0</v>
      </c>
      <c r="I1996">
        <v>0</v>
      </c>
      <c r="J1996">
        <v>0</v>
      </c>
      <c r="K1996">
        <v>0</v>
      </c>
      <c r="L1996">
        <v>0</v>
      </c>
      <c r="M1996">
        <v>0</v>
      </c>
      <c r="N1996">
        <v>0</v>
      </c>
      <c r="O1996">
        <v>0</v>
      </c>
      <c r="P1996">
        <v>0</v>
      </c>
      <c r="Q1996">
        <v>0</v>
      </c>
      <c r="R1996">
        <v>0</v>
      </c>
      <c r="S1996">
        <v>0</v>
      </c>
      <c r="T1996">
        <v>0</v>
      </c>
      <c r="U1996">
        <v>0</v>
      </c>
      <c r="V1996">
        <v>0</v>
      </c>
      <c r="W1996">
        <v>0</v>
      </c>
      <c r="X1996">
        <v>0</v>
      </c>
      <c r="Y1996">
        <v>0</v>
      </c>
      <c r="Z1996">
        <v>0</v>
      </c>
      <c r="AA1996">
        <v>0</v>
      </c>
      <c r="AB1996">
        <v>0</v>
      </c>
      <c r="AC1996">
        <v>0</v>
      </c>
      <c r="AD1996">
        <v>0</v>
      </c>
      <c r="AE1996">
        <v>0</v>
      </c>
      <c r="AF1996">
        <v>0</v>
      </c>
    </row>
    <row r="1997" spans="1:32" x14ac:dyDescent="0.25">
      <c r="A1997" t="s">
        <v>7658</v>
      </c>
      <c r="B1997">
        <v>0</v>
      </c>
      <c r="C1997">
        <v>0</v>
      </c>
      <c r="D1997">
        <v>0</v>
      </c>
      <c r="E1997">
        <v>0</v>
      </c>
      <c r="F1997">
        <v>0</v>
      </c>
      <c r="G1997">
        <v>0</v>
      </c>
      <c r="H1997">
        <v>0</v>
      </c>
      <c r="I1997">
        <v>0</v>
      </c>
      <c r="J1997">
        <v>0</v>
      </c>
      <c r="K1997">
        <v>0</v>
      </c>
      <c r="L1997">
        <v>0</v>
      </c>
      <c r="M1997">
        <v>0</v>
      </c>
      <c r="N1997">
        <v>0</v>
      </c>
      <c r="O1997">
        <v>0</v>
      </c>
      <c r="P1997">
        <v>0</v>
      </c>
      <c r="Q1997">
        <v>0</v>
      </c>
      <c r="R1997">
        <v>0</v>
      </c>
      <c r="S1997">
        <v>0</v>
      </c>
      <c r="T1997">
        <v>0</v>
      </c>
      <c r="U1997">
        <v>0</v>
      </c>
      <c r="V1997">
        <v>0</v>
      </c>
      <c r="W1997">
        <v>0</v>
      </c>
      <c r="X1997">
        <v>0</v>
      </c>
      <c r="Y1997">
        <v>0</v>
      </c>
      <c r="Z1997">
        <v>0</v>
      </c>
      <c r="AA1997">
        <v>0</v>
      </c>
      <c r="AB1997">
        <v>0</v>
      </c>
      <c r="AC1997">
        <v>0</v>
      </c>
      <c r="AD1997">
        <v>0</v>
      </c>
      <c r="AE1997">
        <v>0</v>
      </c>
      <c r="AF1997">
        <v>0</v>
      </c>
    </row>
    <row r="1998" spans="1:32" x14ac:dyDescent="0.25">
      <c r="A1998" t="s">
        <v>7659</v>
      </c>
      <c r="B1998">
        <v>0</v>
      </c>
      <c r="C1998">
        <v>0</v>
      </c>
      <c r="D1998">
        <v>0</v>
      </c>
      <c r="E1998">
        <v>0</v>
      </c>
      <c r="F1998">
        <v>0</v>
      </c>
      <c r="G1998">
        <v>0</v>
      </c>
      <c r="H1998">
        <v>0</v>
      </c>
      <c r="I1998">
        <v>0</v>
      </c>
      <c r="J1998">
        <v>0</v>
      </c>
      <c r="K1998">
        <v>0</v>
      </c>
      <c r="L1998">
        <v>0</v>
      </c>
      <c r="M1998">
        <v>0</v>
      </c>
      <c r="N1998">
        <v>0</v>
      </c>
      <c r="O1998">
        <v>0</v>
      </c>
      <c r="P1998">
        <v>0</v>
      </c>
      <c r="Q1998">
        <v>0</v>
      </c>
      <c r="R1998">
        <v>0</v>
      </c>
      <c r="S1998">
        <v>0</v>
      </c>
      <c r="T1998">
        <v>0</v>
      </c>
      <c r="U1998">
        <v>0</v>
      </c>
      <c r="V1998">
        <v>0</v>
      </c>
      <c r="W1998">
        <v>0</v>
      </c>
      <c r="X1998">
        <v>0</v>
      </c>
      <c r="Y1998">
        <v>0</v>
      </c>
      <c r="Z1998">
        <v>0</v>
      </c>
      <c r="AA1998">
        <v>0</v>
      </c>
      <c r="AB1998">
        <v>0</v>
      </c>
      <c r="AC1998">
        <v>0</v>
      </c>
      <c r="AD1998">
        <v>0</v>
      </c>
      <c r="AE1998">
        <v>0</v>
      </c>
      <c r="AF1998">
        <v>0</v>
      </c>
    </row>
    <row r="1999" spans="1:32" x14ac:dyDescent="0.25">
      <c r="A1999" t="s">
        <v>7660</v>
      </c>
      <c r="B1999">
        <v>0</v>
      </c>
      <c r="C1999">
        <v>0</v>
      </c>
      <c r="D1999">
        <v>0</v>
      </c>
      <c r="E1999">
        <v>0</v>
      </c>
      <c r="F1999">
        <v>0</v>
      </c>
      <c r="G1999">
        <v>0</v>
      </c>
      <c r="H1999">
        <v>0</v>
      </c>
      <c r="I1999">
        <v>0</v>
      </c>
      <c r="J1999">
        <v>0</v>
      </c>
      <c r="K1999">
        <v>0</v>
      </c>
      <c r="L1999">
        <v>0</v>
      </c>
      <c r="M1999">
        <v>0</v>
      </c>
      <c r="N1999">
        <v>0</v>
      </c>
      <c r="O1999">
        <v>0</v>
      </c>
      <c r="P1999">
        <v>0</v>
      </c>
      <c r="Q1999">
        <v>0</v>
      </c>
      <c r="R1999">
        <v>0</v>
      </c>
      <c r="S1999">
        <v>0</v>
      </c>
      <c r="T1999">
        <v>0</v>
      </c>
      <c r="U1999">
        <v>0</v>
      </c>
      <c r="V1999">
        <v>0</v>
      </c>
      <c r="W1999">
        <v>0</v>
      </c>
      <c r="X1999">
        <v>0</v>
      </c>
      <c r="Y1999">
        <v>0</v>
      </c>
      <c r="Z1999">
        <v>0</v>
      </c>
      <c r="AA1999">
        <v>0</v>
      </c>
      <c r="AB1999">
        <v>0</v>
      </c>
      <c r="AC1999">
        <v>0</v>
      </c>
      <c r="AD1999">
        <v>0</v>
      </c>
      <c r="AE1999">
        <v>0</v>
      </c>
      <c r="AF1999">
        <v>0</v>
      </c>
    </row>
    <row r="2000" spans="1:32" x14ac:dyDescent="0.25">
      <c r="A2000" t="s">
        <v>7661</v>
      </c>
      <c r="B2000">
        <v>0</v>
      </c>
      <c r="C2000">
        <v>0</v>
      </c>
      <c r="D2000">
        <v>0</v>
      </c>
      <c r="E2000">
        <v>0</v>
      </c>
      <c r="F2000">
        <v>0</v>
      </c>
      <c r="G2000">
        <v>0</v>
      </c>
      <c r="H2000">
        <v>0</v>
      </c>
      <c r="I2000">
        <v>0</v>
      </c>
      <c r="J2000">
        <v>0</v>
      </c>
      <c r="K2000">
        <v>0</v>
      </c>
      <c r="L2000">
        <v>0</v>
      </c>
      <c r="M2000">
        <v>0</v>
      </c>
      <c r="N2000">
        <v>0</v>
      </c>
      <c r="O2000">
        <v>0</v>
      </c>
      <c r="P2000">
        <v>0</v>
      </c>
      <c r="Q2000">
        <v>0</v>
      </c>
      <c r="R2000">
        <v>0</v>
      </c>
      <c r="S2000">
        <v>0</v>
      </c>
      <c r="T2000">
        <v>0</v>
      </c>
      <c r="U2000">
        <v>0</v>
      </c>
      <c r="V2000">
        <v>0</v>
      </c>
      <c r="W2000">
        <v>0</v>
      </c>
      <c r="X2000">
        <v>0</v>
      </c>
      <c r="Y2000">
        <v>0</v>
      </c>
      <c r="Z2000">
        <v>0</v>
      </c>
      <c r="AA2000">
        <v>0</v>
      </c>
      <c r="AB2000">
        <v>0</v>
      </c>
      <c r="AC2000">
        <v>0</v>
      </c>
      <c r="AD2000">
        <v>0</v>
      </c>
      <c r="AE2000">
        <v>0</v>
      </c>
      <c r="AF2000">
        <v>0</v>
      </c>
    </row>
    <row r="2001" spans="1:32" x14ac:dyDescent="0.25">
      <c r="A2001" t="s">
        <v>7662</v>
      </c>
      <c r="B2001">
        <v>0</v>
      </c>
      <c r="C2001">
        <v>0</v>
      </c>
      <c r="D2001">
        <v>0</v>
      </c>
      <c r="E2001">
        <v>0</v>
      </c>
      <c r="F2001">
        <v>0</v>
      </c>
      <c r="G2001">
        <v>0</v>
      </c>
      <c r="H2001">
        <v>0</v>
      </c>
      <c r="I2001">
        <v>0</v>
      </c>
      <c r="J2001">
        <v>0</v>
      </c>
      <c r="K2001">
        <v>0</v>
      </c>
      <c r="L2001">
        <v>0</v>
      </c>
      <c r="M2001">
        <v>0</v>
      </c>
      <c r="N2001">
        <v>0</v>
      </c>
      <c r="O2001">
        <v>0</v>
      </c>
      <c r="P2001">
        <v>0</v>
      </c>
      <c r="Q2001">
        <v>0</v>
      </c>
      <c r="R2001">
        <v>0</v>
      </c>
      <c r="S2001">
        <v>0</v>
      </c>
      <c r="T2001">
        <v>0</v>
      </c>
      <c r="U2001">
        <v>0</v>
      </c>
      <c r="V2001">
        <v>0</v>
      </c>
      <c r="W2001">
        <v>0</v>
      </c>
      <c r="X2001">
        <v>0</v>
      </c>
      <c r="Y2001">
        <v>0</v>
      </c>
      <c r="Z2001">
        <v>0</v>
      </c>
      <c r="AA2001">
        <v>0</v>
      </c>
      <c r="AB2001">
        <v>0</v>
      </c>
      <c r="AC2001">
        <v>0</v>
      </c>
      <c r="AD2001">
        <v>0</v>
      </c>
      <c r="AE2001">
        <v>0</v>
      </c>
      <c r="AF2001">
        <v>0</v>
      </c>
    </row>
    <row r="2002" spans="1:32" x14ac:dyDescent="0.25">
      <c r="A2002" t="s">
        <v>7663</v>
      </c>
      <c r="B2002">
        <v>0</v>
      </c>
      <c r="C2002">
        <v>0</v>
      </c>
      <c r="D2002">
        <v>0</v>
      </c>
      <c r="E2002">
        <v>0</v>
      </c>
      <c r="F2002">
        <v>0</v>
      </c>
      <c r="G2002">
        <v>0</v>
      </c>
      <c r="H2002">
        <v>0</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0</v>
      </c>
    </row>
    <row r="2003" spans="1:32" x14ac:dyDescent="0.25">
      <c r="A2003" t="s">
        <v>7664</v>
      </c>
      <c r="B2003">
        <v>0</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0</v>
      </c>
      <c r="W2003">
        <v>0</v>
      </c>
      <c r="X2003">
        <v>0</v>
      </c>
      <c r="Y2003">
        <v>0</v>
      </c>
      <c r="Z2003">
        <v>0</v>
      </c>
      <c r="AA2003">
        <v>0</v>
      </c>
      <c r="AB2003">
        <v>0</v>
      </c>
      <c r="AC2003">
        <v>0</v>
      </c>
      <c r="AD2003">
        <v>0</v>
      </c>
      <c r="AE2003">
        <v>0</v>
      </c>
      <c r="AF2003">
        <v>0</v>
      </c>
    </row>
    <row r="2004" spans="1:32" x14ac:dyDescent="0.25">
      <c r="A2004" t="s">
        <v>7665</v>
      </c>
      <c r="B2004">
        <v>0</v>
      </c>
      <c r="C2004">
        <v>0</v>
      </c>
      <c r="D2004">
        <v>0</v>
      </c>
      <c r="E2004">
        <v>0</v>
      </c>
      <c r="F2004">
        <v>0</v>
      </c>
      <c r="G2004">
        <v>0</v>
      </c>
      <c r="H2004">
        <v>0</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0</v>
      </c>
    </row>
    <row r="2005" spans="1:32" x14ac:dyDescent="0.25">
      <c r="A2005" t="s">
        <v>7666</v>
      </c>
      <c r="B2005">
        <v>0</v>
      </c>
      <c r="C2005">
        <v>0</v>
      </c>
      <c r="D2005">
        <v>0</v>
      </c>
      <c r="E2005">
        <v>0</v>
      </c>
      <c r="F2005">
        <v>0</v>
      </c>
      <c r="G2005">
        <v>0</v>
      </c>
      <c r="H2005">
        <v>0</v>
      </c>
      <c r="I2005">
        <v>0</v>
      </c>
      <c r="J2005">
        <v>0</v>
      </c>
      <c r="K2005">
        <v>0</v>
      </c>
      <c r="L2005">
        <v>0</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0</v>
      </c>
    </row>
    <row r="2006" spans="1:32" x14ac:dyDescent="0.25">
      <c r="A2006" t="s">
        <v>7667</v>
      </c>
      <c r="B2006">
        <v>0</v>
      </c>
      <c r="C2006">
        <v>0</v>
      </c>
      <c r="D2006">
        <v>0</v>
      </c>
      <c r="E2006">
        <v>0</v>
      </c>
      <c r="F2006">
        <v>0</v>
      </c>
      <c r="G2006">
        <v>0</v>
      </c>
      <c r="H2006">
        <v>0</v>
      </c>
      <c r="I2006">
        <v>0</v>
      </c>
      <c r="J2006">
        <v>0</v>
      </c>
      <c r="K2006">
        <v>0</v>
      </c>
      <c r="L2006">
        <v>0</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0</v>
      </c>
    </row>
    <row r="2007" spans="1:32" x14ac:dyDescent="0.25">
      <c r="A2007" t="s">
        <v>7668</v>
      </c>
      <c r="B2007">
        <v>0</v>
      </c>
      <c r="C2007">
        <v>0</v>
      </c>
      <c r="D2007">
        <v>0</v>
      </c>
      <c r="E2007">
        <v>0</v>
      </c>
      <c r="F2007">
        <v>0</v>
      </c>
      <c r="G2007">
        <v>0</v>
      </c>
      <c r="H2007">
        <v>0</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0</v>
      </c>
    </row>
    <row r="2008" spans="1:32" x14ac:dyDescent="0.25">
      <c r="A2008" t="s">
        <v>7669</v>
      </c>
      <c r="B2008">
        <v>0</v>
      </c>
      <c r="C2008">
        <v>0</v>
      </c>
      <c r="D2008">
        <v>0</v>
      </c>
      <c r="E2008">
        <v>0</v>
      </c>
      <c r="F2008">
        <v>0</v>
      </c>
      <c r="G2008">
        <v>0</v>
      </c>
      <c r="H2008">
        <v>0</v>
      </c>
      <c r="I2008">
        <v>0</v>
      </c>
      <c r="J2008">
        <v>0</v>
      </c>
      <c r="K2008">
        <v>0</v>
      </c>
      <c r="L2008">
        <v>0</v>
      </c>
      <c r="M2008">
        <v>0</v>
      </c>
      <c r="N2008">
        <v>0</v>
      </c>
      <c r="O2008">
        <v>0</v>
      </c>
      <c r="P2008">
        <v>0</v>
      </c>
      <c r="Q2008">
        <v>0</v>
      </c>
      <c r="R2008">
        <v>0</v>
      </c>
      <c r="S2008">
        <v>0</v>
      </c>
      <c r="T2008">
        <v>0</v>
      </c>
      <c r="U2008">
        <v>0</v>
      </c>
      <c r="V2008">
        <v>0</v>
      </c>
      <c r="W2008">
        <v>0</v>
      </c>
      <c r="X2008">
        <v>0</v>
      </c>
      <c r="Y2008">
        <v>0</v>
      </c>
      <c r="Z2008">
        <v>0</v>
      </c>
      <c r="AA2008">
        <v>0</v>
      </c>
      <c r="AB2008">
        <v>0</v>
      </c>
      <c r="AC2008">
        <v>0</v>
      </c>
      <c r="AD2008">
        <v>0</v>
      </c>
      <c r="AE2008">
        <v>0</v>
      </c>
      <c r="AF2008">
        <v>0</v>
      </c>
    </row>
    <row r="2009" spans="1:32" x14ac:dyDescent="0.25">
      <c r="A2009" t="s">
        <v>7670</v>
      </c>
      <c r="B2009">
        <v>0</v>
      </c>
      <c r="C2009">
        <v>0</v>
      </c>
      <c r="D2009">
        <v>0</v>
      </c>
      <c r="E2009">
        <v>0</v>
      </c>
      <c r="F2009">
        <v>0</v>
      </c>
      <c r="G2009">
        <v>0</v>
      </c>
      <c r="H2009">
        <v>0</v>
      </c>
      <c r="I2009">
        <v>0</v>
      </c>
      <c r="J2009">
        <v>0</v>
      </c>
      <c r="K2009">
        <v>0</v>
      </c>
      <c r="L2009">
        <v>0</v>
      </c>
      <c r="M2009">
        <v>0</v>
      </c>
      <c r="N2009">
        <v>0</v>
      </c>
      <c r="O2009">
        <v>0</v>
      </c>
      <c r="P2009">
        <v>0</v>
      </c>
      <c r="Q2009">
        <v>0</v>
      </c>
      <c r="R2009">
        <v>0</v>
      </c>
      <c r="S2009">
        <v>0</v>
      </c>
      <c r="T2009">
        <v>0</v>
      </c>
      <c r="U2009">
        <v>0</v>
      </c>
      <c r="V2009">
        <v>0</v>
      </c>
      <c r="W2009">
        <v>0</v>
      </c>
      <c r="X2009">
        <v>0</v>
      </c>
      <c r="Y2009">
        <v>0</v>
      </c>
      <c r="Z2009">
        <v>0</v>
      </c>
      <c r="AA2009">
        <v>0</v>
      </c>
      <c r="AB2009">
        <v>0</v>
      </c>
      <c r="AC2009">
        <v>0</v>
      </c>
      <c r="AD2009">
        <v>0</v>
      </c>
      <c r="AE2009">
        <v>0</v>
      </c>
      <c r="AF2009">
        <v>0</v>
      </c>
    </row>
    <row r="2010" spans="1:32" x14ac:dyDescent="0.25">
      <c r="A2010" t="s">
        <v>7671</v>
      </c>
      <c r="B2010">
        <v>0</v>
      </c>
      <c r="C2010">
        <v>0</v>
      </c>
      <c r="D2010">
        <v>0</v>
      </c>
      <c r="E2010">
        <v>0</v>
      </c>
      <c r="F2010">
        <v>0</v>
      </c>
      <c r="G2010">
        <v>0</v>
      </c>
      <c r="H2010">
        <v>0</v>
      </c>
      <c r="I2010">
        <v>0</v>
      </c>
      <c r="J2010">
        <v>0</v>
      </c>
      <c r="K2010">
        <v>0</v>
      </c>
      <c r="L2010">
        <v>0</v>
      </c>
      <c r="M2010">
        <v>0</v>
      </c>
      <c r="N2010">
        <v>0</v>
      </c>
      <c r="O2010">
        <v>0</v>
      </c>
      <c r="P2010">
        <v>0</v>
      </c>
      <c r="Q2010">
        <v>0</v>
      </c>
      <c r="R2010">
        <v>0</v>
      </c>
      <c r="S2010">
        <v>0</v>
      </c>
      <c r="T2010">
        <v>0</v>
      </c>
      <c r="U2010">
        <v>0</v>
      </c>
      <c r="V2010">
        <v>0</v>
      </c>
      <c r="W2010">
        <v>0</v>
      </c>
      <c r="X2010">
        <v>0</v>
      </c>
      <c r="Y2010">
        <v>0</v>
      </c>
      <c r="Z2010">
        <v>0</v>
      </c>
      <c r="AA2010">
        <v>0</v>
      </c>
      <c r="AB2010">
        <v>0</v>
      </c>
      <c r="AC2010">
        <v>0</v>
      </c>
      <c r="AD2010">
        <v>0</v>
      </c>
      <c r="AE2010">
        <v>0</v>
      </c>
      <c r="AF2010">
        <v>0</v>
      </c>
    </row>
    <row r="2011" spans="1:32" x14ac:dyDescent="0.25">
      <c r="A2011" t="s">
        <v>7672</v>
      </c>
      <c r="B2011">
        <v>0</v>
      </c>
      <c r="C2011">
        <v>0</v>
      </c>
      <c r="D2011">
        <v>0</v>
      </c>
      <c r="E2011">
        <v>0</v>
      </c>
      <c r="F2011">
        <v>0</v>
      </c>
      <c r="G2011">
        <v>0</v>
      </c>
      <c r="H2011">
        <v>0</v>
      </c>
      <c r="I2011">
        <v>0</v>
      </c>
      <c r="J2011">
        <v>0</v>
      </c>
      <c r="K2011">
        <v>0</v>
      </c>
      <c r="L2011">
        <v>0</v>
      </c>
      <c r="M2011">
        <v>0</v>
      </c>
      <c r="N2011">
        <v>0</v>
      </c>
      <c r="O2011">
        <v>0</v>
      </c>
      <c r="P2011">
        <v>0</v>
      </c>
      <c r="Q2011">
        <v>0</v>
      </c>
      <c r="R2011">
        <v>0</v>
      </c>
      <c r="S2011">
        <v>0</v>
      </c>
      <c r="T2011">
        <v>0</v>
      </c>
      <c r="U2011">
        <v>0</v>
      </c>
      <c r="V2011">
        <v>0</v>
      </c>
      <c r="W2011">
        <v>0</v>
      </c>
      <c r="X2011">
        <v>0</v>
      </c>
      <c r="Y2011">
        <v>0</v>
      </c>
      <c r="Z2011">
        <v>0</v>
      </c>
      <c r="AA2011">
        <v>0</v>
      </c>
      <c r="AB2011">
        <v>0</v>
      </c>
      <c r="AC2011">
        <v>0</v>
      </c>
      <c r="AD2011">
        <v>0</v>
      </c>
      <c r="AE2011">
        <v>0</v>
      </c>
      <c r="AF2011">
        <v>0</v>
      </c>
    </row>
    <row r="2012" spans="1:32" x14ac:dyDescent="0.25">
      <c r="A2012" t="s">
        <v>7673</v>
      </c>
      <c r="B2012">
        <v>0</v>
      </c>
      <c r="C2012">
        <v>0</v>
      </c>
      <c r="D2012">
        <v>0</v>
      </c>
      <c r="E2012">
        <v>0</v>
      </c>
      <c r="F2012">
        <v>0</v>
      </c>
      <c r="G2012">
        <v>0</v>
      </c>
      <c r="H2012">
        <v>0</v>
      </c>
      <c r="I2012">
        <v>0</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0</v>
      </c>
    </row>
    <row r="2013" spans="1:32" x14ac:dyDescent="0.25">
      <c r="A2013" t="s">
        <v>7674</v>
      </c>
      <c r="B2013">
        <v>0</v>
      </c>
      <c r="C2013">
        <v>0</v>
      </c>
      <c r="D2013">
        <v>0</v>
      </c>
      <c r="E2013">
        <v>0</v>
      </c>
      <c r="F2013">
        <v>0</v>
      </c>
      <c r="G2013">
        <v>0</v>
      </c>
      <c r="H2013">
        <v>0</v>
      </c>
      <c r="I2013">
        <v>0</v>
      </c>
      <c r="J2013">
        <v>0</v>
      </c>
      <c r="K2013">
        <v>0</v>
      </c>
      <c r="L2013">
        <v>0</v>
      </c>
      <c r="M2013">
        <v>0</v>
      </c>
      <c r="N2013">
        <v>0</v>
      </c>
      <c r="O2013">
        <v>0</v>
      </c>
      <c r="P2013">
        <v>0</v>
      </c>
      <c r="Q2013">
        <v>0</v>
      </c>
      <c r="R2013">
        <v>0</v>
      </c>
      <c r="S2013">
        <v>0</v>
      </c>
      <c r="T2013">
        <v>0</v>
      </c>
      <c r="U2013">
        <v>0</v>
      </c>
      <c r="V2013">
        <v>0</v>
      </c>
      <c r="W2013">
        <v>0</v>
      </c>
      <c r="X2013">
        <v>0</v>
      </c>
      <c r="Y2013">
        <v>0</v>
      </c>
      <c r="Z2013">
        <v>0</v>
      </c>
      <c r="AA2013">
        <v>0</v>
      </c>
      <c r="AB2013">
        <v>0</v>
      </c>
      <c r="AC2013">
        <v>0</v>
      </c>
      <c r="AD2013">
        <v>0</v>
      </c>
      <c r="AE2013">
        <v>0</v>
      </c>
      <c r="AF2013">
        <v>0</v>
      </c>
    </row>
    <row r="2014" spans="1:32" x14ac:dyDescent="0.25">
      <c r="A2014" t="s">
        <v>7675</v>
      </c>
      <c r="B2014">
        <v>0</v>
      </c>
      <c r="C2014">
        <v>0</v>
      </c>
      <c r="D2014">
        <v>0</v>
      </c>
      <c r="E2014">
        <v>0</v>
      </c>
      <c r="F2014">
        <v>0</v>
      </c>
      <c r="G2014">
        <v>0</v>
      </c>
      <c r="H2014">
        <v>0</v>
      </c>
      <c r="I2014">
        <v>0</v>
      </c>
      <c r="J2014">
        <v>0</v>
      </c>
      <c r="K2014">
        <v>0</v>
      </c>
      <c r="L2014">
        <v>0</v>
      </c>
      <c r="M2014">
        <v>0</v>
      </c>
      <c r="N2014">
        <v>0</v>
      </c>
      <c r="O2014">
        <v>0</v>
      </c>
      <c r="P2014">
        <v>0</v>
      </c>
      <c r="Q2014">
        <v>0</v>
      </c>
      <c r="R2014">
        <v>0</v>
      </c>
      <c r="S2014">
        <v>0</v>
      </c>
      <c r="T2014">
        <v>0</v>
      </c>
      <c r="U2014">
        <v>0</v>
      </c>
      <c r="V2014">
        <v>0</v>
      </c>
      <c r="W2014">
        <v>0</v>
      </c>
      <c r="X2014">
        <v>0</v>
      </c>
      <c r="Y2014">
        <v>0</v>
      </c>
      <c r="Z2014">
        <v>0</v>
      </c>
      <c r="AA2014">
        <v>0</v>
      </c>
      <c r="AB2014">
        <v>0</v>
      </c>
      <c r="AC2014">
        <v>0</v>
      </c>
      <c r="AD2014">
        <v>0</v>
      </c>
      <c r="AE2014">
        <v>0</v>
      </c>
      <c r="AF2014">
        <v>0</v>
      </c>
    </row>
    <row r="2015" spans="1:32" x14ac:dyDescent="0.25">
      <c r="A2015" t="s">
        <v>7676</v>
      </c>
      <c r="B2015">
        <v>0</v>
      </c>
      <c r="C2015">
        <v>0</v>
      </c>
      <c r="D2015">
        <v>0</v>
      </c>
      <c r="E2015">
        <v>0</v>
      </c>
      <c r="F2015">
        <v>0</v>
      </c>
      <c r="G2015">
        <v>0</v>
      </c>
      <c r="H2015">
        <v>0</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0</v>
      </c>
    </row>
    <row r="2016" spans="1:32" x14ac:dyDescent="0.25">
      <c r="A2016" t="s">
        <v>7677</v>
      </c>
      <c r="B2016">
        <v>0</v>
      </c>
      <c r="C2016">
        <v>0</v>
      </c>
      <c r="D2016">
        <v>0</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row>
    <row r="2017" spans="1:32" x14ac:dyDescent="0.25">
      <c r="A2017" t="s">
        <v>7678</v>
      </c>
      <c r="B2017">
        <v>0</v>
      </c>
      <c r="C2017">
        <v>0</v>
      </c>
      <c r="D2017">
        <v>0</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row>
    <row r="2018" spans="1:32" x14ac:dyDescent="0.25">
      <c r="A2018" t="s">
        <v>7679</v>
      </c>
      <c r="B2018">
        <v>0</v>
      </c>
      <c r="C2018">
        <v>0</v>
      </c>
      <c r="D2018">
        <v>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row>
    <row r="2019" spans="1:32" x14ac:dyDescent="0.25">
      <c r="A2019" t="s">
        <v>7680</v>
      </c>
      <c r="B2019">
        <v>0</v>
      </c>
      <c r="C2019">
        <v>0</v>
      </c>
      <c r="D2019">
        <v>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row>
    <row r="2020" spans="1:32" x14ac:dyDescent="0.25">
      <c r="A2020" t="s">
        <v>7681</v>
      </c>
      <c r="B2020">
        <v>0</v>
      </c>
      <c r="C2020">
        <v>0</v>
      </c>
      <c r="D2020">
        <v>0</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row>
    <row r="2021" spans="1:32" x14ac:dyDescent="0.25">
      <c r="A2021" t="s">
        <v>7682</v>
      </c>
      <c r="B2021">
        <v>0</v>
      </c>
      <c r="C2021">
        <v>0</v>
      </c>
      <c r="D2021">
        <v>0</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row>
    <row r="2022" spans="1:32" x14ac:dyDescent="0.25">
      <c r="A2022" t="s">
        <v>7683</v>
      </c>
      <c r="B2022">
        <v>0</v>
      </c>
      <c r="C2022">
        <v>0</v>
      </c>
      <c r="D2022">
        <v>0</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row>
    <row r="2023" spans="1:32" x14ac:dyDescent="0.25">
      <c r="A2023" t="s">
        <v>7684</v>
      </c>
      <c r="B2023">
        <v>0</v>
      </c>
      <c r="C2023">
        <v>0</v>
      </c>
      <c r="D2023">
        <v>0</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row>
    <row r="2024" spans="1:32" x14ac:dyDescent="0.25">
      <c r="A2024" t="s">
        <v>7685</v>
      </c>
      <c r="B2024">
        <v>0</v>
      </c>
      <c r="C2024">
        <v>0</v>
      </c>
      <c r="D2024">
        <v>0</v>
      </c>
      <c r="E2024">
        <v>0</v>
      </c>
      <c r="F2024">
        <v>0</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0</v>
      </c>
    </row>
    <row r="2025" spans="1:32" x14ac:dyDescent="0.25">
      <c r="A2025" t="s">
        <v>7686</v>
      </c>
      <c r="B2025">
        <v>0</v>
      </c>
      <c r="C2025">
        <v>0</v>
      </c>
      <c r="D2025">
        <v>0</v>
      </c>
      <c r="E2025">
        <v>0</v>
      </c>
      <c r="F2025">
        <v>0</v>
      </c>
      <c r="G2025">
        <v>0</v>
      </c>
      <c r="H2025">
        <v>0</v>
      </c>
      <c r="I2025">
        <v>0</v>
      </c>
      <c r="J2025">
        <v>0</v>
      </c>
      <c r="K2025">
        <v>0</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0</v>
      </c>
    </row>
    <row r="2026" spans="1:32" x14ac:dyDescent="0.25">
      <c r="A2026" t="s">
        <v>7687</v>
      </c>
      <c r="B2026">
        <v>0</v>
      </c>
      <c r="C2026">
        <v>0</v>
      </c>
      <c r="D2026">
        <v>0</v>
      </c>
      <c r="E2026">
        <v>0</v>
      </c>
      <c r="F2026">
        <v>0</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v>0</v>
      </c>
      <c r="AA2026">
        <v>0</v>
      </c>
      <c r="AB2026">
        <v>0</v>
      </c>
      <c r="AC2026">
        <v>0</v>
      </c>
      <c r="AD2026">
        <v>0</v>
      </c>
      <c r="AE2026">
        <v>0</v>
      </c>
      <c r="AF2026">
        <v>0</v>
      </c>
    </row>
    <row r="2027" spans="1:32" x14ac:dyDescent="0.25">
      <c r="A2027" t="s">
        <v>7688</v>
      </c>
      <c r="B2027">
        <v>0</v>
      </c>
      <c r="C2027">
        <v>0</v>
      </c>
      <c r="D2027">
        <v>0</v>
      </c>
      <c r="E2027">
        <v>0</v>
      </c>
      <c r="F2027">
        <v>0</v>
      </c>
      <c r="G2027">
        <v>0</v>
      </c>
      <c r="H2027">
        <v>0</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0</v>
      </c>
    </row>
    <row r="2028" spans="1:32" x14ac:dyDescent="0.25">
      <c r="A2028" t="s">
        <v>7689</v>
      </c>
      <c r="B2028">
        <v>0</v>
      </c>
      <c r="C2028">
        <v>0</v>
      </c>
      <c r="D2028">
        <v>0</v>
      </c>
      <c r="E2028">
        <v>0</v>
      </c>
      <c r="F2028">
        <v>0</v>
      </c>
      <c r="G2028">
        <v>0</v>
      </c>
      <c r="H2028">
        <v>0</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row>
    <row r="2029" spans="1:32" x14ac:dyDescent="0.25">
      <c r="A2029" t="s">
        <v>7690</v>
      </c>
      <c r="B2029">
        <v>0</v>
      </c>
      <c r="C2029">
        <v>0</v>
      </c>
      <c r="D2029">
        <v>0</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row>
    <row r="2030" spans="1:32" x14ac:dyDescent="0.25">
      <c r="A2030" t="s">
        <v>7691</v>
      </c>
      <c r="B2030">
        <v>0</v>
      </c>
      <c r="C2030">
        <v>0</v>
      </c>
      <c r="D2030">
        <v>0</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row>
    <row r="2031" spans="1:32" x14ac:dyDescent="0.25">
      <c r="A2031" t="s">
        <v>7692</v>
      </c>
      <c r="B2031">
        <v>0</v>
      </c>
      <c r="C2031">
        <v>0</v>
      </c>
      <c r="D2031">
        <v>0</v>
      </c>
      <c r="E2031">
        <v>0</v>
      </c>
      <c r="F2031">
        <v>0</v>
      </c>
      <c r="G2031">
        <v>0</v>
      </c>
      <c r="H2031">
        <v>0</v>
      </c>
      <c r="I2031">
        <v>0</v>
      </c>
      <c r="J2031">
        <v>0</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0</v>
      </c>
    </row>
    <row r="2032" spans="1:32" x14ac:dyDescent="0.25">
      <c r="A2032" t="s">
        <v>7693</v>
      </c>
      <c r="B2032">
        <v>0</v>
      </c>
      <c r="C2032">
        <v>0</v>
      </c>
      <c r="D2032">
        <v>0</v>
      </c>
      <c r="E2032">
        <v>0</v>
      </c>
      <c r="F2032">
        <v>0</v>
      </c>
      <c r="G2032">
        <v>0</v>
      </c>
      <c r="H2032">
        <v>0</v>
      </c>
      <c r="I2032">
        <v>0</v>
      </c>
      <c r="J2032">
        <v>0</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0</v>
      </c>
    </row>
    <row r="2033" spans="1:32" x14ac:dyDescent="0.25">
      <c r="A2033" t="s">
        <v>7694</v>
      </c>
      <c r="B2033">
        <v>0</v>
      </c>
      <c r="C2033">
        <v>0</v>
      </c>
      <c r="D2033">
        <v>0</v>
      </c>
      <c r="E2033">
        <v>0</v>
      </c>
      <c r="F2033">
        <v>0</v>
      </c>
      <c r="G2033">
        <v>0</v>
      </c>
      <c r="H2033">
        <v>0</v>
      </c>
      <c r="I2033">
        <v>0</v>
      </c>
      <c r="J2033">
        <v>0</v>
      </c>
      <c r="K2033">
        <v>0</v>
      </c>
      <c r="L2033">
        <v>0</v>
      </c>
      <c r="M2033">
        <v>0</v>
      </c>
      <c r="N2033">
        <v>0</v>
      </c>
      <c r="O2033">
        <v>0</v>
      </c>
      <c r="P2033">
        <v>0</v>
      </c>
      <c r="Q2033">
        <v>0</v>
      </c>
      <c r="R2033">
        <v>0</v>
      </c>
      <c r="S2033">
        <v>0</v>
      </c>
      <c r="T2033">
        <v>0</v>
      </c>
      <c r="U2033">
        <v>0</v>
      </c>
      <c r="V2033">
        <v>0</v>
      </c>
      <c r="W2033">
        <v>0</v>
      </c>
      <c r="X2033">
        <v>0</v>
      </c>
      <c r="Y2033">
        <v>0</v>
      </c>
      <c r="Z2033">
        <v>0</v>
      </c>
      <c r="AA2033">
        <v>0</v>
      </c>
      <c r="AB2033">
        <v>0</v>
      </c>
      <c r="AC2033">
        <v>0</v>
      </c>
      <c r="AD2033">
        <v>0</v>
      </c>
      <c r="AE2033">
        <v>0</v>
      </c>
      <c r="AF2033">
        <v>0</v>
      </c>
    </row>
    <row r="2034" spans="1:32" x14ac:dyDescent="0.25">
      <c r="A2034" t="s">
        <v>7695</v>
      </c>
      <c r="B2034">
        <v>0</v>
      </c>
      <c r="C2034">
        <v>0</v>
      </c>
      <c r="D2034">
        <v>0</v>
      </c>
      <c r="E2034">
        <v>0</v>
      </c>
      <c r="F2034">
        <v>0</v>
      </c>
      <c r="G2034">
        <v>0</v>
      </c>
      <c r="H2034">
        <v>0</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0</v>
      </c>
    </row>
    <row r="2035" spans="1:32" x14ac:dyDescent="0.25">
      <c r="A2035" t="s">
        <v>7696</v>
      </c>
      <c r="B2035">
        <v>0</v>
      </c>
      <c r="C2035">
        <v>0</v>
      </c>
      <c r="D2035">
        <v>0</v>
      </c>
      <c r="E2035">
        <v>0</v>
      </c>
      <c r="F2035">
        <v>0</v>
      </c>
      <c r="G2035">
        <v>0</v>
      </c>
      <c r="H2035">
        <v>0</v>
      </c>
      <c r="I2035">
        <v>0</v>
      </c>
      <c r="J2035">
        <v>0</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0</v>
      </c>
    </row>
    <row r="2036" spans="1:32" x14ac:dyDescent="0.25">
      <c r="A2036" t="s">
        <v>7697</v>
      </c>
      <c r="B2036">
        <v>0</v>
      </c>
      <c r="C2036">
        <v>0</v>
      </c>
      <c r="D2036">
        <v>0</v>
      </c>
      <c r="E2036">
        <v>0</v>
      </c>
      <c r="F2036">
        <v>0</v>
      </c>
      <c r="G2036">
        <v>0</v>
      </c>
      <c r="H2036">
        <v>0</v>
      </c>
      <c r="I2036">
        <v>0</v>
      </c>
      <c r="J2036">
        <v>0</v>
      </c>
      <c r="K2036">
        <v>0</v>
      </c>
      <c r="L2036">
        <v>0</v>
      </c>
      <c r="M2036">
        <v>0</v>
      </c>
      <c r="N2036">
        <v>0</v>
      </c>
      <c r="O2036">
        <v>0</v>
      </c>
      <c r="P2036">
        <v>0</v>
      </c>
      <c r="Q2036">
        <v>0</v>
      </c>
      <c r="R2036">
        <v>0</v>
      </c>
      <c r="S2036">
        <v>0</v>
      </c>
      <c r="T2036">
        <v>0</v>
      </c>
      <c r="U2036">
        <v>0</v>
      </c>
      <c r="V2036">
        <v>0</v>
      </c>
      <c r="W2036">
        <v>0</v>
      </c>
      <c r="X2036">
        <v>0</v>
      </c>
      <c r="Y2036">
        <v>0</v>
      </c>
      <c r="Z2036">
        <v>0</v>
      </c>
      <c r="AA2036">
        <v>0</v>
      </c>
      <c r="AB2036">
        <v>0</v>
      </c>
      <c r="AC2036">
        <v>0</v>
      </c>
      <c r="AD2036">
        <v>0</v>
      </c>
      <c r="AE2036">
        <v>0</v>
      </c>
      <c r="AF2036">
        <v>0</v>
      </c>
    </row>
    <row r="2037" spans="1:32" x14ac:dyDescent="0.25">
      <c r="A2037" t="s">
        <v>7698</v>
      </c>
      <c r="B2037">
        <v>0</v>
      </c>
      <c r="C2037">
        <v>0</v>
      </c>
      <c r="D2037">
        <v>0</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row>
    <row r="2038" spans="1:32" x14ac:dyDescent="0.25">
      <c r="A2038" t="s">
        <v>7699</v>
      </c>
      <c r="B2038">
        <v>0</v>
      </c>
      <c r="C2038">
        <v>0</v>
      </c>
      <c r="D2038">
        <v>0</v>
      </c>
      <c r="E2038">
        <v>0</v>
      </c>
      <c r="F2038">
        <v>0</v>
      </c>
      <c r="G2038">
        <v>0</v>
      </c>
      <c r="H2038">
        <v>0</v>
      </c>
      <c r="I2038">
        <v>0</v>
      </c>
      <c r="J2038">
        <v>0</v>
      </c>
      <c r="K2038">
        <v>0</v>
      </c>
      <c r="L2038">
        <v>0</v>
      </c>
      <c r="M2038">
        <v>0</v>
      </c>
      <c r="N2038">
        <v>0</v>
      </c>
      <c r="O2038">
        <v>0</v>
      </c>
      <c r="P2038">
        <v>0</v>
      </c>
      <c r="Q2038">
        <v>0</v>
      </c>
      <c r="R2038">
        <v>0</v>
      </c>
      <c r="S2038">
        <v>0</v>
      </c>
      <c r="T2038">
        <v>0</v>
      </c>
      <c r="U2038">
        <v>0</v>
      </c>
      <c r="V2038">
        <v>0</v>
      </c>
      <c r="W2038">
        <v>0</v>
      </c>
      <c r="X2038">
        <v>0</v>
      </c>
      <c r="Y2038">
        <v>0</v>
      </c>
      <c r="Z2038">
        <v>0</v>
      </c>
      <c r="AA2038">
        <v>0</v>
      </c>
      <c r="AB2038">
        <v>0</v>
      </c>
      <c r="AC2038">
        <v>0</v>
      </c>
      <c r="AD2038">
        <v>0</v>
      </c>
      <c r="AE2038">
        <v>0</v>
      </c>
      <c r="AF2038">
        <v>0</v>
      </c>
    </row>
    <row r="2039" spans="1:32" x14ac:dyDescent="0.25">
      <c r="A2039" t="s">
        <v>7700</v>
      </c>
      <c r="B2039">
        <v>0</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0</v>
      </c>
      <c r="W2039">
        <v>0</v>
      </c>
      <c r="X2039">
        <v>0</v>
      </c>
      <c r="Y2039">
        <v>0</v>
      </c>
      <c r="Z2039">
        <v>0</v>
      </c>
      <c r="AA2039">
        <v>0</v>
      </c>
      <c r="AB2039">
        <v>0</v>
      </c>
      <c r="AC2039">
        <v>0</v>
      </c>
      <c r="AD2039">
        <v>0</v>
      </c>
      <c r="AE2039">
        <v>0</v>
      </c>
      <c r="AF2039">
        <v>0</v>
      </c>
    </row>
    <row r="2040" spans="1:32" x14ac:dyDescent="0.25">
      <c r="A2040" t="s">
        <v>7701</v>
      </c>
      <c r="B2040">
        <v>0</v>
      </c>
      <c r="C2040">
        <v>0</v>
      </c>
      <c r="D2040">
        <v>0</v>
      </c>
      <c r="E2040">
        <v>0</v>
      </c>
      <c r="F2040">
        <v>0</v>
      </c>
      <c r="G2040">
        <v>0</v>
      </c>
      <c r="H2040">
        <v>0</v>
      </c>
      <c r="I2040">
        <v>0</v>
      </c>
      <c r="J2040">
        <v>0</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0</v>
      </c>
    </row>
    <row r="2041" spans="1:32" x14ac:dyDescent="0.25">
      <c r="A2041" t="s">
        <v>7702</v>
      </c>
      <c r="B2041">
        <v>0</v>
      </c>
      <c r="C2041">
        <v>0</v>
      </c>
      <c r="D2041">
        <v>0</v>
      </c>
      <c r="E2041">
        <v>0</v>
      </c>
      <c r="F2041">
        <v>0</v>
      </c>
      <c r="G2041">
        <v>0</v>
      </c>
      <c r="H2041">
        <v>0</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0</v>
      </c>
    </row>
    <row r="2042" spans="1:32" x14ac:dyDescent="0.25">
      <c r="A2042" t="s">
        <v>7703</v>
      </c>
      <c r="B2042">
        <v>0</v>
      </c>
      <c r="C2042">
        <v>0</v>
      </c>
      <c r="D2042">
        <v>0</v>
      </c>
      <c r="E2042">
        <v>0</v>
      </c>
      <c r="F2042">
        <v>0</v>
      </c>
      <c r="G2042">
        <v>0</v>
      </c>
      <c r="H2042">
        <v>0</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0</v>
      </c>
      <c r="AC2042">
        <v>0</v>
      </c>
      <c r="AD2042">
        <v>0</v>
      </c>
      <c r="AE2042">
        <v>0</v>
      </c>
      <c r="AF2042">
        <v>0</v>
      </c>
    </row>
    <row r="2043" spans="1:32" x14ac:dyDescent="0.25">
      <c r="A2043" t="s">
        <v>7704</v>
      </c>
      <c r="B2043">
        <v>0</v>
      </c>
      <c r="C2043">
        <v>0</v>
      </c>
      <c r="D2043">
        <v>0</v>
      </c>
      <c r="E2043">
        <v>0</v>
      </c>
      <c r="F2043">
        <v>0</v>
      </c>
      <c r="G2043">
        <v>0</v>
      </c>
      <c r="H2043">
        <v>0</v>
      </c>
      <c r="I2043">
        <v>0</v>
      </c>
      <c r="J2043">
        <v>0</v>
      </c>
      <c r="K2043">
        <v>0</v>
      </c>
      <c r="L2043">
        <v>0</v>
      </c>
      <c r="M2043">
        <v>0</v>
      </c>
      <c r="N2043">
        <v>0</v>
      </c>
      <c r="O2043">
        <v>0</v>
      </c>
      <c r="P2043">
        <v>0</v>
      </c>
      <c r="Q2043">
        <v>0</v>
      </c>
      <c r="R2043">
        <v>0</v>
      </c>
      <c r="S2043">
        <v>0</v>
      </c>
      <c r="T2043">
        <v>0</v>
      </c>
      <c r="U2043">
        <v>0</v>
      </c>
      <c r="V2043">
        <v>0</v>
      </c>
      <c r="W2043">
        <v>0</v>
      </c>
      <c r="X2043">
        <v>0</v>
      </c>
      <c r="Y2043">
        <v>0</v>
      </c>
      <c r="Z2043">
        <v>0</v>
      </c>
      <c r="AA2043">
        <v>0</v>
      </c>
      <c r="AB2043">
        <v>0</v>
      </c>
      <c r="AC2043">
        <v>0</v>
      </c>
      <c r="AD2043">
        <v>0</v>
      </c>
      <c r="AE2043">
        <v>0</v>
      </c>
      <c r="AF2043">
        <v>0</v>
      </c>
    </row>
    <row r="2044" spans="1:32" x14ac:dyDescent="0.25">
      <c r="A2044" t="s">
        <v>7705</v>
      </c>
      <c r="B2044">
        <v>0</v>
      </c>
      <c r="C2044">
        <v>0</v>
      </c>
      <c r="D2044">
        <v>0</v>
      </c>
      <c r="E2044">
        <v>0</v>
      </c>
      <c r="F2044">
        <v>0</v>
      </c>
      <c r="G2044">
        <v>0</v>
      </c>
      <c r="H2044">
        <v>0</v>
      </c>
      <c r="I2044">
        <v>0</v>
      </c>
      <c r="J2044">
        <v>0</v>
      </c>
      <c r="K2044">
        <v>0</v>
      </c>
      <c r="L2044">
        <v>0</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0</v>
      </c>
      <c r="AF2044">
        <v>0</v>
      </c>
    </row>
    <row r="2045" spans="1:32" x14ac:dyDescent="0.25">
      <c r="A2045" t="s">
        <v>7706</v>
      </c>
      <c r="B2045">
        <v>0</v>
      </c>
      <c r="C2045">
        <v>0</v>
      </c>
      <c r="D2045">
        <v>0</v>
      </c>
      <c r="E2045">
        <v>0</v>
      </c>
      <c r="F2045">
        <v>0</v>
      </c>
      <c r="G2045">
        <v>0</v>
      </c>
      <c r="H2045">
        <v>0</v>
      </c>
      <c r="I2045">
        <v>0</v>
      </c>
      <c r="J2045">
        <v>0</v>
      </c>
      <c r="K2045">
        <v>0</v>
      </c>
      <c r="L2045">
        <v>0</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row>
    <row r="2046" spans="1:32" x14ac:dyDescent="0.25">
      <c r="A2046" t="s">
        <v>7707</v>
      </c>
      <c r="B2046">
        <v>0</v>
      </c>
      <c r="C2046">
        <v>0</v>
      </c>
      <c r="D2046">
        <v>0</v>
      </c>
      <c r="E2046">
        <v>0</v>
      </c>
      <c r="F2046">
        <v>0</v>
      </c>
      <c r="G2046">
        <v>0</v>
      </c>
      <c r="H2046">
        <v>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row>
    <row r="2047" spans="1:32" x14ac:dyDescent="0.25">
      <c r="A2047" t="s">
        <v>7708</v>
      </c>
      <c r="B2047">
        <v>0</v>
      </c>
      <c r="C2047">
        <v>0</v>
      </c>
      <c r="D2047">
        <v>0</v>
      </c>
      <c r="E2047">
        <v>0</v>
      </c>
      <c r="F2047">
        <v>0</v>
      </c>
      <c r="G2047">
        <v>0</v>
      </c>
      <c r="H2047">
        <v>0</v>
      </c>
      <c r="I2047">
        <v>0</v>
      </c>
      <c r="J2047">
        <v>0</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row>
    <row r="2048" spans="1:32" x14ac:dyDescent="0.25">
      <c r="A2048" t="s">
        <v>7709</v>
      </c>
      <c r="B2048">
        <v>0</v>
      </c>
      <c r="C2048">
        <v>0</v>
      </c>
      <c r="D2048">
        <v>0</v>
      </c>
      <c r="E2048">
        <v>0</v>
      </c>
      <c r="F2048">
        <v>0</v>
      </c>
      <c r="G2048">
        <v>0</v>
      </c>
      <c r="H2048">
        <v>0</v>
      </c>
      <c r="I2048">
        <v>0</v>
      </c>
      <c r="J2048">
        <v>0</v>
      </c>
      <c r="K2048">
        <v>0</v>
      </c>
      <c r="L2048">
        <v>0</v>
      </c>
      <c r="M2048">
        <v>0</v>
      </c>
      <c r="N2048">
        <v>0</v>
      </c>
      <c r="O2048">
        <v>0</v>
      </c>
      <c r="P2048">
        <v>0</v>
      </c>
      <c r="Q2048">
        <v>0</v>
      </c>
      <c r="R2048">
        <v>0</v>
      </c>
      <c r="S2048">
        <v>0</v>
      </c>
      <c r="T2048">
        <v>0</v>
      </c>
      <c r="U2048">
        <v>0</v>
      </c>
      <c r="V2048">
        <v>0</v>
      </c>
      <c r="W2048">
        <v>0</v>
      </c>
      <c r="X2048">
        <v>0</v>
      </c>
      <c r="Y2048">
        <v>0</v>
      </c>
      <c r="Z2048">
        <v>0</v>
      </c>
      <c r="AA2048">
        <v>0</v>
      </c>
      <c r="AB2048">
        <v>0</v>
      </c>
      <c r="AC2048">
        <v>0</v>
      </c>
      <c r="AD2048">
        <v>0</v>
      </c>
      <c r="AE2048">
        <v>0</v>
      </c>
      <c r="AF2048">
        <v>0</v>
      </c>
    </row>
    <row r="2049" spans="1:32" x14ac:dyDescent="0.25">
      <c r="A2049" t="s">
        <v>7710</v>
      </c>
      <c r="B2049">
        <v>0</v>
      </c>
      <c r="C2049">
        <v>0</v>
      </c>
      <c r="D2049">
        <v>0</v>
      </c>
      <c r="E2049">
        <v>0</v>
      </c>
      <c r="F2049">
        <v>0</v>
      </c>
      <c r="G2049">
        <v>0</v>
      </c>
      <c r="H2049">
        <v>0</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0</v>
      </c>
      <c r="AE2049">
        <v>0</v>
      </c>
      <c r="AF2049">
        <v>0</v>
      </c>
    </row>
    <row r="2050" spans="1:32" x14ac:dyDescent="0.25">
      <c r="A2050" t="s">
        <v>7711</v>
      </c>
      <c r="B2050">
        <v>0</v>
      </c>
      <c r="C2050">
        <v>0</v>
      </c>
      <c r="D2050">
        <v>0</v>
      </c>
      <c r="E2050">
        <v>0</v>
      </c>
      <c r="F2050">
        <v>0</v>
      </c>
      <c r="G2050">
        <v>0</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row>
    <row r="2051" spans="1:32" x14ac:dyDescent="0.25">
      <c r="A2051" t="s">
        <v>7712</v>
      </c>
      <c r="B2051">
        <v>0</v>
      </c>
      <c r="C2051">
        <v>0</v>
      </c>
      <c r="D2051">
        <v>0</v>
      </c>
      <c r="E2051">
        <v>0</v>
      </c>
      <c r="F2051">
        <v>0</v>
      </c>
      <c r="G2051">
        <v>0</v>
      </c>
      <c r="H2051">
        <v>0</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0</v>
      </c>
      <c r="AF2051">
        <v>0</v>
      </c>
    </row>
    <row r="2052" spans="1:32" x14ac:dyDescent="0.25">
      <c r="A2052" t="s">
        <v>7713</v>
      </c>
      <c r="B2052">
        <v>0</v>
      </c>
      <c r="C2052">
        <v>0</v>
      </c>
      <c r="D2052">
        <v>0</v>
      </c>
      <c r="E2052">
        <v>0</v>
      </c>
      <c r="F2052">
        <v>0</v>
      </c>
      <c r="G2052">
        <v>0</v>
      </c>
      <c r="H2052">
        <v>0</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row>
    <row r="2053" spans="1:32" x14ac:dyDescent="0.25">
      <c r="A2053" t="s">
        <v>7714</v>
      </c>
      <c r="B2053">
        <v>0</v>
      </c>
      <c r="C2053">
        <v>0</v>
      </c>
      <c r="D2053">
        <v>0</v>
      </c>
      <c r="E2053">
        <v>0</v>
      </c>
      <c r="F2053">
        <v>0</v>
      </c>
      <c r="G2053">
        <v>0</v>
      </c>
      <c r="H2053">
        <v>0</v>
      </c>
      <c r="I2053">
        <v>0</v>
      </c>
      <c r="J2053">
        <v>0</v>
      </c>
      <c r="K2053">
        <v>0</v>
      </c>
      <c r="L2053">
        <v>0</v>
      </c>
      <c r="M2053">
        <v>0</v>
      </c>
      <c r="N2053">
        <v>0</v>
      </c>
      <c r="O2053">
        <v>0</v>
      </c>
      <c r="P2053">
        <v>0</v>
      </c>
      <c r="Q2053">
        <v>0</v>
      </c>
      <c r="R2053">
        <v>0</v>
      </c>
      <c r="S2053">
        <v>0</v>
      </c>
      <c r="T2053">
        <v>0</v>
      </c>
      <c r="U2053">
        <v>0</v>
      </c>
      <c r="V2053">
        <v>0</v>
      </c>
      <c r="W2053">
        <v>0</v>
      </c>
      <c r="X2053">
        <v>0</v>
      </c>
      <c r="Y2053">
        <v>0</v>
      </c>
      <c r="Z2053">
        <v>0</v>
      </c>
      <c r="AA2053">
        <v>0</v>
      </c>
      <c r="AB2053">
        <v>0</v>
      </c>
      <c r="AC2053">
        <v>0</v>
      </c>
      <c r="AD2053">
        <v>0</v>
      </c>
      <c r="AE2053">
        <v>0</v>
      </c>
      <c r="AF2053">
        <v>0</v>
      </c>
    </row>
    <row r="2054" spans="1:32" x14ac:dyDescent="0.25">
      <c r="A2054" t="s">
        <v>7715</v>
      </c>
      <c r="B2054">
        <v>0</v>
      </c>
      <c r="C2054">
        <v>0</v>
      </c>
      <c r="D2054">
        <v>0</v>
      </c>
      <c r="E2054">
        <v>0</v>
      </c>
      <c r="F2054">
        <v>0</v>
      </c>
      <c r="G2054">
        <v>0</v>
      </c>
      <c r="H2054">
        <v>0</v>
      </c>
      <c r="I2054">
        <v>0</v>
      </c>
      <c r="J2054">
        <v>0</v>
      </c>
      <c r="K2054">
        <v>0</v>
      </c>
      <c r="L2054">
        <v>0</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0</v>
      </c>
    </row>
    <row r="2055" spans="1:32" x14ac:dyDescent="0.25">
      <c r="A2055" t="s">
        <v>7716</v>
      </c>
      <c r="B2055">
        <v>0</v>
      </c>
      <c r="C2055">
        <v>0</v>
      </c>
      <c r="D2055">
        <v>0</v>
      </c>
      <c r="E2055">
        <v>0</v>
      </c>
      <c r="F2055">
        <v>0</v>
      </c>
      <c r="G2055">
        <v>0</v>
      </c>
      <c r="H2055">
        <v>0</v>
      </c>
      <c r="I2055">
        <v>0</v>
      </c>
      <c r="J2055">
        <v>0</v>
      </c>
      <c r="K2055">
        <v>0</v>
      </c>
      <c r="L2055">
        <v>0</v>
      </c>
      <c r="M2055">
        <v>0</v>
      </c>
      <c r="N2055">
        <v>0</v>
      </c>
      <c r="O2055">
        <v>0</v>
      </c>
      <c r="P2055">
        <v>0</v>
      </c>
      <c r="Q2055">
        <v>0</v>
      </c>
      <c r="R2055">
        <v>0</v>
      </c>
      <c r="S2055">
        <v>0</v>
      </c>
      <c r="T2055">
        <v>0</v>
      </c>
      <c r="U2055">
        <v>0</v>
      </c>
      <c r="V2055">
        <v>0</v>
      </c>
      <c r="W2055">
        <v>0</v>
      </c>
      <c r="X2055">
        <v>0</v>
      </c>
      <c r="Y2055">
        <v>0</v>
      </c>
      <c r="Z2055">
        <v>0</v>
      </c>
      <c r="AA2055">
        <v>0</v>
      </c>
      <c r="AB2055">
        <v>0</v>
      </c>
      <c r="AC2055">
        <v>0</v>
      </c>
      <c r="AD2055">
        <v>0</v>
      </c>
      <c r="AE2055">
        <v>0</v>
      </c>
      <c r="AF2055">
        <v>0</v>
      </c>
    </row>
    <row r="2056" spans="1:32" x14ac:dyDescent="0.25">
      <c r="A2056" t="s">
        <v>7717</v>
      </c>
      <c r="B2056">
        <v>0</v>
      </c>
      <c r="C2056">
        <v>0</v>
      </c>
      <c r="D2056">
        <v>0</v>
      </c>
      <c r="E2056">
        <v>0</v>
      </c>
      <c r="F2056">
        <v>0</v>
      </c>
      <c r="G2056">
        <v>0</v>
      </c>
      <c r="H2056">
        <v>0</v>
      </c>
      <c r="I2056">
        <v>0</v>
      </c>
      <c r="J2056">
        <v>0</v>
      </c>
      <c r="K2056">
        <v>0</v>
      </c>
      <c r="L2056">
        <v>0</v>
      </c>
      <c r="M2056">
        <v>0</v>
      </c>
      <c r="N2056">
        <v>0</v>
      </c>
      <c r="O2056">
        <v>0</v>
      </c>
      <c r="P2056">
        <v>0</v>
      </c>
      <c r="Q2056">
        <v>0</v>
      </c>
      <c r="R2056">
        <v>0</v>
      </c>
      <c r="S2056">
        <v>0</v>
      </c>
      <c r="T2056">
        <v>0</v>
      </c>
      <c r="U2056">
        <v>0</v>
      </c>
      <c r="V2056">
        <v>0</v>
      </c>
      <c r="W2056">
        <v>0</v>
      </c>
      <c r="X2056">
        <v>0</v>
      </c>
      <c r="Y2056">
        <v>0</v>
      </c>
      <c r="Z2056">
        <v>0</v>
      </c>
      <c r="AA2056">
        <v>0</v>
      </c>
      <c r="AB2056">
        <v>0</v>
      </c>
      <c r="AC2056">
        <v>0</v>
      </c>
      <c r="AD2056">
        <v>0</v>
      </c>
      <c r="AE2056">
        <v>0</v>
      </c>
      <c r="AF2056">
        <v>0</v>
      </c>
    </row>
    <row r="2057" spans="1:32" x14ac:dyDescent="0.25">
      <c r="A2057" t="s">
        <v>7718</v>
      </c>
      <c r="B2057">
        <v>0</v>
      </c>
      <c r="C2057">
        <v>0</v>
      </c>
      <c r="D2057">
        <v>0</v>
      </c>
      <c r="E2057">
        <v>0</v>
      </c>
      <c r="F2057">
        <v>0</v>
      </c>
      <c r="G2057">
        <v>0</v>
      </c>
      <c r="H2057">
        <v>0</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row>
    <row r="2058" spans="1:32" x14ac:dyDescent="0.25">
      <c r="A2058" t="s">
        <v>7719</v>
      </c>
      <c r="B2058">
        <v>0</v>
      </c>
      <c r="C2058">
        <v>0</v>
      </c>
      <c r="D2058">
        <v>0</v>
      </c>
      <c r="E2058">
        <v>0</v>
      </c>
      <c r="F2058">
        <v>0</v>
      </c>
      <c r="G2058">
        <v>0</v>
      </c>
      <c r="H2058">
        <v>0</v>
      </c>
      <c r="I2058">
        <v>0</v>
      </c>
      <c r="J2058">
        <v>0</v>
      </c>
      <c r="K2058">
        <v>0</v>
      </c>
      <c r="L2058">
        <v>0</v>
      </c>
      <c r="M2058">
        <v>0</v>
      </c>
      <c r="N2058">
        <v>0</v>
      </c>
      <c r="O2058">
        <v>0</v>
      </c>
      <c r="P2058">
        <v>0</v>
      </c>
      <c r="Q2058">
        <v>0</v>
      </c>
      <c r="R2058">
        <v>0</v>
      </c>
      <c r="S2058">
        <v>0</v>
      </c>
      <c r="T2058">
        <v>0</v>
      </c>
      <c r="U2058">
        <v>0</v>
      </c>
      <c r="V2058">
        <v>0</v>
      </c>
      <c r="W2058">
        <v>0</v>
      </c>
      <c r="X2058">
        <v>0</v>
      </c>
      <c r="Y2058">
        <v>0</v>
      </c>
      <c r="Z2058">
        <v>0</v>
      </c>
      <c r="AA2058">
        <v>0</v>
      </c>
      <c r="AB2058">
        <v>0</v>
      </c>
      <c r="AC2058">
        <v>0</v>
      </c>
      <c r="AD2058">
        <v>0</v>
      </c>
      <c r="AE2058">
        <v>0</v>
      </c>
      <c r="AF2058">
        <v>0</v>
      </c>
    </row>
    <row r="2059" spans="1:32" x14ac:dyDescent="0.25">
      <c r="A2059" t="s">
        <v>7720</v>
      </c>
      <c r="B2059">
        <v>0</v>
      </c>
      <c r="C2059">
        <v>0</v>
      </c>
      <c r="D2059">
        <v>0</v>
      </c>
      <c r="E2059">
        <v>0</v>
      </c>
      <c r="F2059">
        <v>0</v>
      </c>
      <c r="G2059">
        <v>0</v>
      </c>
      <c r="H2059">
        <v>0</v>
      </c>
      <c r="I2059">
        <v>0</v>
      </c>
      <c r="J2059">
        <v>0</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F2059">
        <v>0</v>
      </c>
    </row>
    <row r="2060" spans="1:32" x14ac:dyDescent="0.25">
      <c r="A2060" t="s">
        <v>7721</v>
      </c>
      <c r="B2060">
        <v>0</v>
      </c>
      <c r="C2060">
        <v>0</v>
      </c>
      <c r="D2060">
        <v>0</v>
      </c>
      <c r="E2060">
        <v>0</v>
      </c>
      <c r="F2060">
        <v>0</v>
      </c>
      <c r="G2060">
        <v>0</v>
      </c>
      <c r="H2060">
        <v>0</v>
      </c>
      <c r="I2060">
        <v>0</v>
      </c>
      <c r="J2060">
        <v>0</v>
      </c>
      <c r="K2060">
        <v>0</v>
      </c>
      <c r="L2060">
        <v>0</v>
      </c>
      <c r="M2060">
        <v>0</v>
      </c>
      <c r="N2060">
        <v>0</v>
      </c>
      <c r="O2060">
        <v>0</v>
      </c>
      <c r="P2060">
        <v>0</v>
      </c>
      <c r="Q2060">
        <v>0</v>
      </c>
      <c r="R2060">
        <v>0</v>
      </c>
      <c r="S2060">
        <v>0</v>
      </c>
      <c r="T2060">
        <v>0</v>
      </c>
      <c r="U2060">
        <v>0</v>
      </c>
      <c r="V2060">
        <v>0</v>
      </c>
      <c r="W2060">
        <v>0</v>
      </c>
      <c r="X2060">
        <v>0</v>
      </c>
      <c r="Y2060">
        <v>0</v>
      </c>
      <c r="Z2060">
        <v>0</v>
      </c>
      <c r="AA2060">
        <v>0</v>
      </c>
      <c r="AB2060">
        <v>0</v>
      </c>
      <c r="AC2060">
        <v>0</v>
      </c>
      <c r="AD2060">
        <v>0</v>
      </c>
      <c r="AE2060">
        <v>0</v>
      </c>
      <c r="AF2060">
        <v>0</v>
      </c>
    </row>
    <row r="2061" spans="1:32" x14ac:dyDescent="0.25">
      <c r="A2061" t="s">
        <v>7722</v>
      </c>
      <c r="B2061">
        <v>0</v>
      </c>
      <c r="C2061">
        <v>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row>
    <row r="2062" spans="1:32" x14ac:dyDescent="0.25">
      <c r="A2062" t="s">
        <v>7723</v>
      </c>
      <c r="B2062">
        <v>0</v>
      </c>
      <c r="C2062">
        <v>0</v>
      </c>
      <c r="D2062">
        <v>0</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row>
    <row r="2063" spans="1:32" x14ac:dyDescent="0.25">
      <c r="A2063" t="s">
        <v>7724</v>
      </c>
      <c r="B2063">
        <v>0</v>
      </c>
      <c r="C2063">
        <v>0</v>
      </c>
      <c r="D2063">
        <v>0</v>
      </c>
      <c r="E2063">
        <v>0</v>
      </c>
      <c r="F2063">
        <v>0</v>
      </c>
      <c r="G2063">
        <v>0</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row>
    <row r="2064" spans="1:32" x14ac:dyDescent="0.25">
      <c r="A2064" t="s">
        <v>7725</v>
      </c>
      <c r="B2064">
        <v>0</v>
      </c>
      <c r="C2064">
        <v>0</v>
      </c>
      <c r="D2064">
        <v>0</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row>
    <row r="2065" spans="1:32" x14ac:dyDescent="0.25">
      <c r="A2065" t="s">
        <v>7726</v>
      </c>
      <c r="B2065">
        <v>0</v>
      </c>
      <c r="C2065">
        <v>0</v>
      </c>
      <c r="D2065">
        <v>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row>
    <row r="2066" spans="1:32" x14ac:dyDescent="0.25">
      <c r="A2066" t="s">
        <v>7727</v>
      </c>
      <c r="B2066">
        <v>0</v>
      </c>
      <c r="C2066">
        <v>0</v>
      </c>
      <c r="D2066">
        <v>0</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row>
    <row r="2067" spans="1:32" x14ac:dyDescent="0.25">
      <c r="A2067" t="s">
        <v>7728</v>
      </c>
      <c r="B2067">
        <v>0</v>
      </c>
      <c r="C2067" s="197">
        <v>17001000000</v>
      </c>
      <c r="D2067" s="197">
        <v>16463200000</v>
      </c>
      <c r="E2067" s="197">
        <v>16128600000</v>
      </c>
      <c r="F2067" s="197">
        <v>15841400000</v>
      </c>
      <c r="G2067" s="197">
        <v>15784300000</v>
      </c>
      <c r="H2067" s="197">
        <v>15776300000</v>
      </c>
      <c r="I2067" s="197">
        <v>15839400000</v>
      </c>
      <c r="J2067" s="197">
        <v>15782100000</v>
      </c>
      <c r="K2067" s="197">
        <v>15730500000</v>
      </c>
      <c r="L2067" s="197">
        <v>15673500000</v>
      </c>
      <c r="M2067" s="197">
        <v>15590200000</v>
      </c>
      <c r="N2067" s="197">
        <v>15575600000</v>
      </c>
      <c r="O2067" s="197">
        <v>15614900000</v>
      </c>
      <c r="P2067" s="197">
        <v>15597300000</v>
      </c>
      <c r="Q2067" s="197">
        <v>15603000000</v>
      </c>
      <c r="R2067" s="197">
        <v>15654400000</v>
      </c>
      <c r="S2067" s="197">
        <v>15649600000</v>
      </c>
      <c r="T2067" s="197">
        <v>15623600000</v>
      </c>
      <c r="U2067" s="197">
        <v>15650900000</v>
      </c>
      <c r="V2067" s="197">
        <v>15699800000</v>
      </c>
      <c r="W2067" s="197">
        <v>15766100000</v>
      </c>
      <c r="X2067" s="197">
        <v>15799700000</v>
      </c>
      <c r="Y2067" s="197">
        <v>15827800000</v>
      </c>
      <c r="Z2067" s="197">
        <v>15933700000</v>
      </c>
      <c r="AA2067" s="197">
        <v>16066500000</v>
      </c>
      <c r="AB2067" s="197">
        <v>16161600000</v>
      </c>
      <c r="AC2067" s="197">
        <v>16255400000</v>
      </c>
      <c r="AD2067" s="197">
        <v>16340200000</v>
      </c>
      <c r="AE2067" s="197">
        <v>16404100000</v>
      </c>
      <c r="AF2067" s="197">
        <v>16478900000</v>
      </c>
    </row>
    <row r="2068" spans="1:32" x14ac:dyDescent="0.25">
      <c r="A2068" t="s">
        <v>7729</v>
      </c>
      <c r="B2068">
        <v>0</v>
      </c>
      <c r="C2068">
        <v>184299</v>
      </c>
      <c r="D2068">
        <v>178468</v>
      </c>
      <c r="E2068">
        <v>174841</v>
      </c>
      <c r="F2068">
        <v>171727</v>
      </c>
      <c r="G2068">
        <v>171109</v>
      </c>
      <c r="H2068">
        <v>171022</v>
      </c>
      <c r="I2068">
        <v>171706</v>
      </c>
      <c r="J2068">
        <v>171085</v>
      </c>
      <c r="K2068">
        <v>170525</v>
      </c>
      <c r="L2068">
        <v>169907</v>
      </c>
      <c r="M2068">
        <v>169004</v>
      </c>
      <c r="N2068">
        <v>168846</v>
      </c>
      <c r="O2068">
        <v>169272</v>
      </c>
      <c r="P2068">
        <v>169082</v>
      </c>
      <c r="Q2068">
        <v>169143</v>
      </c>
      <c r="R2068">
        <v>169700</v>
      </c>
      <c r="S2068">
        <v>169649</v>
      </c>
      <c r="T2068">
        <v>169366</v>
      </c>
      <c r="U2068">
        <v>169662</v>
      </c>
      <c r="V2068">
        <v>170193</v>
      </c>
      <c r="W2068">
        <v>170912</v>
      </c>
      <c r="X2068">
        <v>171275</v>
      </c>
      <c r="Y2068">
        <v>171580</v>
      </c>
      <c r="Z2068">
        <v>172728</v>
      </c>
      <c r="AA2068">
        <v>174168</v>
      </c>
      <c r="AB2068">
        <v>175199</v>
      </c>
      <c r="AC2068">
        <v>176216</v>
      </c>
      <c r="AD2068">
        <v>177135</v>
      </c>
      <c r="AE2068">
        <v>177828</v>
      </c>
      <c r="AF2068">
        <v>178638</v>
      </c>
    </row>
    <row r="2069" spans="1:32" x14ac:dyDescent="0.25">
      <c r="A2069" t="s">
        <v>7730</v>
      </c>
      <c r="B2069">
        <v>0</v>
      </c>
      <c r="C2069" s="197">
        <v>5335670</v>
      </c>
      <c r="D2069" s="197">
        <v>5166860</v>
      </c>
      <c r="E2069" s="197">
        <v>5061870</v>
      </c>
      <c r="F2069" s="197">
        <v>4971710</v>
      </c>
      <c r="G2069" s="197">
        <v>4953810</v>
      </c>
      <c r="H2069" s="197">
        <v>4951290</v>
      </c>
      <c r="I2069" s="197">
        <v>4971110</v>
      </c>
      <c r="J2069" s="197">
        <v>4953130</v>
      </c>
      <c r="K2069" s="197">
        <v>4936910</v>
      </c>
      <c r="L2069" s="197">
        <v>4919020</v>
      </c>
      <c r="M2069" s="197">
        <v>4892880</v>
      </c>
      <c r="N2069" s="197">
        <v>4888290</v>
      </c>
      <c r="O2069" s="197">
        <v>4900630</v>
      </c>
      <c r="P2069" s="197">
        <v>4895120</v>
      </c>
      <c r="Q2069" s="197">
        <v>4896890</v>
      </c>
      <c r="R2069" s="197">
        <v>4913040</v>
      </c>
      <c r="S2069" s="197">
        <v>4911550</v>
      </c>
      <c r="T2069" s="197">
        <v>4903360</v>
      </c>
      <c r="U2069" s="197">
        <v>4911930</v>
      </c>
      <c r="V2069" s="197">
        <v>4927290</v>
      </c>
      <c r="W2069" s="197">
        <v>4948110</v>
      </c>
      <c r="X2069" s="197">
        <v>4958620</v>
      </c>
      <c r="Y2069" s="197">
        <v>4967440</v>
      </c>
      <c r="Z2069" s="197">
        <v>5000690</v>
      </c>
      <c r="AA2069" s="197">
        <v>5042390</v>
      </c>
      <c r="AB2069" s="197">
        <v>5072230</v>
      </c>
      <c r="AC2069" s="197">
        <v>5101660</v>
      </c>
      <c r="AD2069" s="197">
        <v>5128280</v>
      </c>
      <c r="AE2069" s="197">
        <v>5148340</v>
      </c>
      <c r="AF2069" s="197">
        <v>5171790</v>
      </c>
    </row>
    <row r="2070" spans="1:32" x14ac:dyDescent="0.25">
      <c r="A2070" t="s">
        <v>7731</v>
      </c>
      <c r="B2070">
        <v>0</v>
      </c>
      <c r="C2070" s="197">
        <v>40815400</v>
      </c>
      <c r="D2070" s="197">
        <v>39524100</v>
      </c>
      <c r="E2070" s="197">
        <v>38720900</v>
      </c>
      <c r="F2070" s="197">
        <v>38031300</v>
      </c>
      <c r="G2070" s="197">
        <v>37894300</v>
      </c>
      <c r="H2070" s="197">
        <v>37875100</v>
      </c>
      <c r="I2070" s="197">
        <v>38026700</v>
      </c>
      <c r="J2070" s="197">
        <v>37889100</v>
      </c>
      <c r="K2070" s="197">
        <v>37765100</v>
      </c>
      <c r="L2070" s="197">
        <v>37628200</v>
      </c>
      <c r="M2070" s="197">
        <v>37428200</v>
      </c>
      <c r="N2070" s="197">
        <v>37393200</v>
      </c>
      <c r="O2070" s="197">
        <v>37487600</v>
      </c>
      <c r="P2070" s="197">
        <v>37445400</v>
      </c>
      <c r="Q2070" s="197">
        <v>37459000</v>
      </c>
      <c r="R2070" s="197">
        <v>37582400</v>
      </c>
      <c r="S2070" s="197">
        <v>37571100</v>
      </c>
      <c r="T2070" s="197">
        <v>37508400</v>
      </c>
      <c r="U2070" s="197">
        <v>37574000</v>
      </c>
      <c r="V2070" s="197">
        <v>37691500</v>
      </c>
      <c r="W2070" s="197">
        <v>37850700</v>
      </c>
      <c r="X2070" s="197">
        <v>37931200</v>
      </c>
      <c r="Y2070" s="197">
        <v>37998600</v>
      </c>
      <c r="Z2070" s="197">
        <v>38252900</v>
      </c>
      <c r="AA2070" s="197">
        <v>38571900</v>
      </c>
      <c r="AB2070" s="197">
        <v>38800200</v>
      </c>
      <c r="AC2070" s="197">
        <v>39025300</v>
      </c>
      <c r="AD2070" s="197">
        <v>39229000</v>
      </c>
      <c r="AE2070" s="197">
        <v>39382400</v>
      </c>
      <c r="AF2070" s="197">
        <v>39561800</v>
      </c>
    </row>
    <row r="2071" spans="1:32" x14ac:dyDescent="0.25">
      <c r="A2071" t="s">
        <v>7732</v>
      </c>
      <c r="B2071">
        <v>0</v>
      </c>
      <c r="C2071" s="197">
        <v>6677910</v>
      </c>
      <c r="D2071" s="197">
        <v>6466630</v>
      </c>
      <c r="E2071" s="197">
        <v>6335220</v>
      </c>
      <c r="F2071" s="197">
        <v>6222390</v>
      </c>
      <c r="G2071" s="197">
        <v>6199980</v>
      </c>
      <c r="H2071" s="197">
        <v>6196830</v>
      </c>
      <c r="I2071" s="197">
        <v>6221630</v>
      </c>
      <c r="J2071" s="197">
        <v>6199130</v>
      </c>
      <c r="K2071" s="197">
        <v>6178830</v>
      </c>
      <c r="L2071" s="197">
        <v>6156440</v>
      </c>
      <c r="M2071" s="197">
        <v>6123720</v>
      </c>
      <c r="N2071" s="197">
        <v>6117990</v>
      </c>
      <c r="O2071" s="197">
        <v>6133430</v>
      </c>
      <c r="P2071" s="197">
        <v>6126530</v>
      </c>
      <c r="Q2071" s="197">
        <v>6128750</v>
      </c>
      <c r="R2071" s="197">
        <v>6148950</v>
      </c>
      <c r="S2071" s="197">
        <v>6147090</v>
      </c>
      <c r="T2071" s="197">
        <v>6136840</v>
      </c>
      <c r="U2071" s="197">
        <v>6147570</v>
      </c>
      <c r="V2071" s="197">
        <v>6166790</v>
      </c>
      <c r="W2071" s="197">
        <v>6192840</v>
      </c>
      <c r="X2071" s="197">
        <v>6206010</v>
      </c>
      <c r="Y2071" s="197">
        <v>6217050</v>
      </c>
      <c r="Z2071" s="197">
        <v>6258650</v>
      </c>
      <c r="AA2071" s="197">
        <v>6310840</v>
      </c>
      <c r="AB2071" s="197">
        <v>6348190</v>
      </c>
      <c r="AC2071" s="197">
        <v>6385020</v>
      </c>
      <c r="AD2071" s="197">
        <v>6418340</v>
      </c>
      <c r="AE2071" s="197">
        <v>6443450</v>
      </c>
      <c r="AF2071" s="197">
        <v>6472790</v>
      </c>
    </row>
    <row r="2072" spans="1:32" x14ac:dyDescent="0.25">
      <c r="A2072" t="s">
        <v>7733</v>
      </c>
      <c r="B2072">
        <v>0</v>
      </c>
      <c r="C2072" s="197">
        <v>4340640</v>
      </c>
      <c r="D2072" s="197">
        <v>4203310</v>
      </c>
      <c r="E2072" s="197">
        <v>4117890</v>
      </c>
      <c r="F2072" s="197">
        <v>4044550</v>
      </c>
      <c r="G2072" s="197">
        <v>4029990</v>
      </c>
      <c r="H2072" s="197">
        <v>4027940</v>
      </c>
      <c r="I2072" s="197">
        <v>4044060</v>
      </c>
      <c r="J2072" s="197">
        <v>4029440</v>
      </c>
      <c r="K2072" s="197">
        <v>4016240</v>
      </c>
      <c r="L2072" s="197">
        <v>4001690</v>
      </c>
      <c r="M2072" s="197">
        <v>3980420</v>
      </c>
      <c r="N2072" s="197">
        <v>3976690</v>
      </c>
      <c r="O2072" s="197">
        <v>3986730</v>
      </c>
      <c r="P2072" s="197">
        <v>3982240</v>
      </c>
      <c r="Q2072" s="197">
        <v>3983690</v>
      </c>
      <c r="R2072" s="197">
        <v>3996820</v>
      </c>
      <c r="S2072" s="197">
        <v>3995610</v>
      </c>
      <c r="T2072" s="197">
        <v>3988950</v>
      </c>
      <c r="U2072" s="197">
        <v>3995920</v>
      </c>
      <c r="V2072" s="197">
        <v>4008410</v>
      </c>
      <c r="W2072" s="197">
        <v>4025350</v>
      </c>
      <c r="X2072" s="197">
        <v>4033900</v>
      </c>
      <c r="Y2072" s="197">
        <v>4041080</v>
      </c>
      <c r="Z2072" s="197">
        <v>4068120</v>
      </c>
      <c r="AA2072" s="197">
        <v>4102050</v>
      </c>
      <c r="AB2072" s="197">
        <v>4126320</v>
      </c>
      <c r="AC2072" s="197">
        <v>4150260</v>
      </c>
      <c r="AD2072" s="197">
        <v>4171920</v>
      </c>
      <c r="AE2072" s="197">
        <v>4188240</v>
      </c>
      <c r="AF2072" s="197">
        <v>4207320</v>
      </c>
    </row>
    <row r="2073" spans="1:32" x14ac:dyDescent="0.25">
      <c r="A2073" t="s">
        <v>7734</v>
      </c>
      <c r="B2073">
        <v>0</v>
      </c>
      <c r="C2073" s="197">
        <v>88882500</v>
      </c>
      <c r="D2073" s="197">
        <v>86070500</v>
      </c>
      <c r="E2073" s="197">
        <v>84321400</v>
      </c>
      <c r="F2073" s="197">
        <v>82819600</v>
      </c>
      <c r="G2073" s="197">
        <v>82521400</v>
      </c>
      <c r="H2073" s="197">
        <v>82479500</v>
      </c>
      <c r="I2073" s="197">
        <v>82809500</v>
      </c>
      <c r="J2073" s="197">
        <v>82510100</v>
      </c>
      <c r="K2073" s="197">
        <v>82239900</v>
      </c>
      <c r="L2073" s="197">
        <v>81941900</v>
      </c>
      <c r="M2073" s="197">
        <v>81506400</v>
      </c>
      <c r="N2073" s="197">
        <v>81430000</v>
      </c>
      <c r="O2073" s="197">
        <v>81635600</v>
      </c>
      <c r="P2073" s="197">
        <v>81543800</v>
      </c>
      <c r="Q2073" s="197">
        <v>81573300</v>
      </c>
      <c r="R2073" s="197">
        <v>81842200</v>
      </c>
      <c r="S2073" s="197">
        <v>81817400</v>
      </c>
      <c r="T2073" s="197">
        <v>81681000</v>
      </c>
      <c r="U2073" s="197">
        <v>81823800</v>
      </c>
      <c r="V2073" s="197">
        <v>82079600</v>
      </c>
      <c r="W2073" s="197">
        <v>82426400</v>
      </c>
      <c r="X2073" s="197">
        <v>82601600</v>
      </c>
      <c r="Y2073" s="197">
        <v>82748500</v>
      </c>
      <c r="Z2073" s="197">
        <v>83302300</v>
      </c>
      <c r="AA2073" s="197">
        <v>83996900</v>
      </c>
      <c r="AB2073" s="197">
        <v>84494000</v>
      </c>
      <c r="AC2073" s="197">
        <v>84984300</v>
      </c>
      <c r="AD2073" s="197">
        <v>85427800</v>
      </c>
      <c r="AE2073" s="197">
        <v>85761900</v>
      </c>
      <c r="AF2073" s="197">
        <v>86152500</v>
      </c>
    </row>
    <row r="2074" spans="1:32" x14ac:dyDescent="0.25">
      <c r="A2074" t="s">
        <v>7735</v>
      </c>
      <c r="B2074">
        <v>0</v>
      </c>
      <c r="C2074">
        <v>125879</v>
      </c>
      <c r="D2074">
        <v>121896</v>
      </c>
      <c r="E2074">
        <v>119419</v>
      </c>
      <c r="F2074">
        <v>117292</v>
      </c>
      <c r="G2074">
        <v>116870</v>
      </c>
      <c r="H2074">
        <v>116810</v>
      </c>
      <c r="I2074">
        <v>117278</v>
      </c>
      <c r="J2074">
        <v>116854</v>
      </c>
      <c r="K2074">
        <v>116471</v>
      </c>
      <c r="L2074">
        <v>116049</v>
      </c>
      <c r="M2074">
        <v>115432</v>
      </c>
      <c r="N2074">
        <v>115324</v>
      </c>
      <c r="O2074">
        <v>115615</v>
      </c>
      <c r="P2074">
        <v>115485</v>
      </c>
      <c r="Q2074">
        <v>115527</v>
      </c>
      <c r="R2074">
        <v>115908</v>
      </c>
      <c r="S2074">
        <v>115873</v>
      </c>
      <c r="T2074">
        <v>115679</v>
      </c>
      <c r="U2074">
        <v>115882</v>
      </c>
      <c r="V2074">
        <v>116244</v>
      </c>
      <c r="W2074">
        <v>116735</v>
      </c>
      <c r="X2074">
        <v>116983</v>
      </c>
      <c r="Y2074">
        <v>117191</v>
      </c>
      <c r="Z2074">
        <v>117976</v>
      </c>
      <c r="AA2074">
        <v>118959</v>
      </c>
      <c r="AB2074">
        <v>119663</v>
      </c>
      <c r="AC2074">
        <v>120358</v>
      </c>
      <c r="AD2074">
        <v>120986</v>
      </c>
      <c r="AE2074">
        <v>121459</v>
      </c>
      <c r="AF2074">
        <v>122012</v>
      </c>
    </row>
    <row r="2075" spans="1:32" x14ac:dyDescent="0.25">
      <c r="A2075" t="s">
        <v>7736</v>
      </c>
      <c r="B2075">
        <v>0</v>
      </c>
      <c r="C2075">
        <v>91153.4</v>
      </c>
      <c r="D2075">
        <v>88269.5</v>
      </c>
      <c r="E2075">
        <v>86475.8</v>
      </c>
      <c r="F2075">
        <v>84935.6</v>
      </c>
      <c r="G2075">
        <v>84629.7</v>
      </c>
      <c r="H2075">
        <v>84586.8</v>
      </c>
      <c r="I2075">
        <v>84925.2</v>
      </c>
      <c r="J2075">
        <v>84618.1</v>
      </c>
      <c r="K2075">
        <v>84341</v>
      </c>
      <c r="L2075">
        <v>84035.5</v>
      </c>
      <c r="M2075">
        <v>83588.800000000003</v>
      </c>
      <c r="N2075">
        <v>83510.5</v>
      </c>
      <c r="O2075">
        <v>83721.3</v>
      </c>
      <c r="P2075">
        <v>83627.100000000006</v>
      </c>
      <c r="Q2075">
        <v>83657.399999999994</v>
      </c>
      <c r="R2075">
        <v>83933.2</v>
      </c>
      <c r="S2075">
        <v>83907.7</v>
      </c>
      <c r="T2075">
        <v>83767.899999999994</v>
      </c>
      <c r="U2075">
        <v>83914.3</v>
      </c>
      <c r="V2075">
        <v>84176.7</v>
      </c>
      <c r="W2075">
        <v>84532.3</v>
      </c>
      <c r="X2075">
        <v>84712</v>
      </c>
      <c r="Y2075">
        <v>84862.7</v>
      </c>
      <c r="Z2075">
        <v>85430.6</v>
      </c>
      <c r="AA2075">
        <v>86143</v>
      </c>
      <c r="AB2075">
        <v>86652.800000000003</v>
      </c>
      <c r="AC2075">
        <v>87155.6</v>
      </c>
      <c r="AD2075">
        <v>87610.4</v>
      </c>
      <c r="AE2075">
        <v>87953</v>
      </c>
      <c r="AF2075">
        <v>88353.600000000006</v>
      </c>
    </row>
    <row r="2076" spans="1:32" x14ac:dyDescent="0.25">
      <c r="A2076" t="s">
        <v>7737</v>
      </c>
      <c r="B2076">
        <v>0</v>
      </c>
      <c r="C2076">
        <v>725538</v>
      </c>
      <c r="D2076">
        <v>702583</v>
      </c>
      <c r="E2076">
        <v>688306</v>
      </c>
      <c r="F2076">
        <v>676047</v>
      </c>
      <c r="G2076">
        <v>673612</v>
      </c>
      <c r="H2076">
        <v>673270</v>
      </c>
      <c r="I2076">
        <v>675964</v>
      </c>
      <c r="J2076">
        <v>673520</v>
      </c>
      <c r="K2076">
        <v>671314</v>
      </c>
      <c r="L2076">
        <v>668882</v>
      </c>
      <c r="M2076">
        <v>665327</v>
      </c>
      <c r="N2076">
        <v>664704</v>
      </c>
      <c r="O2076">
        <v>666382</v>
      </c>
      <c r="P2076">
        <v>665632</v>
      </c>
      <c r="Q2076">
        <v>665873</v>
      </c>
      <c r="R2076">
        <v>668068</v>
      </c>
      <c r="S2076">
        <v>667866</v>
      </c>
      <c r="T2076">
        <v>666752</v>
      </c>
      <c r="U2076">
        <v>667918</v>
      </c>
      <c r="V2076">
        <v>670006</v>
      </c>
      <c r="W2076">
        <v>672837</v>
      </c>
      <c r="X2076">
        <v>674267</v>
      </c>
      <c r="Y2076">
        <v>675467</v>
      </c>
      <c r="Z2076">
        <v>679987</v>
      </c>
      <c r="AA2076">
        <v>685657</v>
      </c>
      <c r="AB2076">
        <v>689715</v>
      </c>
      <c r="AC2076">
        <v>693717</v>
      </c>
      <c r="AD2076">
        <v>697337</v>
      </c>
      <c r="AE2076">
        <v>700064</v>
      </c>
      <c r="AF2076">
        <v>703253</v>
      </c>
    </row>
    <row r="2077" spans="1:32" x14ac:dyDescent="0.25">
      <c r="A2077" t="s">
        <v>7738</v>
      </c>
      <c r="B2077">
        <v>0</v>
      </c>
      <c r="C2077">
        <v>145108</v>
      </c>
      <c r="D2077">
        <v>140517</v>
      </c>
      <c r="E2077">
        <v>137661</v>
      </c>
      <c r="F2077">
        <v>135209</v>
      </c>
      <c r="G2077">
        <v>134722</v>
      </c>
      <c r="H2077">
        <v>134654</v>
      </c>
      <c r="I2077">
        <v>135193</v>
      </c>
      <c r="J2077">
        <v>134704</v>
      </c>
      <c r="K2077">
        <v>134263</v>
      </c>
      <c r="L2077">
        <v>133776</v>
      </c>
      <c r="M2077">
        <v>133065</v>
      </c>
      <c r="N2077">
        <v>132941</v>
      </c>
      <c r="O2077">
        <v>133276</v>
      </c>
      <c r="P2077">
        <v>133126</v>
      </c>
      <c r="Q2077">
        <v>133175</v>
      </c>
      <c r="R2077">
        <v>133614</v>
      </c>
      <c r="S2077">
        <v>133573</v>
      </c>
      <c r="T2077">
        <v>133350</v>
      </c>
      <c r="U2077">
        <v>133584</v>
      </c>
      <c r="V2077">
        <v>134001</v>
      </c>
      <c r="W2077">
        <v>134567</v>
      </c>
      <c r="X2077">
        <v>134853</v>
      </c>
      <c r="Y2077">
        <v>135093</v>
      </c>
      <c r="Z2077">
        <v>135997</v>
      </c>
      <c r="AA2077">
        <v>137131</v>
      </c>
      <c r="AB2077">
        <v>137943</v>
      </c>
      <c r="AC2077">
        <v>138743</v>
      </c>
      <c r="AD2077">
        <v>139467</v>
      </c>
      <c r="AE2077">
        <v>140013</v>
      </c>
      <c r="AF2077">
        <v>140651</v>
      </c>
    </row>
    <row r="2078" spans="1:32" x14ac:dyDescent="0.25">
      <c r="A2078" t="s">
        <v>7739</v>
      </c>
      <c r="B2078">
        <v>0</v>
      </c>
      <c r="C2078">
        <v>0</v>
      </c>
      <c r="D2078">
        <v>0</v>
      </c>
      <c r="E2078">
        <v>0</v>
      </c>
      <c r="F2078">
        <v>0</v>
      </c>
      <c r="G2078">
        <v>0</v>
      </c>
      <c r="H2078">
        <v>0</v>
      </c>
      <c r="I2078">
        <v>0</v>
      </c>
      <c r="J2078">
        <v>0</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row>
    <row r="2079" spans="1:32" x14ac:dyDescent="0.25">
      <c r="A2079" t="s">
        <v>7740</v>
      </c>
      <c r="B2079">
        <v>0</v>
      </c>
      <c r="C2079">
        <v>0</v>
      </c>
      <c r="D2079">
        <v>0</v>
      </c>
      <c r="E2079">
        <v>0</v>
      </c>
      <c r="F2079">
        <v>0</v>
      </c>
      <c r="G2079">
        <v>0</v>
      </c>
      <c r="H2079">
        <v>0</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0</v>
      </c>
    </row>
    <row r="2080" spans="1:32" x14ac:dyDescent="0.25">
      <c r="A2080" t="s">
        <v>7741</v>
      </c>
      <c r="B2080">
        <v>0</v>
      </c>
      <c r="C2080">
        <v>0</v>
      </c>
      <c r="D2080">
        <v>0</v>
      </c>
      <c r="E2080">
        <v>0</v>
      </c>
      <c r="F2080">
        <v>0</v>
      </c>
      <c r="G2080">
        <v>0</v>
      </c>
      <c r="H2080">
        <v>0</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0</v>
      </c>
      <c r="AD2080">
        <v>0</v>
      </c>
      <c r="AE2080">
        <v>0</v>
      </c>
      <c r="AF2080">
        <v>0</v>
      </c>
    </row>
    <row r="2081" spans="1:32" x14ac:dyDescent="0.25">
      <c r="A2081" t="s">
        <v>7742</v>
      </c>
      <c r="B2081">
        <v>0</v>
      </c>
      <c r="C2081">
        <v>0</v>
      </c>
      <c r="D2081">
        <v>0</v>
      </c>
      <c r="E2081">
        <v>0</v>
      </c>
      <c r="F2081">
        <v>0</v>
      </c>
      <c r="G2081">
        <v>0</v>
      </c>
      <c r="H2081">
        <v>0</v>
      </c>
      <c r="I2081">
        <v>0</v>
      </c>
      <c r="J2081">
        <v>0</v>
      </c>
      <c r="K2081">
        <v>0</v>
      </c>
      <c r="L2081">
        <v>0</v>
      </c>
      <c r="M2081">
        <v>0</v>
      </c>
      <c r="N2081">
        <v>0</v>
      </c>
      <c r="O2081">
        <v>0</v>
      </c>
      <c r="P2081">
        <v>0</v>
      </c>
      <c r="Q2081">
        <v>0</v>
      </c>
      <c r="R2081">
        <v>0</v>
      </c>
      <c r="S2081">
        <v>0</v>
      </c>
      <c r="T2081">
        <v>0</v>
      </c>
      <c r="U2081">
        <v>0</v>
      </c>
      <c r="V2081">
        <v>0</v>
      </c>
      <c r="W2081">
        <v>0</v>
      </c>
      <c r="X2081">
        <v>0</v>
      </c>
      <c r="Y2081">
        <v>0</v>
      </c>
      <c r="Z2081">
        <v>0</v>
      </c>
      <c r="AA2081">
        <v>0</v>
      </c>
      <c r="AB2081">
        <v>0</v>
      </c>
      <c r="AC2081">
        <v>0</v>
      </c>
      <c r="AD2081">
        <v>0</v>
      </c>
      <c r="AE2081">
        <v>0</v>
      </c>
      <c r="AF2081">
        <v>0</v>
      </c>
    </row>
    <row r="2082" spans="1:32" x14ac:dyDescent="0.25">
      <c r="A2082" t="s">
        <v>7743</v>
      </c>
      <c r="B2082">
        <v>0</v>
      </c>
      <c r="C2082">
        <v>0</v>
      </c>
      <c r="D2082">
        <v>0</v>
      </c>
      <c r="E2082">
        <v>0</v>
      </c>
      <c r="F2082">
        <v>0</v>
      </c>
      <c r="G2082">
        <v>0</v>
      </c>
      <c r="H2082">
        <v>0</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0</v>
      </c>
      <c r="AD2082">
        <v>0</v>
      </c>
      <c r="AE2082">
        <v>0</v>
      </c>
      <c r="AF2082">
        <v>0</v>
      </c>
    </row>
    <row r="2083" spans="1:32" x14ac:dyDescent="0.25">
      <c r="A2083" t="s">
        <v>7744</v>
      </c>
      <c r="B2083">
        <v>0</v>
      </c>
      <c r="C2083">
        <v>0</v>
      </c>
      <c r="D2083">
        <v>0</v>
      </c>
      <c r="E2083">
        <v>0</v>
      </c>
      <c r="F2083">
        <v>0</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row>
    <row r="2084" spans="1:32" x14ac:dyDescent="0.25">
      <c r="A2084" t="s">
        <v>7745</v>
      </c>
      <c r="B2084">
        <v>0</v>
      </c>
      <c r="C2084">
        <v>0</v>
      </c>
      <c r="D2084">
        <v>0</v>
      </c>
      <c r="E2084">
        <v>0</v>
      </c>
      <c r="F2084">
        <v>0</v>
      </c>
      <c r="G2084">
        <v>0</v>
      </c>
      <c r="H2084">
        <v>0</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0</v>
      </c>
    </row>
    <row r="2085" spans="1:32" x14ac:dyDescent="0.25">
      <c r="A2085" t="s">
        <v>7746</v>
      </c>
      <c r="B2085">
        <v>0</v>
      </c>
      <c r="C2085">
        <v>0</v>
      </c>
      <c r="D2085">
        <v>0</v>
      </c>
      <c r="E2085">
        <v>0</v>
      </c>
      <c r="F2085">
        <v>0</v>
      </c>
      <c r="G2085">
        <v>0</v>
      </c>
      <c r="H2085">
        <v>0</v>
      </c>
      <c r="I2085">
        <v>0</v>
      </c>
      <c r="J2085">
        <v>0</v>
      </c>
      <c r="K2085">
        <v>0</v>
      </c>
      <c r="L2085">
        <v>0</v>
      </c>
      <c r="M2085">
        <v>0</v>
      </c>
      <c r="N2085">
        <v>0</v>
      </c>
      <c r="O2085">
        <v>0</v>
      </c>
      <c r="P2085">
        <v>0</v>
      </c>
      <c r="Q2085">
        <v>0</v>
      </c>
      <c r="R2085">
        <v>0</v>
      </c>
      <c r="S2085">
        <v>0</v>
      </c>
      <c r="T2085">
        <v>0</v>
      </c>
      <c r="U2085">
        <v>0</v>
      </c>
      <c r="V2085">
        <v>0</v>
      </c>
      <c r="W2085">
        <v>0</v>
      </c>
      <c r="X2085">
        <v>0</v>
      </c>
      <c r="Y2085">
        <v>0</v>
      </c>
      <c r="Z2085">
        <v>0</v>
      </c>
      <c r="AA2085">
        <v>0</v>
      </c>
      <c r="AB2085">
        <v>0</v>
      </c>
      <c r="AC2085">
        <v>0</v>
      </c>
      <c r="AD2085">
        <v>0</v>
      </c>
      <c r="AE2085">
        <v>0</v>
      </c>
      <c r="AF2085">
        <v>0</v>
      </c>
    </row>
    <row r="2086" spans="1:32" x14ac:dyDescent="0.25">
      <c r="A2086" t="s">
        <v>7747</v>
      </c>
      <c r="B2086">
        <v>0</v>
      </c>
      <c r="C2086">
        <v>0</v>
      </c>
      <c r="D2086">
        <v>0</v>
      </c>
      <c r="E2086">
        <v>0</v>
      </c>
      <c r="F2086">
        <v>0</v>
      </c>
      <c r="G2086">
        <v>0</v>
      </c>
      <c r="H2086">
        <v>0</v>
      </c>
      <c r="I2086">
        <v>0</v>
      </c>
      <c r="J2086">
        <v>0</v>
      </c>
      <c r="K2086">
        <v>0</v>
      </c>
      <c r="L2086">
        <v>0</v>
      </c>
      <c r="M2086">
        <v>0</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row>
    <row r="2087" spans="1:32" x14ac:dyDescent="0.25">
      <c r="A2087" t="s">
        <v>7748</v>
      </c>
      <c r="B2087">
        <v>0</v>
      </c>
      <c r="C2087">
        <v>0</v>
      </c>
      <c r="D2087">
        <v>0</v>
      </c>
      <c r="E2087">
        <v>0</v>
      </c>
      <c r="F2087">
        <v>0</v>
      </c>
      <c r="G2087">
        <v>0</v>
      </c>
      <c r="H2087">
        <v>0</v>
      </c>
      <c r="I2087">
        <v>0</v>
      </c>
      <c r="J2087">
        <v>0</v>
      </c>
      <c r="K2087">
        <v>0</v>
      </c>
      <c r="L2087">
        <v>0</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row>
    <row r="2088" spans="1:32" x14ac:dyDescent="0.25">
      <c r="A2088" t="s">
        <v>7749</v>
      </c>
      <c r="B2088">
        <v>0</v>
      </c>
      <c r="C2088">
        <v>0</v>
      </c>
      <c r="D2088">
        <v>0</v>
      </c>
      <c r="E2088">
        <v>0</v>
      </c>
      <c r="F2088">
        <v>0</v>
      </c>
      <c r="G2088">
        <v>0</v>
      </c>
      <c r="H2088">
        <v>0</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0</v>
      </c>
    </row>
    <row r="2089" spans="1:32" x14ac:dyDescent="0.25">
      <c r="A2089" t="s">
        <v>7750</v>
      </c>
      <c r="B2089">
        <v>0</v>
      </c>
      <c r="C2089">
        <v>0</v>
      </c>
      <c r="D2089">
        <v>0</v>
      </c>
      <c r="E2089">
        <v>0</v>
      </c>
      <c r="F2089">
        <v>0</v>
      </c>
      <c r="G2089">
        <v>0</v>
      </c>
      <c r="H2089">
        <v>0</v>
      </c>
      <c r="I2089">
        <v>0</v>
      </c>
      <c r="J2089">
        <v>0</v>
      </c>
      <c r="K2089">
        <v>0</v>
      </c>
      <c r="L2089">
        <v>0</v>
      </c>
      <c r="M2089">
        <v>0</v>
      </c>
      <c r="N2089">
        <v>0</v>
      </c>
      <c r="O2089">
        <v>0</v>
      </c>
      <c r="P2089">
        <v>0</v>
      </c>
      <c r="Q2089">
        <v>0</v>
      </c>
      <c r="R2089">
        <v>0</v>
      </c>
      <c r="S2089">
        <v>0</v>
      </c>
      <c r="T2089">
        <v>0</v>
      </c>
      <c r="U2089">
        <v>0</v>
      </c>
      <c r="V2089">
        <v>0</v>
      </c>
      <c r="W2089">
        <v>0</v>
      </c>
      <c r="X2089">
        <v>0</v>
      </c>
      <c r="Y2089">
        <v>0</v>
      </c>
      <c r="Z2089">
        <v>0</v>
      </c>
      <c r="AA2089">
        <v>0</v>
      </c>
      <c r="AB2089">
        <v>0</v>
      </c>
      <c r="AC2089">
        <v>0</v>
      </c>
      <c r="AD2089">
        <v>0</v>
      </c>
      <c r="AE2089">
        <v>0</v>
      </c>
      <c r="AF2089">
        <v>0</v>
      </c>
    </row>
    <row r="2090" spans="1:32" x14ac:dyDescent="0.25">
      <c r="A2090" t="s">
        <v>7751</v>
      </c>
      <c r="B2090">
        <v>0</v>
      </c>
      <c r="C2090">
        <v>0</v>
      </c>
      <c r="D2090">
        <v>0</v>
      </c>
      <c r="E2090">
        <v>0</v>
      </c>
      <c r="F2090">
        <v>0</v>
      </c>
      <c r="G2090">
        <v>0</v>
      </c>
      <c r="H2090">
        <v>0</v>
      </c>
      <c r="I2090">
        <v>0</v>
      </c>
      <c r="J2090">
        <v>0</v>
      </c>
      <c r="K2090">
        <v>0</v>
      </c>
      <c r="L2090">
        <v>0</v>
      </c>
      <c r="M2090">
        <v>0</v>
      </c>
      <c r="N2090">
        <v>0</v>
      </c>
      <c r="O2090">
        <v>0</v>
      </c>
      <c r="P2090">
        <v>0</v>
      </c>
      <c r="Q2090">
        <v>0</v>
      </c>
      <c r="R2090">
        <v>0</v>
      </c>
      <c r="S2090">
        <v>0</v>
      </c>
      <c r="T2090">
        <v>0</v>
      </c>
      <c r="U2090">
        <v>0</v>
      </c>
      <c r="V2090">
        <v>0</v>
      </c>
      <c r="W2090">
        <v>0</v>
      </c>
      <c r="X2090">
        <v>0</v>
      </c>
      <c r="Y2090">
        <v>0</v>
      </c>
      <c r="Z2090">
        <v>0</v>
      </c>
      <c r="AA2090">
        <v>0</v>
      </c>
      <c r="AB2090">
        <v>0</v>
      </c>
      <c r="AC2090">
        <v>0</v>
      </c>
      <c r="AD2090">
        <v>0</v>
      </c>
      <c r="AE2090">
        <v>0</v>
      </c>
      <c r="AF2090">
        <v>0</v>
      </c>
    </row>
    <row r="2091" spans="1:32" x14ac:dyDescent="0.25">
      <c r="A2091" t="s">
        <v>7752</v>
      </c>
      <c r="B2091">
        <v>0</v>
      </c>
      <c r="C2091">
        <v>0</v>
      </c>
      <c r="D2091">
        <v>0</v>
      </c>
      <c r="E2091">
        <v>0</v>
      </c>
      <c r="F2091">
        <v>0</v>
      </c>
      <c r="G2091">
        <v>0</v>
      </c>
      <c r="H2091">
        <v>0</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0</v>
      </c>
    </row>
    <row r="2092" spans="1:32" x14ac:dyDescent="0.25">
      <c r="A2092" t="s">
        <v>7753</v>
      </c>
      <c r="B2092">
        <v>0</v>
      </c>
      <c r="C2092">
        <v>0</v>
      </c>
      <c r="D2092">
        <v>0</v>
      </c>
      <c r="E2092">
        <v>0</v>
      </c>
      <c r="F2092">
        <v>0</v>
      </c>
      <c r="G2092">
        <v>0</v>
      </c>
      <c r="H2092">
        <v>0</v>
      </c>
      <c r="I2092">
        <v>0</v>
      </c>
      <c r="J2092">
        <v>0</v>
      </c>
      <c r="K2092">
        <v>0</v>
      </c>
      <c r="L2092">
        <v>0</v>
      </c>
      <c r="M2092">
        <v>0</v>
      </c>
      <c r="N2092">
        <v>0</v>
      </c>
      <c r="O2092">
        <v>0</v>
      </c>
      <c r="P2092">
        <v>0</v>
      </c>
      <c r="Q2092">
        <v>0</v>
      </c>
      <c r="R2092">
        <v>0</v>
      </c>
      <c r="S2092">
        <v>0</v>
      </c>
      <c r="T2092">
        <v>0</v>
      </c>
      <c r="U2092">
        <v>0</v>
      </c>
      <c r="V2092">
        <v>0</v>
      </c>
      <c r="W2092">
        <v>0</v>
      </c>
      <c r="X2092">
        <v>0</v>
      </c>
      <c r="Y2092">
        <v>0</v>
      </c>
      <c r="Z2092">
        <v>0</v>
      </c>
      <c r="AA2092">
        <v>0</v>
      </c>
      <c r="AB2092">
        <v>0</v>
      </c>
      <c r="AC2092">
        <v>0</v>
      </c>
      <c r="AD2092">
        <v>0</v>
      </c>
      <c r="AE2092">
        <v>0</v>
      </c>
      <c r="AF2092">
        <v>0</v>
      </c>
    </row>
    <row r="2093" spans="1:32" x14ac:dyDescent="0.25">
      <c r="A2093" t="s">
        <v>7754</v>
      </c>
      <c r="B2093">
        <v>0</v>
      </c>
      <c r="C2093">
        <v>0</v>
      </c>
      <c r="D2093">
        <v>0</v>
      </c>
      <c r="E2093">
        <v>0</v>
      </c>
      <c r="F2093">
        <v>0</v>
      </c>
      <c r="G2093">
        <v>0</v>
      </c>
      <c r="H2093">
        <v>0</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0</v>
      </c>
      <c r="AD2093">
        <v>0</v>
      </c>
      <c r="AE2093">
        <v>0</v>
      </c>
      <c r="AF2093">
        <v>0</v>
      </c>
    </row>
    <row r="2094" spans="1:32" x14ac:dyDescent="0.25">
      <c r="A2094" t="s">
        <v>7755</v>
      </c>
      <c r="B2094">
        <v>0</v>
      </c>
      <c r="C2094">
        <v>0</v>
      </c>
      <c r="D2094">
        <v>0</v>
      </c>
      <c r="E2094">
        <v>0</v>
      </c>
      <c r="F2094">
        <v>0</v>
      </c>
      <c r="G2094">
        <v>0</v>
      </c>
      <c r="H2094">
        <v>0</v>
      </c>
      <c r="I2094">
        <v>0</v>
      </c>
      <c r="J2094">
        <v>0</v>
      </c>
      <c r="K2094">
        <v>0</v>
      </c>
      <c r="L2094">
        <v>0</v>
      </c>
      <c r="M2094">
        <v>0</v>
      </c>
      <c r="N2094">
        <v>0</v>
      </c>
      <c r="O2094">
        <v>0</v>
      </c>
      <c r="P2094">
        <v>0</v>
      </c>
      <c r="Q2094">
        <v>0</v>
      </c>
      <c r="R2094">
        <v>0</v>
      </c>
      <c r="S2094">
        <v>0</v>
      </c>
      <c r="T2094">
        <v>0</v>
      </c>
      <c r="U2094">
        <v>0</v>
      </c>
      <c r="V2094">
        <v>0</v>
      </c>
      <c r="W2094">
        <v>0</v>
      </c>
      <c r="X2094">
        <v>0</v>
      </c>
      <c r="Y2094">
        <v>0</v>
      </c>
      <c r="Z2094">
        <v>0</v>
      </c>
      <c r="AA2094">
        <v>0</v>
      </c>
      <c r="AB2094">
        <v>0</v>
      </c>
      <c r="AC2094">
        <v>0</v>
      </c>
      <c r="AD2094">
        <v>0</v>
      </c>
      <c r="AE2094">
        <v>0</v>
      </c>
      <c r="AF2094">
        <v>0</v>
      </c>
    </row>
    <row r="2095" spans="1:32" x14ac:dyDescent="0.25">
      <c r="A2095" t="s">
        <v>7756</v>
      </c>
      <c r="B2095">
        <v>0</v>
      </c>
      <c r="C2095">
        <v>0</v>
      </c>
      <c r="D2095">
        <v>0</v>
      </c>
      <c r="E2095">
        <v>0</v>
      </c>
      <c r="F2095">
        <v>0</v>
      </c>
      <c r="G2095">
        <v>0</v>
      </c>
      <c r="H2095">
        <v>0</v>
      </c>
      <c r="I2095">
        <v>0</v>
      </c>
      <c r="J2095">
        <v>0</v>
      </c>
      <c r="K2095">
        <v>0</v>
      </c>
      <c r="L2095">
        <v>0</v>
      </c>
      <c r="M2095">
        <v>0</v>
      </c>
      <c r="N2095">
        <v>0</v>
      </c>
      <c r="O2095">
        <v>0</v>
      </c>
      <c r="P2095">
        <v>0</v>
      </c>
      <c r="Q2095">
        <v>0</v>
      </c>
      <c r="R2095">
        <v>0</v>
      </c>
      <c r="S2095">
        <v>0</v>
      </c>
      <c r="T2095">
        <v>0</v>
      </c>
      <c r="U2095">
        <v>0</v>
      </c>
      <c r="V2095">
        <v>0</v>
      </c>
      <c r="W2095">
        <v>0</v>
      </c>
      <c r="X2095">
        <v>0</v>
      </c>
      <c r="Y2095">
        <v>0</v>
      </c>
      <c r="Z2095">
        <v>0</v>
      </c>
      <c r="AA2095">
        <v>0</v>
      </c>
      <c r="AB2095">
        <v>0</v>
      </c>
      <c r="AC2095">
        <v>0</v>
      </c>
      <c r="AD2095">
        <v>0</v>
      </c>
      <c r="AE2095">
        <v>0</v>
      </c>
      <c r="AF2095">
        <v>0</v>
      </c>
    </row>
    <row r="2096" spans="1:32" x14ac:dyDescent="0.25">
      <c r="A2096" t="s">
        <v>7757</v>
      </c>
      <c r="B2096">
        <v>0</v>
      </c>
      <c r="C2096">
        <v>0</v>
      </c>
      <c r="D2096">
        <v>0</v>
      </c>
      <c r="E2096">
        <v>0</v>
      </c>
      <c r="F2096">
        <v>0</v>
      </c>
      <c r="G2096">
        <v>0</v>
      </c>
      <c r="H2096">
        <v>0</v>
      </c>
      <c r="I2096">
        <v>0</v>
      </c>
      <c r="J2096">
        <v>0</v>
      </c>
      <c r="K2096">
        <v>0</v>
      </c>
      <c r="L2096">
        <v>0</v>
      </c>
      <c r="M2096">
        <v>0</v>
      </c>
      <c r="N2096">
        <v>0</v>
      </c>
      <c r="O2096">
        <v>0</v>
      </c>
      <c r="P2096">
        <v>0</v>
      </c>
      <c r="Q2096">
        <v>0</v>
      </c>
      <c r="R2096">
        <v>0</v>
      </c>
      <c r="S2096">
        <v>0</v>
      </c>
      <c r="T2096">
        <v>0</v>
      </c>
      <c r="U2096">
        <v>0</v>
      </c>
      <c r="V2096">
        <v>0</v>
      </c>
      <c r="W2096">
        <v>0</v>
      </c>
      <c r="X2096">
        <v>0</v>
      </c>
      <c r="Y2096">
        <v>0</v>
      </c>
      <c r="Z2096">
        <v>0</v>
      </c>
      <c r="AA2096">
        <v>0</v>
      </c>
      <c r="AB2096">
        <v>0</v>
      </c>
      <c r="AC2096">
        <v>0</v>
      </c>
      <c r="AD2096">
        <v>0</v>
      </c>
      <c r="AE2096">
        <v>0</v>
      </c>
      <c r="AF2096">
        <v>0</v>
      </c>
    </row>
    <row r="2097" spans="1:32" x14ac:dyDescent="0.25">
      <c r="A2097" t="s">
        <v>7758</v>
      </c>
      <c r="B2097">
        <v>0</v>
      </c>
      <c r="C2097">
        <v>0</v>
      </c>
      <c r="D2097">
        <v>0</v>
      </c>
      <c r="E2097">
        <v>0</v>
      </c>
      <c r="F2097">
        <v>0</v>
      </c>
      <c r="G2097">
        <v>0</v>
      </c>
      <c r="H2097">
        <v>0</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0</v>
      </c>
      <c r="AB2097">
        <v>0</v>
      </c>
      <c r="AC2097">
        <v>0</v>
      </c>
      <c r="AD2097">
        <v>0</v>
      </c>
      <c r="AE2097">
        <v>0</v>
      </c>
      <c r="AF2097">
        <v>0</v>
      </c>
    </row>
    <row r="2098" spans="1:32" x14ac:dyDescent="0.25">
      <c r="A2098" t="s">
        <v>7759</v>
      </c>
      <c r="B2098">
        <v>0</v>
      </c>
      <c r="C2098">
        <v>0</v>
      </c>
      <c r="D2098">
        <v>0</v>
      </c>
      <c r="E2098">
        <v>0</v>
      </c>
      <c r="F2098">
        <v>0</v>
      </c>
      <c r="G2098">
        <v>0</v>
      </c>
      <c r="H2098">
        <v>0</v>
      </c>
      <c r="I2098">
        <v>0</v>
      </c>
      <c r="J2098">
        <v>0</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0</v>
      </c>
      <c r="AD2098">
        <v>0</v>
      </c>
      <c r="AE2098">
        <v>0</v>
      </c>
      <c r="AF2098">
        <v>0</v>
      </c>
    </row>
    <row r="2099" spans="1:32" x14ac:dyDescent="0.25">
      <c r="A2099" t="s">
        <v>7760</v>
      </c>
      <c r="B2099">
        <v>0</v>
      </c>
      <c r="C2099">
        <v>0</v>
      </c>
      <c r="D2099">
        <v>0</v>
      </c>
      <c r="E2099">
        <v>0</v>
      </c>
      <c r="F2099">
        <v>0</v>
      </c>
      <c r="G2099">
        <v>0</v>
      </c>
      <c r="H2099">
        <v>0</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row>
    <row r="2100" spans="1:32" x14ac:dyDescent="0.25">
      <c r="A2100" t="s">
        <v>7761</v>
      </c>
      <c r="B2100">
        <v>0</v>
      </c>
      <c r="C2100">
        <v>0</v>
      </c>
      <c r="D2100">
        <v>0</v>
      </c>
      <c r="E2100">
        <v>0</v>
      </c>
      <c r="F2100">
        <v>0</v>
      </c>
      <c r="G2100">
        <v>0</v>
      </c>
      <c r="H2100">
        <v>0</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row>
    <row r="2101" spans="1:32" x14ac:dyDescent="0.25">
      <c r="A2101" t="s">
        <v>7762</v>
      </c>
      <c r="B2101">
        <v>0</v>
      </c>
      <c r="C2101">
        <v>0</v>
      </c>
      <c r="D2101">
        <v>0</v>
      </c>
      <c r="E2101">
        <v>0</v>
      </c>
      <c r="F2101">
        <v>0</v>
      </c>
      <c r="G2101">
        <v>0</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v>0</v>
      </c>
      <c r="AA2101">
        <v>0</v>
      </c>
      <c r="AB2101">
        <v>0</v>
      </c>
      <c r="AC2101">
        <v>0</v>
      </c>
      <c r="AD2101">
        <v>0</v>
      </c>
      <c r="AE2101">
        <v>0</v>
      </c>
      <c r="AF2101">
        <v>0</v>
      </c>
    </row>
    <row r="2102" spans="1:32" x14ac:dyDescent="0.25">
      <c r="A2102" t="s">
        <v>7763</v>
      </c>
      <c r="B2102">
        <v>0</v>
      </c>
      <c r="C2102">
        <v>0</v>
      </c>
      <c r="D2102">
        <v>0</v>
      </c>
      <c r="E2102">
        <v>0</v>
      </c>
      <c r="F2102">
        <v>0</v>
      </c>
      <c r="G2102">
        <v>0</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row>
    <row r="2103" spans="1:32" x14ac:dyDescent="0.25">
      <c r="A2103" t="s">
        <v>7764</v>
      </c>
      <c r="B2103">
        <v>0</v>
      </c>
      <c r="C2103">
        <v>0</v>
      </c>
      <c r="D2103">
        <v>0</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row>
    <row r="2104" spans="1:32" x14ac:dyDescent="0.25">
      <c r="A2104" t="s">
        <v>7765</v>
      </c>
      <c r="B2104">
        <v>0</v>
      </c>
      <c r="C2104">
        <v>0</v>
      </c>
      <c r="D2104">
        <v>0</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row>
    <row r="2105" spans="1:32" x14ac:dyDescent="0.25">
      <c r="A2105" t="s">
        <v>7766</v>
      </c>
      <c r="B2105">
        <v>0</v>
      </c>
      <c r="C2105">
        <v>0</v>
      </c>
      <c r="D2105">
        <v>0</v>
      </c>
      <c r="E2105">
        <v>0</v>
      </c>
      <c r="F2105">
        <v>0</v>
      </c>
      <c r="G2105">
        <v>0</v>
      </c>
      <c r="H2105">
        <v>0</v>
      </c>
      <c r="I2105">
        <v>0</v>
      </c>
      <c r="J2105">
        <v>0</v>
      </c>
      <c r="K2105">
        <v>0</v>
      </c>
      <c r="L2105">
        <v>0</v>
      </c>
      <c r="M2105">
        <v>0</v>
      </c>
      <c r="N2105">
        <v>0</v>
      </c>
      <c r="O2105">
        <v>0</v>
      </c>
      <c r="P2105">
        <v>0</v>
      </c>
      <c r="Q2105">
        <v>0</v>
      </c>
      <c r="R2105">
        <v>0</v>
      </c>
      <c r="S2105">
        <v>0</v>
      </c>
      <c r="T2105">
        <v>0</v>
      </c>
      <c r="U2105">
        <v>0</v>
      </c>
      <c r="V2105">
        <v>0</v>
      </c>
      <c r="W2105">
        <v>0</v>
      </c>
      <c r="X2105">
        <v>0</v>
      </c>
      <c r="Y2105">
        <v>0</v>
      </c>
      <c r="Z2105">
        <v>0</v>
      </c>
      <c r="AA2105">
        <v>0</v>
      </c>
      <c r="AB2105">
        <v>0</v>
      </c>
      <c r="AC2105">
        <v>0</v>
      </c>
      <c r="AD2105">
        <v>0</v>
      </c>
      <c r="AE2105">
        <v>0</v>
      </c>
      <c r="AF2105">
        <v>0</v>
      </c>
    </row>
    <row r="2106" spans="1:32" x14ac:dyDescent="0.25">
      <c r="A2106" t="s">
        <v>7767</v>
      </c>
      <c r="B2106">
        <v>0</v>
      </c>
      <c r="C2106">
        <v>0</v>
      </c>
      <c r="D2106">
        <v>0</v>
      </c>
      <c r="E2106">
        <v>0</v>
      </c>
      <c r="F2106">
        <v>0</v>
      </c>
      <c r="G2106">
        <v>0</v>
      </c>
      <c r="H2106">
        <v>0</v>
      </c>
      <c r="I2106">
        <v>0</v>
      </c>
      <c r="J2106">
        <v>0</v>
      </c>
      <c r="K2106">
        <v>0</v>
      </c>
      <c r="L2106">
        <v>0</v>
      </c>
      <c r="M2106">
        <v>0</v>
      </c>
      <c r="N2106">
        <v>0</v>
      </c>
      <c r="O2106">
        <v>0</v>
      </c>
      <c r="P2106">
        <v>0</v>
      </c>
      <c r="Q2106">
        <v>0</v>
      </c>
      <c r="R2106">
        <v>0</v>
      </c>
      <c r="S2106">
        <v>0</v>
      </c>
      <c r="T2106">
        <v>0</v>
      </c>
      <c r="U2106">
        <v>0</v>
      </c>
      <c r="V2106">
        <v>0</v>
      </c>
      <c r="W2106">
        <v>0</v>
      </c>
      <c r="X2106">
        <v>0</v>
      </c>
      <c r="Y2106">
        <v>0</v>
      </c>
      <c r="Z2106">
        <v>0</v>
      </c>
      <c r="AA2106">
        <v>0</v>
      </c>
      <c r="AB2106">
        <v>0</v>
      </c>
      <c r="AC2106">
        <v>0</v>
      </c>
      <c r="AD2106">
        <v>0</v>
      </c>
      <c r="AE2106">
        <v>0</v>
      </c>
      <c r="AF2106">
        <v>0</v>
      </c>
    </row>
    <row r="2107" spans="1:32" x14ac:dyDescent="0.25">
      <c r="A2107" t="s">
        <v>7768</v>
      </c>
      <c r="B2107">
        <v>0</v>
      </c>
      <c r="C2107">
        <v>0</v>
      </c>
      <c r="D2107">
        <v>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row>
    <row r="2108" spans="1:32" x14ac:dyDescent="0.25">
      <c r="A2108" t="s">
        <v>7769</v>
      </c>
      <c r="B2108">
        <v>0</v>
      </c>
      <c r="C2108">
        <v>0</v>
      </c>
      <c r="D2108">
        <v>0</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row>
    <row r="2109" spans="1:32" x14ac:dyDescent="0.25">
      <c r="A2109" t="s">
        <v>7770</v>
      </c>
      <c r="B2109">
        <v>0</v>
      </c>
      <c r="C2109">
        <v>0</v>
      </c>
      <c r="D2109">
        <v>0</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row>
    <row r="2110" spans="1:32" x14ac:dyDescent="0.25">
      <c r="A2110" t="s">
        <v>7771</v>
      </c>
      <c r="B2110">
        <v>0</v>
      </c>
      <c r="C2110">
        <v>0</v>
      </c>
      <c r="D2110">
        <v>0</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row>
    <row r="2111" spans="1:32" x14ac:dyDescent="0.25">
      <c r="A2111" t="s">
        <v>7772</v>
      </c>
      <c r="B2111">
        <v>0</v>
      </c>
      <c r="C2111">
        <v>0</v>
      </c>
      <c r="D2111">
        <v>0</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row>
    <row r="2112" spans="1:32" x14ac:dyDescent="0.25">
      <c r="A2112" t="s">
        <v>7773</v>
      </c>
      <c r="B2112">
        <v>0</v>
      </c>
      <c r="C2112">
        <v>0</v>
      </c>
      <c r="D2112">
        <v>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row>
    <row r="2113" spans="1:32" x14ac:dyDescent="0.25">
      <c r="A2113" t="s">
        <v>7774</v>
      </c>
      <c r="B2113">
        <v>0</v>
      </c>
      <c r="C2113">
        <v>0</v>
      </c>
      <c r="D2113">
        <v>0</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row>
    <row r="2114" spans="1:32" x14ac:dyDescent="0.25">
      <c r="A2114" t="s">
        <v>7775</v>
      </c>
      <c r="B2114">
        <v>0</v>
      </c>
      <c r="C2114">
        <v>0</v>
      </c>
      <c r="D2114">
        <v>0</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row>
    <row r="2115" spans="1:32" x14ac:dyDescent="0.25">
      <c r="A2115" t="s">
        <v>7776</v>
      </c>
      <c r="B2115">
        <v>0</v>
      </c>
      <c r="C2115">
        <v>0</v>
      </c>
      <c r="D2115">
        <v>0</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row>
    <row r="2116" spans="1:32" x14ac:dyDescent="0.25">
      <c r="A2116" t="s">
        <v>7777</v>
      </c>
      <c r="B2116">
        <v>0</v>
      </c>
      <c r="C2116">
        <v>0</v>
      </c>
      <c r="D2116">
        <v>0</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row>
    <row r="2117" spans="1:32" x14ac:dyDescent="0.25">
      <c r="A2117" t="s">
        <v>7778</v>
      </c>
      <c r="B2117">
        <v>0</v>
      </c>
      <c r="C2117">
        <v>0</v>
      </c>
      <c r="D2117">
        <v>0</v>
      </c>
      <c r="E2117">
        <v>0</v>
      </c>
      <c r="F2117">
        <v>0</v>
      </c>
      <c r="G2117">
        <v>0</v>
      </c>
      <c r="H2117">
        <v>0</v>
      </c>
      <c r="I2117">
        <v>0</v>
      </c>
      <c r="J2117">
        <v>0</v>
      </c>
      <c r="K2117">
        <v>0</v>
      </c>
      <c r="L2117">
        <v>0</v>
      </c>
      <c r="M2117">
        <v>0</v>
      </c>
      <c r="N2117">
        <v>0</v>
      </c>
      <c r="O2117">
        <v>0</v>
      </c>
      <c r="P2117">
        <v>0</v>
      </c>
      <c r="Q2117">
        <v>0</v>
      </c>
      <c r="R2117">
        <v>0</v>
      </c>
      <c r="S2117">
        <v>0</v>
      </c>
      <c r="T2117">
        <v>0</v>
      </c>
      <c r="U2117">
        <v>0</v>
      </c>
      <c r="V2117">
        <v>0</v>
      </c>
      <c r="W2117">
        <v>0</v>
      </c>
      <c r="X2117">
        <v>0</v>
      </c>
      <c r="Y2117">
        <v>0</v>
      </c>
      <c r="Z2117">
        <v>0</v>
      </c>
      <c r="AA2117">
        <v>0</v>
      </c>
      <c r="AB2117">
        <v>0</v>
      </c>
      <c r="AC2117">
        <v>0</v>
      </c>
      <c r="AD2117">
        <v>0</v>
      </c>
      <c r="AE2117">
        <v>0</v>
      </c>
      <c r="AF2117">
        <v>0</v>
      </c>
    </row>
    <row r="2118" spans="1:32" x14ac:dyDescent="0.25">
      <c r="A2118" t="s">
        <v>7779</v>
      </c>
      <c r="B2118">
        <v>0</v>
      </c>
      <c r="C2118">
        <v>0</v>
      </c>
      <c r="D2118">
        <v>0</v>
      </c>
      <c r="E2118">
        <v>0</v>
      </c>
      <c r="F2118">
        <v>0</v>
      </c>
      <c r="G2118">
        <v>0</v>
      </c>
      <c r="H2118">
        <v>0</v>
      </c>
      <c r="I2118">
        <v>0</v>
      </c>
      <c r="J2118">
        <v>0</v>
      </c>
      <c r="K2118">
        <v>0</v>
      </c>
      <c r="L2118">
        <v>0</v>
      </c>
      <c r="M2118">
        <v>0</v>
      </c>
      <c r="N2118">
        <v>0</v>
      </c>
      <c r="O2118">
        <v>0</v>
      </c>
      <c r="P2118">
        <v>0</v>
      </c>
      <c r="Q2118">
        <v>0</v>
      </c>
      <c r="R2118">
        <v>0</v>
      </c>
      <c r="S2118">
        <v>0</v>
      </c>
      <c r="T2118">
        <v>0</v>
      </c>
      <c r="U2118">
        <v>0</v>
      </c>
      <c r="V2118">
        <v>0</v>
      </c>
      <c r="W2118">
        <v>0</v>
      </c>
      <c r="X2118">
        <v>0</v>
      </c>
      <c r="Y2118">
        <v>0</v>
      </c>
      <c r="Z2118">
        <v>0</v>
      </c>
      <c r="AA2118">
        <v>0</v>
      </c>
      <c r="AB2118">
        <v>0</v>
      </c>
      <c r="AC2118">
        <v>0</v>
      </c>
      <c r="AD2118">
        <v>0</v>
      </c>
      <c r="AE2118">
        <v>0</v>
      </c>
      <c r="AF2118">
        <v>0</v>
      </c>
    </row>
    <row r="2119" spans="1:32" x14ac:dyDescent="0.25">
      <c r="A2119" t="s">
        <v>7780</v>
      </c>
      <c r="B2119">
        <v>0</v>
      </c>
      <c r="C2119">
        <v>0</v>
      </c>
      <c r="D2119">
        <v>0</v>
      </c>
      <c r="E2119">
        <v>0</v>
      </c>
      <c r="F2119">
        <v>0</v>
      </c>
      <c r="G2119">
        <v>0</v>
      </c>
      <c r="H2119">
        <v>0</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0</v>
      </c>
      <c r="AD2119">
        <v>0</v>
      </c>
      <c r="AE2119">
        <v>0</v>
      </c>
      <c r="AF2119">
        <v>0</v>
      </c>
    </row>
    <row r="2120" spans="1:32" x14ac:dyDescent="0.25">
      <c r="A2120" t="s">
        <v>7781</v>
      </c>
      <c r="B2120">
        <v>0</v>
      </c>
      <c r="C2120">
        <v>0</v>
      </c>
      <c r="D2120">
        <v>0</v>
      </c>
      <c r="E2120">
        <v>0</v>
      </c>
      <c r="F2120">
        <v>0</v>
      </c>
      <c r="G2120">
        <v>0</v>
      </c>
      <c r="H2120">
        <v>0</v>
      </c>
      <c r="I2120">
        <v>0</v>
      </c>
      <c r="J2120">
        <v>0</v>
      </c>
      <c r="K2120">
        <v>0</v>
      </c>
      <c r="L2120">
        <v>0</v>
      </c>
      <c r="M2120">
        <v>0</v>
      </c>
      <c r="N2120">
        <v>0</v>
      </c>
      <c r="O2120">
        <v>0</v>
      </c>
      <c r="P2120">
        <v>0</v>
      </c>
      <c r="Q2120">
        <v>0</v>
      </c>
      <c r="R2120">
        <v>0</v>
      </c>
      <c r="S2120">
        <v>0</v>
      </c>
      <c r="T2120">
        <v>0</v>
      </c>
      <c r="U2120">
        <v>0</v>
      </c>
      <c r="V2120">
        <v>0</v>
      </c>
      <c r="W2120">
        <v>0</v>
      </c>
      <c r="X2120">
        <v>0</v>
      </c>
      <c r="Y2120">
        <v>0</v>
      </c>
      <c r="Z2120">
        <v>0</v>
      </c>
      <c r="AA2120">
        <v>0</v>
      </c>
      <c r="AB2120">
        <v>0</v>
      </c>
      <c r="AC2120">
        <v>0</v>
      </c>
      <c r="AD2120">
        <v>0</v>
      </c>
      <c r="AE2120">
        <v>0</v>
      </c>
      <c r="AF2120">
        <v>0</v>
      </c>
    </row>
    <row r="2121" spans="1:32" x14ac:dyDescent="0.25">
      <c r="A2121" t="s">
        <v>7782</v>
      </c>
      <c r="B2121">
        <v>0</v>
      </c>
      <c r="C2121">
        <v>0</v>
      </c>
      <c r="D2121">
        <v>0</v>
      </c>
      <c r="E2121">
        <v>0</v>
      </c>
      <c r="F2121">
        <v>0</v>
      </c>
      <c r="G2121">
        <v>0</v>
      </c>
      <c r="H2121">
        <v>0</v>
      </c>
      <c r="I2121">
        <v>0</v>
      </c>
      <c r="J2121">
        <v>0</v>
      </c>
      <c r="K2121">
        <v>0</v>
      </c>
      <c r="L2121">
        <v>0</v>
      </c>
      <c r="M2121">
        <v>0</v>
      </c>
      <c r="N2121">
        <v>0</v>
      </c>
      <c r="O2121">
        <v>0</v>
      </c>
      <c r="P2121">
        <v>0</v>
      </c>
      <c r="Q2121">
        <v>0</v>
      </c>
      <c r="R2121">
        <v>0</v>
      </c>
      <c r="S2121">
        <v>0</v>
      </c>
      <c r="T2121">
        <v>0</v>
      </c>
      <c r="U2121">
        <v>0</v>
      </c>
      <c r="V2121">
        <v>0</v>
      </c>
      <c r="W2121">
        <v>0</v>
      </c>
      <c r="X2121">
        <v>0</v>
      </c>
      <c r="Y2121">
        <v>0</v>
      </c>
      <c r="Z2121">
        <v>0</v>
      </c>
      <c r="AA2121">
        <v>0</v>
      </c>
      <c r="AB2121">
        <v>0</v>
      </c>
      <c r="AC2121">
        <v>0</v>
      </c>
      <c r="AD2121">
        <v>0</v>
      </c>
      <c r="AE2121">
        <v>0</v>
      </c>
      <c r="AF2121">
        <v>0</v>
      </c>
    </row>
    <row r="2122" spans="1:32" x14ac:dyDescent="0.25">
      <c r="A2122" t="s">
        <v>7783</v>
      </c>
      <c r="B2122">
        <v>0</v>
      </c>
      <c r="C2122">
        <v>0</v>
      </c>
      <c r="D2122">
        <v>0</v>
      </c>
      <c r="E2122">
        <v>0</v>
      </c>
      <c r="F2122">
        <v>0</v>
      </c>
      <c r="G2122">
        <v>0</v>
      </c>
      <c r="H2122">
        <v>0</v>
      </c>
      <c r="I2122">
        <v>0</v>
      </c>
      <c r="J2122">
        <v>0</v>
      </c>
      <c r="K2122">
        <v>0</v>
      </c>
      <c r="L2122">
        <v>0</v>
      </c>
      <c r="M2122">
        <v>0</v>
      </c>
      <c r="N2122">
        <v>0</v>
      </c>
      <c r="O2122">
        <v>0</v>
      </c>
      <c r="P2122">
        <v>0</v>
      </c>
      <c r="Q2122">
        <v>0</v>
      </c>
      <c r="R2122">
        <v>0</v>
      </c>
      <c r="S2122">
        <v>0</v>
      </c>
      <c r="T2122">
        <v>0</v>
      </c>
      <c r="U2122">
        <v>0</v>
      </c>
      <c r="V2122">
        <v>0</v>
      </c>
      <c r="W2122">
        <v>0</v>
      </c>
      <c r="X2122">
        <v>0</v>
      </c>
      <c r="Y2122">
        <v>0</v>
      </c>
      <c r="Z2122">
        <v>0</v>
      </c>
      <c r="AA2122">
        <v>0</v>
      </c>
      <c r="AB2122">
        <v>0</v>
      </c>
      <c r="AC2122">
        <v>0</v>
      </c>
      <c r="AD2122">
        <v>0</v>
      </c>
      <c r="AE2122">
        <v>0</v>
      </c>
      <c r="AF2122">
        <v>0</v>
      </c>
    </row>
    <row r="2123" spans="1:32" x14ac:dyDescent="0.25">
      <c r="A2123" t="s">
        <v>7784</v>
      </c>
      <c r="B2123">
        <v>0</v>
      </c>
      <c r="C2123">
        <v>0</v>
      </c>
      <c r="D2123">
        <v>0</v>
      </c>
      <c r="E2123">
        <v>0</v>
      </c>
      <c r="F2123">
        <v>0</v>
      </c>
      <c r="G2123">
        <v>0</v>
      </c>
      <c r="H2123">
        <v>0</v>
      </c>
      <c r="I2123">
        <v>0</v>
      </c>
      <c r="J2123">
        <v>0</v>
      </c>
      <c r="K2123">
        <v>0</v>
      </c>
      <c r="L2123">
        <v>0</v>
      </c>
      <c r="M2123">
        <v>0</v>
      </c>
      <c r="N2123">
        <v>0</v>
      </c>
      <c r="O2123">
        <v>0</v>
      </c>
      <c r="P2123">
        <v>0</v>
      </c>
      <c r="Q2123">
        <v>0</v>
      </c>
      <c r="R2123">
        <v>0</v>
      </c>
      <c r="S2123">
        <v>0</v>
      </c>
      <c r="T2123">
        <v>0</v>
      </c>
      <c r="U2123">
        <v>0</v>
      </c>
      <c r="V2123">
        <v>0</v>
      </c>
      <c r="W2123">
        <v>0</v>
      </c>
      <c r="X2123">
        <v>0</v>
      </c>
      <c r="Y2123">
        <v>0</v>
      </c>
      <c r="Z2123">
        <v>0</v>
      </c>
      <c r="AA2123">
        <v>0</v>
      </c>
      <c r="AB2123">
        <v>0</v>
      </c>
      <c r="AC2123">
        <v>0</v>
      </c>
      <c r="AD2123">
        <v>0</v>
      </c>
      <c r="AE2123">
        <v>0</v>
      </c>
      <c r="AF2123">
        <v>0</v>
      </c>
    </row>
    <row r="2124" spans="1:32" x14ac:dyDescent="0.25">
      <c r="A2124" t="s">
        <v>7785</v>
      </c>
      <c r="B2124">
        <v>0</v>
      </c>
      <c r="C2124">
        <v>0</v>
      </c>
      <c r="D2124">
        <v>0</v>
      </c>
      <c r="E2124">
        <v>0</v>
      </c>
      <c r="F2124">
        <v>0</v>
      </c>
      <c r="G2124">
        <v>0</v>
      </c>
      <c r="H2124">
        <v>0</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row>
    <row r="2125" spans="1:32" x14ac:dyDescent="0.25">
      <c r="A2125" t="s">
        <v>7786</v>
      </c>
      <c r="B2125">
        <v>0</v>
      </c>
      <c r="C2125">
        <v>0</v>
      </c>
      <c r="D2125">
        <v>0</v>
      </c>
      <c r="E2125">
        <v>0</v>
      </c>
      <c r="F2125">
        <v>0</v>
      </c>
      <c r="G2125">
        <v>0</v>
      </c>
      <c r="H2125">
        <v>0</v>
      </c>
      <c r="I2125">
        <v>0</v>
      </c>
      <c r="J2125">
        <v>0</v>
      </c>
      <c r="K2125">
        <v>0</v>
      </c>
      <c r="L2125">
        <v>0</v>
      </c>
      <c r="M2125">
        <v>0</v>
      </c>
      <c r="N2125">
        <v>0</v>
      </c>
      <c r="O2125">
        <v>0</v>
      </c>
      <c r="P2125">
        <v>0</v>
      </c>
      <c r="Q2125">
        <v>0</v>
      </c>
      <c r="R2125">
        <v>0</v>
      </c>
      <c r="S2125">
        <v>0</v>
      </c>
      <c r="T2125">
        <v>0</v>
      </c>
      <c r="U2125">
        <v>0</v>
      </c>
      <c r="V2125">
        <v>0</v>
      </c>
      <c r="W2125">
        <v>0</v>
      </c>
      <c r="X2125">
        <v>0</v>
      </c>
      <c r="Y2125">
        <v>0</v>
      </c>
      <c r="Z2125">
        <v>0</v>
      </c>
      <c r="AA2125">
        <v>0</v>
      </c>
      <c r="AB2125">
        <v>0</v>
      </c>
      <c r="AC2125">
        <v>0</v>
      </c>
      <c r="AD2125">
        <v>0</v>
      </c>
      <c r="AE2125">
        <v>0</v>
      </c>
      <c r="AF2125">
        <v>0</v>
      </c>
    </row>
    <row r="2126" spans="1:32" x14ac:dyDescent="0.25">
      <c r="A2126" t="s">
        <v>7787</v>
      </c>
      <c r="B2126">
        <v>0</v>
      </c>
      <c r="C2126">
        <v>0</v>
      </c>
      <c r="D2126">
        <v>0</v>
      </c>
      <c r="E2126">
        <v>0</v>
      </c>
      <c r="F2126">
        <v>0</v>
      </c>
      <c r="G2126">
        <v>0</v>
      </c>
      <c r="H2126">
        <v>0</v>
      </c>
      <c r="I2126">
        <v>0</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row>
    <row r="2127" spans="1:32" x14ac:dyDescent="0.25">
      <c r="A2127" t="s">
        <v>7788</v>
      </c>
      <c r="B2127">
        <v>0</v>
      </c>
      <c r="C2127">
        <v>0</v>
      </c>
      <c r="D2127">
        <v>0</v>
      </c>
      <c r="E2127">
        <v>0</v>
      </c>
      <c r="F2127">
        <v>0</v>
      </c>
      <c r="G2127">
        <v>0</v>
      </c>
      <c r="H2127">
        <v>0</v>
      </c>
      <c r="I2127">
        <v>0</v>
      </c>
      <c r="J2127">
        <v>0</v>
      </c>
      <c r="K2127">
        <v>0</v>
      </c>
      <c r="L2127">
        <v>0</v>
      </c>
      <c r="M2127">
        <v>0</v>
      </c>
      <c r="N2127">
        <v>0</v>
      </c>
      <c r="O2127">
        <v>0</v>
      </c>
      <c r="P2127">
        <v>0</v>
      </c>
      <c r="Q2127">
        <v>0</v>
      </c>
      <c r="R2127">
        <v>0</v>
      </c>
      <c r="S2127">
        <v>0</v>
      </c>
      <c r="T2127">
        <v>0</v>
      </c>
      <c r="U2127">
        <v>0</v>
      </c>
      <c r="V2127">
        <v>0</v>
      </c>
      <c r="W2127">
        <v>0</v>
      </c>
      <c r="X2127">
        <v>0</v>
      </c>
      <c r="Y2127">
        <v>0</v>
      </c>
      <c r="Z2127">
        <v>0</v>
      </c>
      <c r="AA2127">
        <v>0</v>
      </c>
      <c r="AB2127">
        <v>0</v>
      </c>
      <c r="AC2127">
        <v>0</v>
      </c>
      <c r="AD2127">
        <v>0</v>
      </c>
      <c r="AE2127">
        <v>0</v>
      </c>
      <c r="AF2127">
        <v>0</v>
      </c>
    </row>
    <row r="2128" spans="1:32" x14ac:dyDescent="0.25">
      <c r="A2128" t="s">
        <v>7789</v>
      </c>
      <c r="B2128">
        <v>0</v>
      </c>
      <c r="C2128">
        <v>0</v>
      </c>
      <c r="D2128">
        <v>0</v>
      </c>
      <c r="E2128">
        <v>0</v>
      </c>
      <c r="F2128">
        <v>0</v>
      </c>
      <c r="G2128">
        <v>0</v>
      </c>
      <c r="H2128">
        <v>0</v>
      </c>
      <c r="I2128">
        <v>0</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row>
    <row r="2129" spans="1:32" x14ac:dyDescent="0.25">
      <c r="A2129" t="s">
        <v>7790</v>
      </c>
      <c r="B2129">
        <v>0</v>
      </c>
      <c r="C2129">
        <v>0</v>
      </c>
      <c r="D2129">
        <v>0</v>
      </c>
      <c r="E2129">
        <v>0</v>
      </c>
      <c r="F2129">
        <v>0</v>
      </c>
      <c r="G2129">
        <v>0</v>
      </c>
      <c r="H2129">
        <v>0</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row>
    <row r="2130" spans="1:32" x14ac:dyDescent="0.25">
      <c r="A2130" t="s">
        <v>7791</v>
      </c>
      <c r="B2130">
        <v>0</v>
      </c>
      <c r="C2130">
        <v>0</v>
      </c>
      <c r="D2130">
        <v>0</v>
      </c>
      <c r="E2130">
        <v>0</v>
      </c>
      <c r="F2130">
        <v>0</v>
      </c>
      <c r="G2130">
        <v>0</v>
      </c>
      <c r="H2130">
        <v>0</v>
      </c>
      <c r="I2130">
        <v>0</v>
      </c>
      <c r="J2130">
        <v>0</v>
      </c>
      <c r="K2130">
        <v>0</v>
      </c>
      <c r="L2130">
        <v>0</v>
      </c>
      <c r="M2130">
        <v>0</v>
      </c>
      <c r="N2130">
        <v>0</v>
      </c>
      <c r="O2130">
        <v>0</v>
      </c>
      <c r="P2130">
        <v>0</v>
      </c>
      <c r="Q2130">
        <v>0</v>
      </c>
      <c r="R2130">
        <v>0</v>
      </c>
      <c r="S2130">
        <v>0</v>
      </c>
      <c r="T2130">
        <v>0</v>
      </c>
      <c r="U2130">
        <v>0</v>
      </c>
      <c r="V2130">
        <v>0</v>
      </c>
      <c r="W2130">
        <v>0</v>
      </c>
      <c r="X2130">
        <v>0</v>
      </c>
      <c r="Y2130">
        <v>0</v>
      </c>
      <c r="Z2130">
        <v>0</v>
      </c>
      <c r="AA2130">
        <v>0</v>
      </c>
      <c r="AB2130">
        <v>0</v>
      </c>
      <c r="AC2130">
        <v>0</v>
      </c>
      <c r="AD2130">
        <v>0</v>
      </c>
      <c r="AE2130">
        <v>0</v>
      </c>
      <c r="AF2130">
        <v>0</v>
      </c>
    </row>
    <row r="2131" spans="1:32" x14ac:dyDescent="0.25">
      <c r="A2131" t="s">
        <v>7792</v>
      </c>
      <c r="B2131">
        <v>0</v>
      </c>
      <c r="C2131">
        <v>0</v>
      </c>
      <c r="D2131">
        <v>0</v>
      </c>
      <c r="E2131">
        <v>0</v>
      </c>
      <c r="F2131">
        <v>0</v>
      </c>
      <c r="G2131">
        <v>0</v>
      </c>
      <c r="H2131">
        <v>0</v>
      </c>
      <c r="I2131">
        <v>0</v>
      </c>
      <c r="J2131">
        <v>0</v>
      </c>
      <c r="K2131">
        <v>0</v>
      </c>
      <c r="L2131">
        <v>0</v>
      </c>
      <c r="M2131">
        <v>0</v>
      </c>
      <c r="N2131">
        <v>0</v>
      </c>
      <c r="O2131">
        <v>0</v>
      </c>
      <c r="P2131">
        <v>0</v>
      </c>
      <c r="Q2131">
        <v>0</v>
      </c>
      <c r="R2131">
        <v>0</v>
      </c>
      <c r="S2131">
        <v>0</v>
      </c>
      <c r="T2131">
        <v>0</v>
      </c>
      <c r="U2131">
        <v>0</v>
      </c>
      <c r="V2131">
        <v>0</v>
      </c>
      <c r="W2131">
        <v>0</v>
      </c>
      <c r="X2131">
        <v>0</v>
      </c>
      <c r="Y2131">
        <v>0</v>
      </c>
      <c r="Z2131">
        <v>0</v>
      </c>
      <c r="AA2131">
        <v>0</v>
      </c>
      <c r="AB2131">
        <v>0</v>
      </c>
      <c r="AC2131">
        <v>0</v>
      </c>
      <c r="AD2131">
        <v>0</v>
      </c>
      <c r="AE2131">
        <v>0</v>
      </c>
      <c r="AF2131">
        <v>0</v>
      </c>
    </row>
    <row r="2132" spans="1:32" x14ac:dyDescent="0.25">
      <c r="A2132" t="s">
        <v>7793</v>
      </c>
      <c r="B2132">
        <v>0</v>
      </c>
      <c r="C2132">
        <v>0</v>
      </c>
      <c r="D2132">
        <v>0</v>
      </c>
      <c r="E2132">
        <v>0</v>
      </c>
      <c r="F2132">
        <v>0</v>
      </c>
      <c r="G2132">
        <v>0</v>
      </c>
      <c r="H2132">
        <v>0</v>
      </c>
      <c r="I2132">
        <v>0</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row>
    <row r="2133" spans="1:32" x14ac:dyDescent="0.25">
      <c r="A2133" t="s">
        <v>7794</v>
      </c>
      <c r="B2133">
        <v>0</v>
      </c>
      <c r="C2133">
        <v>0</v>
      </c>
      <c r="D2133">
        <v>0</v>
      </c>
      <c r="E2133">
        <v>0</v>
      </c>
      <c r="F2133">
        <v>0</v>
      </c>
      <c r="G2133">
        <v>0</v>
      </c>
      <c r="H2133">
        <v>0</v>
      </c>
      <c r="I2133">
        <v>0</v>
      </c>
      <c r="J2133">
        <v>0</v>
      </c>
      <c r="K2133">
        <v>0</v>
      </c>
      <c r="L2133">
        <v>0</v>
      </c>
      <c r="M2133">
        <v>0</v>
      </c>
      <c r="N2133">
        <v>0</v>
      </c>
      <c r="O2133">
        <v>0</v>
      </c>
      <c r="P2133">
        <v>0</v>
      </c>
      <c r="Q2133">
        <v>0</v>
      </c>
      <c r="R2133">
        <v>0</v>
      </c>
      <c r="S2133">
        <v>0</v>
      </c>
      <c r="T2133">
        <v>0</v>
      </c>
      <c r="U2133">
        <v>0</v>
      </c>
      <c r="V2133">
        <v>0</v>
      </c>
      <c r="W2133">
        <v>0</v>
      </c>
      <c r="X2133">
        <v>0</v>
      </c>
      <c r="Y2133">
        <v>0</v>
      </c>
      <c r="Z2133">
        <v>0</v>
      </c>
      <c r="AA2133">
        <v>0</v>
      </c>
      <c r="AB2133">
        <v>0</v>
      </c>
      <c r="AC2133">
        <v>0</v>
      </c>
      <c r="AD2133">
        <v>0</v>
      </c>
      <c r="AE2133">
        <v>0</v>
      </c>
      <c r="AF2133">
        <v>0</v>
      </c>
    </row>
    <row r="2134" spans="1:32" x14ac:dyDescent="0.25">
      <c r="A2134" t="s">
        <v>7795</v>
      </c>
      <c r="B2134">
        <v>0</v>
      </c>
      <c r="C2134">
        <v>0</v>
      </c>
      <c r="D2134">
        <v>0</v>
      </c>
      <c r="E2134">
        <v>0</v>
      </c>
      <c r="F2134">
        <v>0</v>
      </c>
      <c r="G2134">
        <v>0</v>
      </c>
      <c r="H2134">
        <v>0</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row>
    <row r="2135" spans="1:32" x14ac:dyDescent="0.25">
      <c r="A2135" t="s">
        <v>7796</v>
      </c>
      <c r="B2135">
        <v>0</v>
      </c>
      <c r="C2135">
        <v>0</v>
      </c>
      <c r="D2135">
        <v>0</v>
      </c>
      <c r="E2135">
        <v>0</v>
      </c>
      <c r="F2135">
        <v>0</v>
      </c>
      <c r="G2135">
        <v>0</v>
      </c>
      <c r="H2135">
        <v>0</v>
      </c>
      <c r="I2135">
        <v>0</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0</v>
      </c>
      <c r="AD2135">
        <v>0</v>
      </c>
      <c r="AE2135">
        <v>0</v>
      </c>
      <c r="AF2135">
        <v>0</v>
      </c>
    </row>
    <row r="2136" spans="1:32" x14ac:dyDescent="0.25">
      <c r="A2136" t="s">
        <v>7797</v>
      </c>
      <c r="B2136">
        <v>0</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row>
    <row r="2137" spans="1:32" x14ac:dyDescent="0.25">
      <c r="A2137" t="s">
        <v>7798</v>
      </c>
      <c r="B2137">
        <v>0</v>
      </c>
      <c r="C2137">
        <v>0</v>
      </c>
      <c r="D2137">
        <v>0</v>
      </c>
      <c r="E2137">
        <v>0</v>
      </c>
      <c r="F2137">
        <v>0</v>
      </c>
      <c r="G2137">
        <v>0</v>
      </c>
      <c r="H2137">
        <v>0</v>
      </c>
      <c r="I2137">
        <v>0</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row>
    <row r="2138" spans="1:32" x14ac:dyDescent="0.25">
      <c r="A2138" t="s">
        <v>7799</v>
      </c>
      <c r="B2138">
        <v>0</v>
      </c>
      <c r="C2138">
        <v>0</v>
      </c>
      <c r="D2138">
        <v>0</v>
      </c>
      <c r="E2138">
        <v>0</v>
      </c>
      <c r="F2138">
        <v>0</v>
      </c>
      <c r="G2138">
        <v>0</v>
      </c>
      <c r="H2138">
        <v>0</v>
      </c>
      <c r="I2138">
        <v>0</v>
      </c>
      <c r="J2138">
        <v>0</v>
      </c>
      <c r="K2138">
        <v>0</v>
      </c>
      <c r="L2138">
        <v>0</v>
      </c>
      <c r="M2138">
        <v>0</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row>
    <row r="2139" spans="1:32" x14ac:dyDescent="0.25">
      <c r="A2139" t="s">
        <v>7800</v>
      </c>
      <c r="B2139">
        <v>0</v>
      </c>
      <c r="C2139">
        <v>0</v>
      </c>
      <c r="D2139">
        <v>0</v>
      </c>
      <c r="E2139">
        <v>0</v>
      </c>
      <c r="F2139">
        <v>0</v>
      </c>
      <c r="G2139">
        <v>0</v>
      </c>
      <c r="H2139">
        <v>0</v>
      </c>
      <c r="I2139">
        <v>0</v>
      </c>
      <c r="J2139">
        <v>0</v>
      </c>
      <c r="K2139">
        <v>0</v>
      </c>
      <c r="L2139">
        <v>0</v>
      </c>
      <c r="M2139">
        <v>0</v>
      </c>
      <c r="N2139">
        <v>0</v>
      </c>
      <c r="O2139">
        <v>0</v>
      </c>
      <c r="P2139">
        <v>0</v>
      </c>
      <c r="Q2139">
        <v>0</v>
      </c>
      <c r="R2139">
        <v>0</v>
      </c>
      <c r="S2139">
        <v>0</v>
      </c>
      <c r="T2139">
        <v>0</v>
      </c>
      <c r="U2139">
        <v>0</v>
      </c>
      <c r="V2139">
        <v>0</v>
      </c>
      <c r="W2139">
        <v>0</v>
      </c>
      <c r="X2139">
        <v>0</v>
      </c>
      <c r="Y2139">
        <v>0</v>
      </c>
      <c r="Z2139">
        <v>0</v>
      </c>
      <c r="AA2139">
        <v>0</v>
      </c>
      <c r="AB2139">
        <v>0</v>
      </c>
      <c r="AC2139">
        <v>0</v>
      </c>
      <c r="AD2139">
        <v>0</v>
      </c>
      <c r="AE2139">
        <v>0</v>
      </c>
      <c r="AF2139">
        <v>0</v>
      </c>
    </row>
    <row r="2140" spans="1:32" x14ac:dyDescent="0.25">
      <c r="A2140" t="s">
        <v>7801</v>
      </c>
      <c r="B2140">
        <v>0</v>
      </c>
      <c r="C2140">
        <v>0</v>
      </c>
      <c r="D2140">
        <v>0</v>
      </c>
      <c r="E2140">
        <v>0</v>
      </c>
      <c r="F2140">
        <v>0</v>
      </c>
      <c r="G2140">
        <v>0</v>
      </c>
      <c r="H2140">
        <v>0</v>
      </c>
      <c r="I2140">
        <v>0</v>
      </c>
      <c r="J2140">
        <v>0</v>
      </c>
      <c r="K2140">
        <v>0</v>
      </c>
      <c r="L2140">
        <v>0</v>
      </c>
      <c r="M2140">
        <v>0</v>
      </c>
      <c r="N2140">
        <v>0</v>
      </c>
      <c r="O2140">
        <v>0</v>
      </c>
      <c r="P2140">
        <v>0</v>
      </c>
      <c r="Q2140">
        <v>0</v>
      </c>
      <c r="R2140">
        <v>0</v>
      </c>
      <c r="S2140">
        <v>0</v>
      </c>
      <c r="T2140">
        <v>0</v>
      </c>
      <c r="U2140">
        <v>0</v>
      </c>
      <c r="V2140">
        <v>0</v>
      </c>
      <c r="W2140">
        <v>0</v>
      </c>
      <c r="X2140">
        <v>0</v>
      </c>
      <c r="Y2140">
        <v>0</v>
      </c>
      <c r="Z2140">
        <v>0</v>
      </c>
      <c r="AA2140">
        <v>0</v>
      </c>
      <c r="AB2140">
        <v>0</v>
      </c>
      <c r="AC2140">
        <v>0</v>
      </c>
      <c r="AD2140">
        <v>0</v>
      </c>
      <c r="AE2140">
        <v>0</v>
      </c>
      <c r="AF2140">
        <v>0</v>
      </c>
    </row>
    <row r="2141" spans="1:32" x14ac:dyDescent="0.25">
      <c r="A2141" t="s">
        <v>7802</v>
      </c>
      <c r="B2141">
        <v>0</v>
      </c>
      <c r="C2141">
        <v>0</v>
      </c>
      <c r="D2141">
        <v>0</v>
      </c>
      <c r="E2141">
        <v>0</v>
      </c>
      <c r="F2141">
        <v>0</v>
      </c>
      <c r="G2141">
        <v>0</v>
      </c>
      <c r="H2141">
        <v>0</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row>
    <row r="2142" spans="1:32" x14ac:dyDescent="0.25">
      <c r="A2142" t="s">
        <v>7803</v>
      </c>
      <c r="B2142">
        <v>0</v>
      </c>
      <c r="C2142">
        <v>0</v>
      </c>
      <c r="D2142">
        <v>0</v>
      </c>
      <c r="E2142">
        <v>0</v>
      </c>
      <c r="F2142">
        <v>0</v>
      </c>
      <c r="G2142">
        <v>0</v>
      </c>
      <c r="H2142">
        <v>0</v>
      </c>
      <c r="I2142">
        <v>0</v>
      </c>
      <c r="J2142">
        <v>0</v>
      </c>
      <c r="K2142">
        <v>0</v>
      </c>
      <c r="L2142">
        <v>0</v>
      </c>
      <c r="M2142">
        <v>0</v>
      </c>
      <c r="N2142">
        <v>0</v>
      </c>
      <c r="O2142">
        <v>0</v>
      </c>
      <c r="P2142">
        <v>0</v>
      </c>
      <c r="Q2142">
        <v>0</v>
      </c>
      <c r="R2142">
        <v>0</v>
      </c>
      <c r="S2142">
        <v>0</v>
      </c>
      <c r="T2142">
        <v>0</v>
      </c>
      <c r="U2142">
        <v>0</v>
      </c>
      <c r="V2142">
        <v>0</v>
      </c>
      <c r="W2142">
        <v>0</v>
      </c>
      <c r="X2142">
        <v>0</v>
      </c>
      <c r="Y2142">
        <v>0</v>
      </c>
      <c r="Z2142">
        <v>0</v>
      </c>
      <c r="AA2142">
        <v>0</v>
      </c>
      <c r="AB2142">
        <v>0</v>
      </c>
      <c r="AC2142">
        <v>0</v>
      </c>
      <c r="AD2142">
        <v>0</v>
      </c>
      <c r="AE2142">
        <v>0</v>
      </c>
      <c r="AF2142">
        <v>0</v>
      </c>
    </row>
    <row r="2143" spans="1:32" x14ac:dyDescent="0.25">
      <c r="A2143" t="s">
        <v>7804</v>
      </c>
      <c r="B2143">
        <v>0</v>
      </c>
      <c r="C2143">
        <v>0</v>
      </c>
      <c r="D2143">
        <v>0</v>
      </c>
      <c r="E2143">
        <v>0</v>
      </c>
      <c r="F2143">
        <v>0</v>
      </c>
      <c r="G2143">
        <v>0</v>
      </c>
      <c r="H2143">
        <v>0</v>
      </c>
      <c r="I2143">
        <v>0</v>
      </c>
      <c r="J2143">
        <v>0</v>
      </c>
      <c r="K2143">
        <v>0</v>
      </c>
      <c r="L2143">
        <v>0</v>
      </c>
      <c r="M2143">
        <v>0</v>
      </c>
      <c r="N2143">
        <v>0</v>
      </c>
      <c r="O2143">
        <v>0</v>
      </c>
      <c r="P2143">
        <v>0</v>
      </c>
      <c r="Q2143">
        <v>0</v>
      </c>
      <c r="R2143">
        <v>0</v>
      </c>
      <c r="S2143">
        <v>0</v>
      </c>
      <c r="T2143">
        <v>0</v>
      </c>
      <c r="U2143">
        <v>0</v>
      </c>
      <c r="V2143">
        <v>0</v>
      </c>
      <c r="W2143">
        <v>0</v>
      </c>
      <c r="X2143">
        <v>0</v>
      </c>
      <c r="Y2143">
        <v>0</v>
      </c>
      <c r="Z2143">
        <v>0</v>
      </c>
      <c r="AA2143">
        <v>0</v>
      </c>
      <c r="AB2143">
        <v>0</v>
      </c>
      <c r="AC2143">
        <v>0</v>
      </c>
      <c r="AD2143">
        <v>0</v>
      </c>
      <c r="AE2143">
        <v>0</v>
      </c>
      <c r="AF2143">
        <v>0</v>
      </c>
    </row>
    <row r="2144" spans="1:32" x14ac:dyDescent="0.25">
      <c r="A2144" t="s">
        <v>7805</v>
      </c>
      <c r="B2144">
        <v>0</v>
      </c>
      <c r="C2144">
        <v>0</v>
      </c>
      <c r="D2144">
        <v>0</v>
      </c>
      <c r="E2144">
        <v>0</v>
      </c>
      <c r="F2144">
        <v>0</v>
      </c>
      <c r="G2144">
        <v>0</v>
      </c>
      <c r="H2144">
        <v>0</v>
      </c>
      <c r="I2144">
        <v>0</v>
      </c>
      <c r="J2144">
        <v>0</v>
      </c>
      <c r="K2144">
        <v>0</v>
      </c>
      <c r="L2144">
        <v>0</v>
      </c>
      <c r="M2144">
        <v>0</v>
      </c>
      <c r="N2144">
        <v>0</v>
      </c>
      <c r="O2144">
        <v>0</v>
      </c>
      <c r="P2144">
        <v>0</v>
      </c>
      <c r="Q2144">
        <v>0</v>
      </c>
      <c r="R2144">
        <v>0</v>
      </c>
      <c r="S2144">
        <v>0</v>
      </c>
      <c r="T2144">
        <v>0</v>
      </c>
      <c r="U2144">
        <v>0</v>
      </c>
      <c r="V2144">
        <v>0</v>
      </c>
      <c r="W2144">
        <v>0</v>
      </c>
      <c r="X2144">
        <v>0</v>
      </c>
      <c r="Y2144">
        <v>0</v>
      </c>
      <c r="Z2144">
        <v>0</v>
      </c>
      <c r="AA2144">
        <v>0</v>
      </c>
      <c r="AB2144">
        <v>0</v>
      </c>
      <c r="AC2144">
        <v>0</v>
      </c>
      <c r="AD2144">
        <v>0</v>
      </c>
      <c r="AE2144">
        <v>0</v>
      </c>
      <c r="AF2144">
        <v>0</v>
      </c>
    </row>
    <row r="2145" spans="1:32" x14ac:dyDescent="0.25">
      <c r="A2145" t="s">
        <v>7806</v>
      </c>
      <c r="B2145">
        <v>0</v>
      </c>
      <c r="C2145">
        <v>0</v>
      </c>
      <c r="D2145">
        <v>0</v>
      </c>
      <c r="E2145">
        <v>0</v>
      </c>
      <c r="F2145">
        <v>0</v>
      </c>
      <c r="G2145">
        <v>0</v>
      </c>
      <c r="H2145">
        <v>0</v>
      </c>
      <c r="I2145">
        <v>0</v>
      </c>
      <c r="J2145">
        <v>0</v>
      </c>
      <c r="K2145">
        <v>0</v>
      </c>
      <c r="L2145">
        <v>0</v>
      </c>
      <c r="M2145">
        <v>0</v>
      </c>
      <c r="N2145">
        <v>0</v>
      </c>
      <c r="O2145">
        <v>0</v>
      </c>
      <c r="P2145">
        <v>0</v>
      </c>
      <c r="Q2145">
        <v>0</v>
      </c>
      <c r="R2145">
        <v>0</v>
      </c>
      <c r="S2145">
        <v>0</v>
      </c>
      <c r="T2145">
        <v>0</v>
      </c>
      <c r="U2145">
        <v>0</v>
      </c>
      <c r="V2145">
        <v>0</v>
      </c>
      <c r="W2145">
        <v>0</v>
      </c>
      <c r="X2145">
        <v>0</v>
      </c>
      <c r="Y2145">
        <v>0</v>
      </c>
      <c r="Z2145">
        <v>0</v>
      </c>
      <c r="AA2145">
        <v>0</v>
      </c>
      <c r="AB2145">
        <v>0</v>
      </c>
      <c r="AC2145">
        <v>0</v>
      </c>
      <c r="AD2145">
        <v>0</v>
      </c>
      <c r="AE2145">
        <v>0</v>
      </c>
      <c r="AF2145">
        <v>0</v>
      </c>
    </row>
    <row r="2146" spans="1:32" x14ac:dyDescent="0.25">
      <c r="A2146" t="s">
        <v>7807</v>
      </c>
      <c r="B2146">
        <v>0</v>
      </c>
      <c r="C2146">
        <v>0</v>
      </c>
      <c r="D2146">
        <v>0</v>
      </c>
      <c r="E2146">
        <v>0</v>
      </c>
      <c r="F2146">
        <v>0</v>
      </c>
      <c r="G2146">
        <v>0</v>
      </c>
      <c r="H2146">
        <v>0</v>
      </c>
      <c r="I2146">
        <v>0</v>
      </c>
      <c r="J2146">
        <v>0</v>
      </c>
      <c r="K2146">
        <v>0</v>
      </c>
      <c r="L2146">
        <v>0</v>
      </c>
      <c r="M2146">
        <v>0</v>
      </c>
      <c r="N2146">
        <v>0</v>
      </c>
      <c r="O2146">
        <v>0</v>
      </c>
      <c r="P2146">
        <v>0</v>
      </c>
      <c r="Q2146">
        <v>0</v>
      </c>
      <c r="R2146">
        <v>0</v>
      </c>
      <c r="S2146">
        <v>0</v>
      </c>
      <c r="T2146">
        <v>0</v>
      </c>
      <c r="U2146">
        <v>0</v>
      </c>
      <c r="V2146">
        <v>0</v>
      </c>
      <c r="W2146">
        <v>0</v>
      </c>
      <c r="X2146">
        <v>0</v>
      </c>
      <c r="Y2146">
        <v>0</v>
      </c>
      <c r="Z2146">
        <v>0</v>
      </c>
      <c r="AA2146">
        <v>0</v>
      </c>
      <c r="AB2146">
        <v>0</v>
      </c>
      <c r="AC2146">
        <v>0</v>
      </c>
      <c r="AD2146">
        <v>0</v>
      </c>
      <c r="AE2146">
        <v>0</v>
      </c>
      <c r="AF2146">
        <v>0</v>
      </c>
    </row>
    <row r="2147" spans="1:32" x14ac:dyDescent="0.25">
      <c r="A2147" t="s">
        <v>7808</v>
      </c>
      <c r="B2147">
        <v>0</v>
      </c>
      <c r="C2147">
        <v>0</v>
      </c>
      <c r="D2147">
        <v>0</v>
      </c>
      <c r="E2147">
        <v>0</v>
      </c>
      <c r="F2147">
        <v>0</v>
      </c>
      <c r="G2147">
        <v>0</v>
      </c>
      <c r="H2147">
        <v>0</v>
      </c>
      <c r="I2147">
        <v>0</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row>
    <row r="2148" spans="1:32" x14ac:dyDescent="0.25">
      <c r="A2148" t="s">
        <v>7809</v>
      </c>
      <c r="B2148">
        <v>0</v>
      </c>
      <c r="C2148">
        <v>0</v>
      </c>
      <c r="D2148">
        <v>0</v>
      </c>
      <c r="E2148">
        <v>0</v>
      </c>
      <c r="F2148">
        <v>0</v>
      </c>
      <c r="G2148">
        <v>0</v>
      </c>
      <c r="H2148">
        <v>0</v>
      </c>
      <c r="I2148">
        <v>0</v>
      </c>
      <c r="J2148">
        <v>0</v>
      </c>
      <c r="K2148">
        <v>0</v>
      </c>
      <c r="L2148">
        <v>0</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0</v>
      </c>
      <c r="AF2148">
        <v>0</v>
      </c>
    </row>
    <row r="2149" spans="1:32" x14ac:dyDescent="0.25">
      <c r="A2149" t="s">
        <v>7810</v>
      </c>
      <c r="B2149">
        <v>0</v>
      </c>
      <c r="C2149">
        <v>0</v>
      </c>
      <c r="D2149">
        <v>0</v>
      </c>
      <c r="E2149">
        <v>0</v>
      </c>
      <c r="F2149">
        <v>0</v>
      </c>
      <c r="G2149">
        <v>0</v>
      </c>
      <c r="H2149">
        <v>0</v>
      </c>
      <c r="I2149">
        <v>0</v>
      </c>
      <c r="J2149">
        <v>0</v>
      </c>
      <c r="K2149">
        <v>0</v>
      </c>
      <c r="L2149">
        <v>0</v>
      </c>
      <c r="M2149">
        <v>0</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row>
    <row r="2150" spans="1:32" x14ac:dyDescent="0.25">
      <c r="A2150" t="s">
        <v>7811</v>
      </c>
      <c r="B2150">
        <v>0</v>
      </c>
      <c r="C2150">
        <v>0</v>
      </c>
      <c r="D2150">
        <v>0</v>
      </c>
      <c r="E2150">
        <v>0</v>
      </c>
      <c r="F2150">
        <v>0</v>
      </c>
      <c r="G2150">
        <v>0</v>
      </c>
      <c r="H2150">
        <v>0</v>
      </c>
      <c r="I2150">
        <v>0</v>
      </c>
      <c r="J2150">
        <v>0</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row>
    <row r="2151" spans="1:32" x14ac:dyDescent="0.25">
      <c r="A2151" t="s">
        <v>7812</v>
      </c>
      <c r="B2151">
        <v>0</v>
      </c>
      <c r="C2151">
        <v>0</v>
      </c>
      <c r="D2151">
        <v>0</v>
      </c>
      <c r="E2151">
        <v>0</v>
      </c>
      <c r="F2151">
        <v>0</v>
      </c>
      <c r="G2151">
        <v>0</v>
      </c>
      <c r="H2151">
        <v>0</v>
      </c>
      <c r="I2151">
        <v>0</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row>
    <row r="2152" spans="1:32" x14ac:dyDescent="0.25">
      <c r="A2152" t="s">
        <v>7813</v>
      </c>
      <c r="B2152">
        <v>0</v>
      </c>
      <c r="C2152">
        <v>0</v>
      </c>
      <c r="D2152">
        <v>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row>
    <row r="2153" spans="1:32" x14ac:dyDescent="0.25">
      <c r="A2153" t="s">
        <v>7814</v>
      </c>
      <c r="B2153">
        <v>0</v>
      </c>
      <c r="C2153">
        <v>0</v>
      </c>
      <c r="D2153">
        <v>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row>
    <row r="2154" spans="1:32" x14ac:dyDescent="0.25">
      <c r="A2154" t="s">
        <v>7815</v>
      </c>
      <c r="B2154">
        <v>0</v>
      </c>
      <c r="C2154">
        <v>0</v>
      </c>
      <c r="D2154">
        <v>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row>
    <row r="2155" spans="1:32" x14ac:dyDescent="0.25">
      <c r="A2155" t="s">
        <v>7816</v>
      </c>
      <c r="B2155">
        <v>0</v>
      </c>
      <c r="C2155">
        <v>0</v>
      </c>
      <c r="D2155">
        <v>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row>
    <row r="2156" spans="1:32" x14ac:dyDescent="0.25">
      <c r="A2156" t="s">
        <v>7817</v>
      </c>
      <c r="B2156">
        <v>0</v>
      </c>
      <c r="C2156">
        <v>0</v>
      </c>
      <c r="D2156">
        <v>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row>
    <row r="2157" spans="1:32" x14ac:dyDescent="0.25">
      <c r="A2157" t="s">
        <v>7818</v>
      </c>
      <c r="B2157">
        <v>0</v>
      </c>
      <c r="C2157">
        <v>0</v>
      </c>
      <c r="D2157">
        <v>0</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row>
    <row r="2158" spans="1:32" x14ac:dyDescent="0.25">
      <c r="A2158" t="s">
        <v>7819</v>
      </c>
      <c r="B2158">
        <v>0</v>
      </c>
      <c r="C2158">
        <v>0</v>
      </c>
      <c r="D2158">
        <v>0</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row>
    <row r="2159" spans="1:32" x14ac:dyDescent="0.25">
      <c r="A2159" t="s">
        <v>7820</v>
      </c>
      <c r="B2159">
        <v>0</v>
      </c>
      <c r="C2159">
        <v>0</v>
      </c>
      <c r="D2159">
        <v>0</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row>
    <row r="2160" spans="1:32" x14ac:dyDescent="0.25">
      <c r="A2160" t="s">
        <v>7821</v>
      </c>
      <c r="B2160">
        <v>0</v>
      </c>
      <c r="C2160">
        <v>0</v>
      </c>
      <c r="D2160">
        <v>0</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row>
    <row r="2161" spans="1:32" x14ac:dyDescent="0.25">
      <c r="A2161" t="s">
        <v>7822</v>
      </c>
      <c r="B2161">
        <v>0</v>
      </c>
      <c r="C2161">
        <v>0</v>
      </c>
      <c r="D2161">
        <v>0</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row>
    <row r="2162" spans="1:32" x14ac:dyDescent="0.25">
      <c r="A2162" t="s">
        <v>7823</v>
      </c>
      <c r="B2162">
        <v>0</v>
      </c>
      <c r="C2162">
        <v>0</v>
      </c>
      <c r="D2162">
        <v>0</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row>
    <row r="2163" spans="1:32" x14ac:dyDescent="0.25">
      <c r="A2163" t="s">
        <v>7824</v>
      </c>
      <c r="B2163">
        <v>0</v>
      </c>
      <c r="C2163">
        <v>0</v>
      </c>
      <c r="D2163">
        <v>0</v>
      </c>
      <c r="E2163">
        <v>0</v>
      </c>
      <c r="F2163">
        <v>0</v>
      </c>
      <c r="G2163">
        <v>0</v>
      </c>
      <c r="H2163">
        <v>0</v>
      </c>
      <c r="I2163">
        <v>0</v>
      </c>
      <c r="J2163">
        <v>0</v>
      </c>
      <c r="K2163">
        <v>0</v>
      </c>
      <c r="L2163">
        <v>0</v>
      </c>
      <c r="M2163">
        <v>0</v>
      </c>
      <c r="N2163">
        <v>0</v>
      </c>
      <c r="O2163">
        <v>0</v>
      </c>
      <c r="P2163">
        <v>0</v>
      </c>
      <c r="Q2163">
        <v>0</v>
      </c>
      <c r="R2163">
        <v>0</v>
      </c>
      <c r="S2163">
        <v>0</v>
      </c>
      <c r="T2163">
        <v>0</v>
      </c>
      <c r="U2163">
        <v>0</v>
      </c>
      <c r="V2163">
        <v>0</v>
      </c>
      <c r="W2163">
        <v>0</v>
      </c>
      <c r="X2163">
        <v>0</v>
      </c>
      <c r="Y2163">
        <v>0</v>
      </c>
      <c r="Z2163">
        <v>0</v>
      </c>
      <c r="AA2163">
        <v>0</v>
      </c>
      <c r="AB2163">
        <v>0</v>
      </c>
      <c r="AC2163">
        <v>0</v>
      </c>
      <c r="AD2163">
        <v>0</v>
      </c>
      <c r="AE2163">
        <v>0</v>
      </c>
      <c r="AF2163">
        <v>0</v>
      </c>
    </row>
    <row r="2164" spans="1:32" x14ac:dyDescent="0.25">
      <c r="A2164" t="s">
        <v>7825</v>
      </c>
      <c r="B2164">
        <v>0</v>
      </c>
      <c r="C2164">
        <v>0</v>
      </c>
      <c r="D2164">
        <v>0</v>
      </c>
      <c r="E2164">
        <v>0</v>
      </c>
      <c r="F2164">
        <v>0</v>
      </c>
      <c r="G2164">
        <v>0</v>
      </c>
      <c r="H2164">
        <v>0</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0</v>
      </c>
    </row>
    <row r="2165" spans="1:32" x14ac:dyDescent="0.25">
      <c r="A2165" t="s">
        <v>7826</v>
      </c>
      <c r="B2165">
        <v>0</v>
      </c>
      <c r="C2165">
        <v>0</v>
      </c>
      <c r="D2165">
        <v>0</v>
      </c>
      <c r="E2165">
        <v>0</v>
      </c>
      <c r="F2165">
        <v>0</v>
      </c>
      <c r="G2165">
        <v>0</v>
      </c>
      <c r="H2165">
        <v>0</v>
      </c>
      <c r="I2165">
        <v>0</v>
      </c>
      <c r="J2165">
        <v>0</v>
      </c>
      <c r="K2165">
        <v>0</v>
      </c>
      <c r="L2165">
        <v>0</v>
      </c>
      <c r="M2165">
        <v>0</v>
      </c>
      <c r="N2165">
        <v>0</v>
      </c>
      <c r="O2165">
        <v>0</v>
      </c>
      <c r="P2165">
        <v>0</v>
      </c>
      <c r="Q2165">
        <v>0</v>
      </c>
      <c r="R2165">
        <v>0</v>
      </c>
      <c r="S2165">
        <v>0</v>
      </c>
      <c r="T2165">
        <v>0</v>
      </c>
      <c r="U2165">
        <v>0</v>
      </c>
      <c r="V2165">
        <v>0</v>
      </c>
      <c r="W2165">
        <v>0</v>
      </c>
      <c r="X2165">
        <v>0</v>
      </c>
      <c r="Y2165">
        <v>0</v>
      </c>
      <c r="Z2165">
        <v>0</v>
      </c>
      <c r="AA2165">
        <v>0</v>
      </c>
      <c r="AB2165">
        <v>0</v>
      </c>
      <c r="AC2165">
        <v>0</v>
      </c>
      <c r="AD2165">
        <v>0</v>
      </c>
      <c r="AE2165">
        <v>0</v>
      </c>
      <c r="AF2165">
        <v>0</v>
      </c>
    </row>
    <row r="2166" spans="1:32" x14ac:dyDescent="0.25">
      <c r="A2166" t="s">
        <v>7827</v>
      </c>
      <c r="B2166">
        <v>0</v>
      </c>
      <c r="C2166">
        <v>0</v>
      </c>
      <c r="D2166">
        <v>0</v>
      </c>
      <c r="E2166">
        <v>0</v>
      </c>
      <c r="F2166">
        <v>0</v>
      </c>
      <c r="G2166">
        <v>0</v>
      </c>
      <c r="H2166">
        <v>0</v>
      </c>
      <c r="I2166">
        <v>0</v>
      </c>
      <c r="J2166">
        <v>0</v>
      </c>
      <c r="K2166">
        <v>0</v>
      </c>
      <c r="L2166">
        <v>0</v>
      </c>
      <c r="M2166">
        <v>0</v>
      </c>
      <c r="N2166">
        <v>0</v>
      </c>
      <c r="O2166">
        <v>0</v>
      </c>
      <c r="P2166">
        <v>0</v>
      </c>
      <c r="Q2166">
        <v>0</v>
      </c>
      <c r="R2166">
        <v>0</v>
      </c>
      <c r="S2166">
        <v>0</v>
      </c>
      <c r="T2166">
        <v>0</v>
      </c>
      <c r="U2166">
        <v>0</v>
      </c>
      <c r="V2166">
        <v>0</v>
      </c>
      <c r="W2166">
        <v>0</v>
      </c>
      <c r="X2166">
        <v>0</v>
      </c>
      <c r="Y2166">
        <v>0</v>
      </c>
      <c r="Z2166">
        <v>0</v>
      </c>
      <c r="AA2166">
        <v>0</v>
      </c>
      <c r="AB2166">
        <v>0</v>
      </c>
      <c r="AC2166">
        <v>0</v>
      </c>
      <c r="AD2166">
        <v>0</v>
      </c>
      <c r="AE2166">
        <v>0</v>
      </c>
      <c r="AF2166">
        <v>0</v>
      </c>
    </row>
    <row r="2167" spans="1:32" x14ac:dyDescent="0.25">
      <c r="A2167" t="s">
        <v>7828</v>
      </c>
      <c r="B2167">
        <v>0</v>
      </c>
      <c r="C2167">
        <v>0</v>
      </c>
      <c r="D2167">
        <v>0</v>
      </c>
      <c r="E2167">
        <v>0</v>
      </c>
      <c r="F2167">
        <v>0</v>
      </c>
      <c r="G2167">
        <v>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v>0</v>
      </c>
      <c r="AA2167">
        <v>0</v>
      </c>
      <c r="AB2167">
        <v>0</v>
      </c>
      <c r="AC2167">
        <v>0</v>
      </c>
      <c r="AD2167">
        <v>0</v>
      </c>
      <c r="AE2167">
        <v>0</v>
      </c>
      <c r="AF2167">
        <v>0</v>
      </c>
    </row>
    <row r="2168" spans="1:32" x14ac:dyDescent="0.25">
      <c r="A2168" t="s">
        <v>7829</v>
      </c>
      <c r="B2168">
        <v>0</v>
      </c>
      <c r="C2168">
        <v>0</v>
      </c>
      <c r="D2168">
        <v>0</v>
      </c>
      <c r="E2168">
        <v>0</v>
      </c>
      <c r="F2168">
        <v>0</v>
      </c>
      <c r="G2168">
        <v>0</v>
      </c>
      <c r="H2168">
        <v>0</v>
      </c>
      <c r="I2168">
        <v>0</v>
      </c>
      <c r="J2168">
        <v>0</v>
      </c>
      <c r="K2168">
        <v>0</v>
      </c>
      <c r="L2168">
        <v>0</v>
      </c>
      <c r="M2168">
        <v>0</v>
      </c>
      <c r="N2168">
        <v>0</v>
      </c>
      <c r="O2168">
        <v>0</v>
      </c>
      <c r="P2168">
        <v>0</v>
      </c>
      <c r="Q2168">
        <v>0</v>
      </c>
      <c r="R2168">
        <v>0</v>
      </c>
      <c r="S2168">
        <v>0</v>
      </c>
      <c r="T2168">
        <v>0</v>
      </c>
      <c r="U2168">
        <v>0</v>
      </c>
      <c r="V2168">
        <v>0</v>
      </c>
      <c r="W2168">
        <v>0</v>
      </c>
      <c r="X2168">
        <v>0</v>
      </c>
      <c r="Y2168">
        <v>0</v>
      </c>
      <c r="Z2168">
        <v>0</v>
      </c>
      <c r="AA2168">
        <v>0</v>
      </c>
      <c r="AB2168">
        <v>0</v>
      </c>
      <c r="AC2168">
        <v>0</v>
      </c>
      <c r="AD2168">
        <v>0</v>
      </c>
      <c r="AE2168">
        <v>0</v>
      </c>
      <c r="AF2168">
        <v>0</v>
      </c>
    </row>
    <row r="2169" spans="1:32" x14ac:dyDescent="0.25">
      <c r="A2169" t="s">
        <v>7830</v>
      </c>
      <c r="B2169">
        <v>0</v>
      </c>
      <c r="C2169">
        <v>0</v>
      </c>
      <c r="D2169">
        <v>0</v>
      </c>
      <c r="E2169">
        <v>0</v>
      </c>
      <c r="F2169">
        <v>0</v>
      </c>
      <c r="G2169">
        <v>0</v>
      </c>
      <c r="H2169">
        <v>0</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row>
    <row r="2170" spans="1:32" x14ac:dyDescent="0.25">
      <c r="A2170" t="s">
        <v>7831</v>
      </c>
      <c r="B2170">
        <v>0</v>
      </c>
      <c r="C2170">
        <v>0</v>
      </c>
      <c r="D2170">
        <v>0</v>
      </c>
      <c r="E2170">
        <v>0</v>
      </c>
      <c r="F2170">
        <v>0</v>
      </c>
      <c r="G2170">
        <v>0</v>
      </c>
      <c r="H2170">
        <v>0</v>
      </c>
      <c r="I2170">
        <v>0</v>
      </c>
      <c r="J2170">
        <v>0</v>
      </c>
      <c r="K2170">
        <v>0</v>
      </c>
      <c r="L2170">
        <v>0</v>
      </c>
      <c r="M2170">
        <v>0</v>
      </c>
      <c r="N2170">
        <v>0</v>
      </c>
      <c r="O2170">
        <v>0</v>
      </c>
      <c r="P2170">
        <v>0</v>
      </c>
      <c r="Q2170">
        <v>0</v>
      </c>
      <c r="R2170">
        <v>0</v>
      </c>
      <c r="S2170">
        <v>0</v>
      </c>
      <c r="T2170">
        <v>0</v>
      </c>
      <c r="U2170">
        <v>0</v>
      </c>
      <c r="V2170">
        <v>0</v>
      </c>
      <c r="W2170">
        <v>0</v>
      </c>
      <c r="X2170">
        <v>0</v>
      </c>
      <c r="Y2170">
        <v>0</v>
      </c>
      <c r="Z2170">
        <v>0</v>
      </c>
      <c r="AA2170">
        <v>0</v>
      </c>
      <c r="AB2170">
        <v>0</v>
      </c>
      <c r="AC2170">
        <v>0</v>
      </c>
      <c r="AD2170">
        <v>0</v>
      </c>
      <c r="AE2170">
        <v>0</v>
      </c>
      <c r="AF2170">
        <v>0</v>
      </c>
    </row>
    <row r="2171" spans="1:32" x14ac:dyDescent="0.25">
      <c r="A2171" t="s">
        <v>7832</v>
      </c>
      <c r="B2171">
        <v>0</v>
      </c>
      <c r="C2171">
        <v>0</v>
      </c>
      <c r="D2171">
        <v>0</v>
      </c>
      <c r="E2171">
        <v>0</v>
      </c>
      <c r="F2171">
        <v>0</v>
      </c>
      <c r="G2171">
        <v>0</v>
      </c>
      <c r="H2171">
        <v>0</v>
      </c>
      <c r="I2171">
        <v>0</v>
      </c>
      <c r="J2171">
        <v>0</v>
      </c>
      <c r="K2171">
        <v>0</v>
      </c>
      <c r="L2171">
        <v>0</v>
      </c>
      <c r="M2171">
        <v>0</v>
      </c>
      <c r="N2171">
        <v>0</v>
      </c>
      <c r="O2171">
        <v>0</v>
      </c>
      <c r="P2171">
        <v>0</v>
      </c>
      <c r="Q2171">
        <v>0</v>
      </c>
      <c r="R2171">
        <v>0</v>
      </c>
      <c r="S2171">
        <v>0</v>
      </c>
      <c r="T2171">
        <v>0</v>
      </c>
      <c r="U2171">
        <v>0</v>
      </c>
      <c r="V2171">
        <v>0</v>
      </c>
      <c r="W2171">
        <v>0</v>
      </c>
      <c r="X2171">
        <v>0</v>
      </c>
      <c r="Y2171">
        <v>0</v>
      </c>
      <c r="Z2171">
        <v>0</v>
      </c>
      <c r="AA2171">
        <v>0</v>
      </c>
      <c r="AB2171">
        <v>0</v>
      </c>
      <c r="AC2171">
        <v>0</v>
      </c>
      <c r="AD2171">
        <v>0</v>
      </c>
      <c r="AE2171">
        <v>0</v>
      </c>
      <c r="AF2171">
        <v>0</v>
      </c>
    </row>
    <row r="2172" spans="1:32" x14ac:dyDescent="0.25">
      <c r="A2172" t="s">
        <v>7833</v>
      </c>
      <c r="B2172">
        <v>0</v>
      </c>
      <c r="C2172">
        <v>0</v>
      </c>
      <c r="D2172">
        <v>0</v>
      </c>
      <c r="E2172">
        <v>0</v>
      </c>
      <c r="F2172">
        <v>0</v>
      </c>
      <c r="G2172">
        <v>0</v>
      </c>
      <c r="H2172">
        <v>0</v>
      </c>
      <c r="I2172">
        <v>0</v>
      </c>
      <c r="J2172">
        <v>0</v>
      </c>
      <c r="K2172">
        <v>0</v>
      </c>
      <c r="L2172">
        <v>0</v>
      </c>
      <c r="M2172">
        <v>0</v>
      </c>
      <c r="N2172">
        <v>0</v>
      </c>
      <c r="O2172">
        <v>0</v>
      </c>
      <c r="P2172">
        <v>0</v>
      </c>
      <c r="Q2172">
        <v>0</v>
      </c>
      <c r="R2172">
        <v>0</v>
      </c>
      <c r="S2172">
        <v>0</v>
      </c>
      <c r="T2172">
        <v>0</v>
      </c>
      <c r="U2172">
        <v>0</v>
      </c>
      <c r="V2172">
        <v>0</v>
      </c>
      <c r="W2172">
        <v>0</v>
      </c>
      <c r="X2172">
        <v>0</v>
      </c>
      <c r="Y2172">
        <v>0</v>
      </c>
      <c r="Z2172">
        <v>0</v>
      </c>
      <c r="AA2172">
        <v>0</v>
      </c>
      <c r="AB2172">
        <v>0</v>
      </c>
      <c r="AC2172">
        <v>0</v>
      </c>
      <c r="AD2172">
        <v>0</v>
      </c>
      <c r="AE2172">
        <v>0</v>
      </c>
      <c r="AF2172">
        <v>0</v>
      </c>
    </row>
    <row r="2173" spans="1:32" x14ac:dyDescent="0.25">
      <c r="A2173" t="s">
        <v>7834</v>
      </c>
      <c r="B2173">
        <v>0</v>
      </c>
      <c r="C2173">
        <v>0</v>
      </c>
      <c r="D2173">
        <v>0</v>
      </c>
      <c r="E2173">
        <v>0</v>
      </c>
      <c r="F2173">
        <v>0</v>
      </c>
      <c r="G2173">
        <v>0</v>
      </c>
      <c r="H2173">
        <v>0</v>
      </c>
      <c r="I2173">
        <v>0</v>
      </c>
      <c r="J2173">
        <v>0</v>
      </c>
      <c r="K2173">
        <v>0</v>
      </c>
      <c r="L2173">
        <v>0</v>
      </c>
      <c r="M2173">
        <v>0</v>
      </c>
      <c r="N2173">
        <v>0</v>
      </c>
      <c r="O2173">
        <v>0</v>
      </c>
      <c r="P2173">
        <v>0</v>
      </c>
      <c r="Q2173">
        <v>0</v>
      </c>
      <c r="R2173">
        <v>0</v>
      </c>
      <c r="S2173">
        <v>0</v>
      </c>
      <c r="T2173">
        <v>0</v>
      </c>
      <c r="U2173">
        <v>0</v>
      </c>
      <c r="V2173">
        <v>0</v>
      </c>
      <c r="W2173">
        <v>0</v>
      </c>
      <c r="X2173">
        <v>0</v>
      </c>
      <c r="Y2173">
        <v>0</v>
      </c>
      <c r="Z2173">
        <v>0</v>
      </c>
      <c r="AA2173">
        <v>0</v>
      </c>
      <c r="AB2173">
        <v>0</v>
      </c>
      <c r="AC2173">
        <v>0</v>
      </c>
      <c r="AD2173">
        <v>0</v>
      </c>
      <c r="AE2173">
        <v>0</v>
      </c>
      <c r="AF2173">
        <v>0</v>
      </c>
    </row>
    <row r="2174" spans="1:32" x14ac:dyDescent="0.25">
      <c r="A2174" t="s">
        <v>7835</v>
      </c>
      <c r="B2174">
        <v>0</v>
      </c>
      <c r="C2174">
        <v>0</v>
      </c>
      <c r="D2174">
        <v>0</v>
      </c>
      <c r="E2174">
        <v>0</v>
      </c>
      <c r="F2174">
        <v>0</v>
      </c>
      <c r="G2174">
        <v>0</v>
      </c>
      <c r="H2174">
        <v>0</v>
      </c>
      <c r="I2174">
        <v>0</v>
      </c>
      <c r="J2174">
        <v>0</v>
      </c>
      <c r="K2174">
        <v>0</v>
      </c>
      <c r="L2174">
        <v>0</v>
      </c>
      <c r="M2174">
        <v>0</v>
      </c>
      <c r="N2174">
        <v>0</v>
      </c>
      <c r="O2174">
        <v>0</v>
      </c>
      <c r="P2174">
        <v>0</v>
      </c>
      <c r="Q2174">
        <v>0</v>
      </c>
      <c r="R2174">
        <v>0</v>
      </c>
      <c r="S2174">
        <v>0</v>
      </c>
      <c r="T2174">
        <v>0</v>
      </c>
      <c r="U2174">
        <v>0</v>
      </c>
      <c r="V2174">
        <v>0</v>
      </c>
      <c r="W2174">
        <v>0</v>
      </c>
      <c r="X2174">
        <v>0</v>
      </c>
      <c r="Y2174">
        <v>0</v>
      </c>
      <c r="Z2174">
        <v>0</v>
      </c>
      <c r="AA2174">
        <v>0</v>
      </c>
      <c r="AB2174">
        <v>0</v>
      </c>
      <c r="AC2174">
        <v>0</v>
      </c>
      <c r="AD2174">
        <v>0</v>
      </c>
      <c r="AE2174">
        <v>0</v>
      </c>
      <c r="AF2174">
        <v>0</v>
      </c>
    </row>
    <row r="2175" spans="1:32" x14ac:dyDescent="0.25">
      <c r="A2175" t="s">
        <v>7836</v>
      </c>
      <c r="B2175">
        <v>0</v>
      </c>
      <c r="C2175">
        <v>0</v>
      </c>
      <c r="D2175">
        <v>0</v>
      </c>
      <c r="E2175">
        <v>0</v>
      </c>
      <c r="F2175">
        <v>0</v>
      </c>
      <c r="G2175">
        <v>0</v>
      </c>
      <c r="H2175">
        <v>0</v>
      </c>
      <c r="I2175">
        <v>0</v>
      </c>
      <c r="J2175">
        <v>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row>
    <row r="2176" spans="1:32" x14ac:dyDescent="0.25">
      <c r="A2176" t="s">
        <v>7837</v>
      </c>
      <c r="B2176">
        <v>0</v>
      </c>
      <c r="C2176">
        <v>0</v>
      </c>
      <c r="D2176">
        <v>0</v>
      </c>
      <c r="E2176">
        <v>0</v>
      </c>
      <c r="F2176">
        <v>0</v>
      </c>
      <c r="G2176">
        <v>0</v>
      </c>
      <c r="H2176">
        <v>0</v>
      </c>
      <c r="I2176">
        <v>0</v>
      </c>
      <c r="J2176">
        <v>0</v>
      </c>
      <c r="K2176">
        <v>0</v>
      </c>
      <c r="L2176">
        <v>0</v>
      </c>
      <c r="M2176">
        <v>0</v>
      </c>
      <c r="N2176">
        <v>0</v>
      </c>
      <c r="O2176">
        <v>0</v>
      </c>
      <c r="P2176">
        <v>0</v>
      </c>
      <c r="Q2176">
        <v>0</v>
      </c>
      <c r="R2176">
        <v>0</v>
      </c>
      <c r="S2176">
        <v>0</v>
      </c>
      <c r="T2176">
        <v>0</v>
      </c>
      <c r="U2176">
        <v>0</v>
      </c>
      <c r="V2176">
        <v>0</v>
      </c>
      <c r="W2176">
        <v>0</v>
      </c>
      <c r="X2176">
        <v>0</v>
      </c>
      <c r="Y2176">
        <v>0</v>
      </c>
      <c r="Z2176">
        <v>0</v>
      </c>
      <c r="AA2176">
        <v>0</v>
      </c>
      <c r="AB2176">
        <v>0</v>
      </c>
      <c r="AC2176">
        <v>0</v>
      </c>
      <c r="AD2176">
        <v>0</v>
      </c>
      <c r="AE2176">
        <v>0</v>
      </c>
      <c r="AF2176">
        <v>0</v>
      </c>
    </row>
    <row r="2177" spans="1:32" x14ac:dyDescent="0.25">
      <c r="A2177" t="s">
        <v>7838</v>
      </c>
      <c r="B2177">
        <v>0</v>
      </c>
      <c r="C2177">
        <v>0</v>
      </c>
      <c r="D2177">
        <v>0</v>
      </c>
      <c r="E2177">
        <v>0</v>
      </c>
      <c r="F2177">
        <v>0</v>
      </c>
      <c r="G2177">
        <v>0</v>
      </c>
      <c r="H2177">
        <v>0</v>
      </c>
      <c r="I2177">
        <v>0</v>
      </c>
      <c r="J2177">
        <v>0</v>
      </c>
      <c r="K2177">
        <v>0</v>
      </c>
      <c r="L2177">
        <v>0</v>
      </c>
      <c r="M2177">
        <v>0</v>
      </c>
      <c r="N2177">
        <v>0</v>
      </c>
      <c r="O2177">
        <v>0</v>
      </c>
      <c r="P2177">
        <v>0</v>
      </c>
      <c r="Q2177">
        <v>0</v>
      </c>
      <c r="R2177">
        <v>0</v>
      </c>
      <c r="S2177">
        <v>0</v>
      </c>
      <c r="T2177">
        <v>0</v>
      </c>
      <c r="U2177">
        <v>0</v>
      </c>
      <c r="V2177">
        <v>0</v>
      </c>
      <c r="W2177">
        <v>0</v>
      </c>
      <c r="X2177">
        <v>0</v>
      </c>
      <c r="Y2177">
        <v>0</v>
      </c>
      <c r="Z2177">
        <v>0</v>
      </c>
      <c r="AA2177">
        <v>0</v>
      </c>
      <c r="AB2177">
        <v>0</v>
      </c>
      <c r="AC2177">
        <v>0</v>
      </c>
      <c r="AD2177">
        <v>0</v>
      </c>
      <c r="AE2177">
        <v>0</v>
      </c>
      <c r="AF2177">
        <v>0</v>
      </c>
    </row>
    <row r="2178" spans="1:32" x14ac:dyDescent="0.25">
      <c r="A2178" t="s">
        <v>7839</v>
      </c>
      <c r="B2178">
        <v>0</v>
      </c>
      <c r="C2178">
        <v>0</v>
      </c>
      <c r="D2178">
        <v>0</v>
      </c>
      <c r="E2178">
        <v>0</v>
      </c>
      <c r="F2178">
        <v>0</v>
      </c>
      <c r="G2178">
        <v>0</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v>0</v>
      </c>
      <c r="AA2178">
        <v>0</v>
      </c>
      <c r="AB2178">
        <v>0</v>
      </c>
      <c r="AC2178">
        <v>0</v>
      </c>
      <c r="AD2178">
        <v>0</v>
      </c>
      <c r="AE2178">
        <v>0</v>
      </c>
      <c r="AF2178">
        <v>0</v>
      </c>
    </row>
    <row r="2179" spans="1:32" x14ac:dyDescent="0.25">
      <c r="A2179" t="s">
        <v>7840</v>
      </c>
      <c r="B2179">
        <v>0</v>
      </c>
      <c r="C2179">
        <v>0</v>
      </c>
      <c r="D2179">
        <v>0</v>
      </c>
      <c r="E2179">
        <v>0</v>
      </c>
      <c r="F2179">
        <v>0</v>
      </c>
      <c r="G2179">
        <v>0</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v>0</v>
      </c>
      <c r="AA2179">
        <v>0</v>
      </c>
      <c r="AB2179">
        <v>0</v>
      </c>
      <c r="AC2179">
        <v>0</v>
      </c>
      <c r="AD2179">
        <v>0</v>
      </c>
      <c r="AE2179">
        <v>0</v>
      </c>
      <c r="AF2179">
        <v>0</v>
      </c>
    </row>
    <row r="2180" spans="1:32" x14ac:dyDescent="0.25">
      <c r="A2180" t="s">
        <v>7841</v>
      </c>
      <c r="B2180">
        <v>0</v>
      </c>
      <c r="C2180">
        <v>0</v>
      </c>
      <c r="D2180">
        <v>0</v>
      </c>
      <c r="E2180">
        <v>0</v>
      </c>
      <c r="F2180">
        <v>0</v>
      </c>
      <c r="G2180">
        <v>0</v>
      </c>
      <c r="H2180">
        <v>0</v>
      </c>
      <c r="I2180">
        <v>0</v>
      </c>
      <c r="J2180">
        <v>0</v>
      </c>
      <c r="K2180">
        <v>0</v>
      </c>
      <c r="L2180">
        <v>0</v>
      </c>
      <c r="M2180">
        <v>0</v>
      </c>
      <c r="N2180">
        <v>0</v>
      </c>
      <c r="O2180">
        <v>0</v>
      </c>
      <c r="P2180">
        <v>0</v>
      </c>
      <c r="Q2180">
        <v>0</v>
      </c>
      <c r="R2180">
        <v>0</v>
      </c>
      <c r="S2180">
        <v>0</v>
      </c>
      <c r="T2180">
        <v>0</v>
      </c>
      <c r="U2180">
        <v>0</v>
      </c>
      <c r="V2180">
        <v>0</v>
      </c>
      <c r="W2180">
        <v>0</v>
      </c>
      <c r="X2180">
        <v>0</v>
      </c>
      <c r="Y2180">
        <v>0</v>
      </c>
      <c r="Z2180">
        <v>0</v>
      </c>
      <c r="AA2180">
        <v>0</v>
      </c>
      <c r="AB2180">
        <v>0</v>
      </c>
      <c r="AC2180">
        <v>0</v>
      </c>
      <c r="AD2180">
        <v>0</v>
      </c>
      <c r="AE2180">
        <v>0</v>
      </c>
      <c r="AF2180">
        <v>0</v>
      </c>
    </row>
    <row r="2181" spans="1:32" x14ac:dyDescent="0.25">
      <c r="A2181" t="s">
        <v>7842</v>
      </c>
      <c r="B2181">
        <v>0</v>
      </c>
      <c r="C2181">
        <v>0</v>
      </c>
      <c r="D2181">
        <v>0</v>
      </c>
      <c r="E2181">
        <v>0</v>
      </c>
      <c r="F2181">
        <v>0</v>
      </c>
      <c r="G2181">
        <v>0</v>
      </c>
      <c r="H2181">
        <v>0</v>
      </c>
      <c r="I2181">
        <v>0</v>
      </c>
      <c r="J2181">
        <v>0</v>
      </c>
      <c r="K2181">
        <v>0</v>
      </c>
      <c r="L2181">
        <v>0</v>
      </c>
      <c r="M2181">
        <v>0</v>
      </c>
      <c r="N2181">
        <v>0</v>
      </c>
      <c r="O2181">
        <v>0</v>
      </c>
      <c r="P2181">
        <v>0</v>
      </c>
      <c r="Q2181">
        <v>0</v>
      </c>
      <c r="R2181">
        <v>0</v>
      </c>
      <c r="S2181">
        <v>0</v>
      </c>
      <c r="T2181">
        <v>0</v>
      </c>
      <c r="U2181">
        <v>0</v>
      </c>
      <c r="V2181">
        <v>0</v>
      </c>
      <c r="W2181">
        <v>0</v>
      </c>
      <c r="X2181">
        <v>0</v>
      </c>
      <c r="Y2181">
        <v>0</v>
      </c>
      <c r="Z2181">
        <v>0</v>
      </c>
      <c r="AA2181">
        <v>0</v>
      </c>
      <c r="AB2181">
        <v>0</v>
      </c>
      <c r="AC2181">
        <v>0</v>
      </c>
      <c r="AD2181">
        <v>0</v>
      </c>
      <c r="AE2181">
        <v>0</v>
      </c>
      <c r="AF2181">
        <v>0</v>
      </c>
    </row>
    <row r="2182" spans="1:32" x14ac:dyDescent="0.25">
      <c r="A2182" t="s">
        <v>7843</v>
      </c>
      <c r="B2182">
        <v>0</v>
      </c>
      <c r="C2182">
        <v>0</v>
      </c>
      <c r="D2182">
        <v>0</v>
      </c>
      <c r="E2182">
        <v>0</v>
      </c>
      <c r="F2182">
        <v>0</v>
      </c>
      <c r="G2182">
        <v>0</v>
      </c>
      <c r="H2182">
        <v>0</v>
      </c>
      <c r="I2182">
        <v>0</v>
      </c>
      <c r="J2182">
        <v>0</v>
      </c>
      <c r="K2182">
        <v>0</v>
      </c>
      <c r="L2182">
        <v>0</v>
      </c>
      <c r="M2182">
        <v>0</v>
      </c>
      <c r="N2182">
        <v>0</v>
      </c>
      <c r="O2182">
        <v>0</v>
      </c>
      <c r="P2182">
        <v>0</v>
      </c>
      <c r="Q2182">
        <v>0</v>
      </c>
      <c r="R2182">
        <v>0</v>
      </c>
      <c r="S2182">
        <v>0</v>
      </c>
      <c r="T2182">
        <v>0</v>
      </c>
      <c r="U2182">
        <v>0</v>
      </c>
      <c r="V2182">
        <v>0</v>
      </c>
      <c r="W2182">
        <v>0</v>
      </c>
      <c r="X2182">
        <v>0</v>
      </c>
      <c r="Y2182">
        <v>0</v>
      </c>
      <c r="Z2182">
        <v>0</v>
      </c>
      <c r="AA2182">
        <v>0</v>
      </c>
      <c r="AB2182">
        <v>0</v>
      </c>
      <c r="AC2182">
        <v>0</v>
      </c>
      <c r="AD2182">
        <v>0</v>
      </c>
      <c r="AE2182">
        <v>0</v>
      </c>
      <c r="AF2182">
        <v>0</v>
      </c>
    </row>
    <row r="2183" spans="1:32" x14ac:dyDescent="0.25">
      <c r="A2183" t="s">
        <v>7844</v>
      </c>
      <c r="B2183">
        <v>0</v>
      </c>
      <c r="C2183">
        <v>0</v>
      </c>
      <c r="D2183">
        <v>0</v>
      </c>
      <c r="E2183">
        <v>0</v>
      </c>
      <c r="F2183">
        <v>0</v>
      </c>
      <c r="G2183">
        <v>0</v>
      </c>
      <c r="H2183">
        <v>0</v>
      </c>
      <c r="I2183">
        <v>0</v>
      </c>
      <c r="J2183">
        <v>0</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F2183">
        <v>0</v>
      </c>
    </row>
    <row r="2184" spans="1:32" x14ac:dyDescent="0.25">
      <c r="A2184" t="s">
        <v>7845</v>
      </c>
      <c r="B2184">
        <v>0</v>
      </c>
      <c r="C2184">
        <v>0</v>
      </c>
      <c r="D2184">
        <v>0</v>
      </c>
      <c r="E2184">
        <v>0</v>
      </c>
      <c r="F2184">
        <v>0</v>
      </c>
      <c r="G2184">
        <v>0</v>
      </c>
      <c r="H2184">
        <v>0</v>
      </c>
      <c r="I2184">
        <v>0</v>
      </c>
      <c r="J2184">
        <v>0</v>
      </c>
      <c r="K2184">
        <v>0</v>
      </c>
      <c r="L2184">
        <v>0</v>
      </c>
      <c r="M2184">
        <v>0</v>
      </c>
      <c r="N2184">
        <v>0</v>
      </c>
      <c r="O2184">
        <v>0</v>
      </c>
      <c r="P2184">
        <v>0</v>
      </c>
      <c r="Q2184">
        <v>0</v>
      </c>
      <c r="R2184">
        <v>0</v>
      </c>
      <c r="S2184">
        <v>0</v>
      </c>
      <c r="T2184">
        <v>0</v>
      </c>
      <c r="U2184">
        <v>0</v>
      </c>
      <c r="V2184">
        <v>0</v>
      </c>
      <c r="W2184">
        <v>0</v>
      </c>
      <c r="X2184">
        <v>0</v>
      </c>
      <c r="Y2184">
        <v>0</v>
      </c>
      <c r="Z2184">
        <v>0</v>
      </c>
      <c r="AA2184">
        <v>0</v>
      </c>
      <c r="AB2184">
        <v>0</v>
      </c>
      <c r="AC2184">
        <v>0</v>
      </c>
      <c r="AD2184">
        <v>0</v>
      </c>
      <c r="AE2184">
        <v>0</v>
      </c>
      <c r="AF2184">
        <v>0</v>
      </c>
    </row>
    <row r="2185" spans="1:32" x14ac:dyDescent="0.25">
      <c r="A2185" t="s">
        <v>7846</v>
      </c>
      <c r="B2185">
        <v>0</v>
      </c>
      <c r="C2185">
        <v>0</v>
      </c>
      <c r="D2185">
        <v>0</v>
      </c>
      <c r="E2185">
        <v>0</v>
      </c>
      <c r="F2185">
        <v>0</v>
      </c>
      <c r="G2185">
        <v>0</v>
      </c>
      <c r="H2185">
        <v>0</v>
      </c>
      <c r="I2185">
        <v>0</v>
      </c>
      <c r="J2185">
        <v>0</v>
      </c>
      <c r="K2185">
        <v>0</v>
      </c>
      <c r="L2185">
        <v>0</v>
      </c>
      <c r="M2185">
        <v>0</v>
      </c>
      <c r="N2185">
        <v>0</v>
      </c>
      <c r="O2185">
        <v>0</v>
      </c>
      <c r="P2185">
        <v>0</v>
      </c>
      <c r="Q2185">
        <v>0</v>
      </c>
      <c r="R2185">
        <v>0</v>
      </c>
      <c r="S2185">
        <v>0</v>
      </c>
      <c r="T2185">
        <v>0</v>
      </c>
      <c r="U2185">
        <v>0</v>
      </c>
      <c r="V2185">
        <v>0</v>
      </c>
      <c r="W2185">
        <v>0</v>
      </c>
      <c r="X2185">
        <v>0</v>
      </c>
      <c r="Y2185">
        <v>0</v>
      </c>
      <c r="Z2185">
        <v>0</v>
      </c>
      <c r="AA2185">
        <v>0</v>
      </c>
      <c r="AB2185">
        <v>0</v>
      </c>
      <c r="AC2185">
        <v>0</v>
      </c>
      <c r="AD2185">
        <v>0</v>
      </c>
      <c r="AE2185">
        <v>0</v>
      </c>
      <c r="AF2185">
        <v>0</v>
      </c>
    </row>
    <row r="2186" spans="1:32" x14ac:dyDescent="0.25">
      <c r="A2186" t="s">
        <v>7847</v>
      </c>
      <c r="B2186">
        <v>0</v>
      </c>
      <c r="C2186">
        <v>0</v>
      </c>
      <c r="D2186">
        <v>0</v>
      </c>
      <c r="E2186">
        <v>0</v>
      </c>
      <c r="F2186">
        <v>0</v>
      </c>
      <c r="G2186">
        <v>0</v>
      </c>
      <c r="H2186">
        <v>0</v>
      </c>
      <c r="I2186">
        <v>0</v>
      </c>
      <c r="J2186">
        <v>0</v>
      </c>
      <c r="K2186">
        <v>0</v>
      </c>
      <c r="L2186">
        <v>0</v>
      </c>
      <c r="M2186">
        <v>0</v>
      </c>
      <c r="N2186">
        <v>0</v>
      </c>
      <c r="O2186">
        <v>0</v>
      </c>
      <c r="P2186">
        <v>0</v>
      </c>
      <c r="Q2186">
        <v>0</v>
      </c>
      <c r="R2186">
        <v>0</v>
      </c>
      <c r="S2186">
        <v>0</v>
      </c>
      <c r="T2186">
        <v>0</v>
      </c>
      <c r="U2186">
        <v>0</v>
      </c>
      <c r="V2186">
        <v>0</v>
      </c>
      <c r="W2186">
        <v>0</v>
      </c>
      <c r="X2186">
        <v>0</v>
      </c>
      <c r="Y2186">
        <v>0</v>
      </c>
      <c r="Z2186">
        <v>0</v>
      </c>
      <c r="AA2186">
        <v>0</v>
      </c>
      <c r="AB2186">
        <v>0</v>
      </c>
      <c r="AC2186">
        <v>0</v>
      </c>
      <c r="AD2186">
        <v>0</v>
      </c>
      <c r="AE2186">
        <v>0</v>
      </c>
      <c r="AF2186">
        <v>0</v>
      </c>
    </row>
    <row r="2187" spans="1:32" x14ac:dyDescent="0.25">
      <c r="A2187" t="s">
        <v>7848</v>
      </c>
      <c r="B2187">
        <v>0</v>
      </c>
      <c r="C2187">
        <v>0</v>
      </c>
      <c r="D2187">
        <v>0</v>
      </c>
      <c r="E2187">
        <v>0</v>
      </c>
      <c r="F2187">
        <v>0</v>
      </c>
      <c r="G2187">
        <v>0</v>
      </c>
      <c r="H2187">
        <v>0</v>
      </c>
      <c r="I2187">
        <v>0</v>
      </c>
      <c r="J2187">
        <v>0</v>
      </c>
      <c r="K2187">
        <v>0</v>
      </c>
      <c r="L2187">
        <v>0</v>
      </c>
      <c r="M2187">
        <v>0</v>
      </c>
      <c r="N2187">
        <v>0</v>
      </c>
      <c r="O2187">
        <v>0</v>
      </c>
      <c r="P2187">
        <v>0</v>
      </c>
      <c r="Q2187">
        <v>0</v>
      </c>
      <c r="R2187">
        <v>0</v>
      </c>
      <c r="S2187">
        <v>0</v>
      </c>
      <c r="T2187">
        <v>0</v>
      </c>
      <c r="U2187">
        <v>0</v>
      </c>
      <c r="V2187">
        <v>0</v>
      </c>
      <c r="W2187">
        <v>0</v>
      </c>
      <c r="X2187">
        <v>0</v>
      </c>
      <c r="Y2187">
        <v>0</v>
      </c>
      <c r="Z2187">
        <v>0</v>
      </c>
      <c r="AA2187">
        <v>0</v>
      </c>
      <c r="AB2187">
        <v>0</v>
      </c>
      <c r="AC2187">
        <v>0</v>
      </c>
      <c r="AD2187">
        <v>0</v>
      </c>
      <c r="AE2187">
        <v>0</v>
      </c>
      <c r="AF2187">
        <v>0</v>
      </c>
    </row>
    <row r="2188" spans="1:32" x14ac:dyDescent="0.25">
      <c r="A2188" t="s">
        <v>7849</v>
      </c>
      <c r="B2188">
        <v>0</v>
      </c>
      <c r="C2188">
        <v>0</v>
      </c>
      <c r="D2188">
        <v>0</v>
      </c>
      <c r="E2188">
        <v>0</v>
      </c>
      <c r="F2188">
        <v>0</v>
      </c>
      <c r="G2188">
        <v>0</v>
      </c>
      <c r="H2188">
        <v>0</v>
      </c>
      <c r="I2188">
        <v>0</v>
      </c>
      <c r="J2188">
        <v>0</v>
      </c>
      <c r="K2188">
        <v>0</v>
      </c>
      <c r="L2188">
        <v>0</v>
      </c>
      <c r="M2188">
        <v>0</v>
      </c>
      <c r="N2188">
        <v>0</v>
      </c>
      <c r="O2188">
        <v>0</v>
      </c>
      <c r="P2188">
        <v>0</v>
      </c>
      <c r="Q2188">
        <v>0</v>
      </c>
      <c r="R2188">
        <v>0</v>
      </c>
      <c r="S2188">
        <v>0</v>
      </c>
      <c r="T2188">
        <v>0</v>
      </c>
      <c r="U2188">
        <v>0</v>
      </c>
      <c r="V2188">
        <v>0</v>
      </c>
      <c r="W2188">
        <v>0</v>
      </c>
      <c r="X2188">
        <v>0</v>
      </c>
      <c r="Y2188">
        <v>0</v>
      </c>
      <c r="Z2188">
        <v>0</v>
      </c>
      <c r="AA2188">
        <v>0</v>
      </c>
      <c r="AB2188">
        <v>0</v>
      </c>
      <c r="AC2188">
        <v>0</v>
      </c>
      <c r="AD2188">
        <v>0</v>
      </c>
      <c r="AE2188">
        <v>0</v>
      </c>
      <c r="AF2188">
        <v>0</v>
      </c>
    </row>
    <row r="2189" spans="1:32" x14ac:dyDescent="0.25">
      <c r="A2189" t="s">
        <v>7850</v>
      </c>
      <c r="B2189">
        <v>0</v>
      </c>
      <c r="C2189">
        <v>0</v>
      </c>
      <c r="D2189">
        <v>0</v>
      </c>
      <c r="E2189">
        <v>0</v>
      </c>
      <c r="F2189">
        <v>0</v>
      </c>
      <c r="G2189">
        <v>0</v>
      </c>
      <c r="H2189">
        <v>0</v>
      </c>
      <c r="I2189">
        <v>0</v>
      </c>
      <c r="J2189">
        <v>0</v>
      </c>
      <c r="K2189">
        <v>0</v>
      </c>
      <c r="L2189">
        <v>0</v>
      </c>
      <c r="M2189">
        <v>0</v>
      </c>
      <c r="N2189">
        <v>0</v>
      </c>
      <c r="O2189">
        <v>0</v>
      </c>
      <c r="P2189">
        <v>0</v>
      </c>
      <c r="Q2189">
        <v>0</v>
      </c>
      <c r="R2189">
        <v>0</v>
      </c>
      <c r="S2189">
        <v>0</v>
      </c>
      <c r="T2189">
        <v>0</v>
      </c>
      <c r="U2189">
        <v>0</v>
      </c>
      <c r="V2189">
        <v>0</v>
      </c>
      <c r="W2189">
        <v>0</v>
      </c>
      <c r="X2189">
        <v>0</v>
      </c>
      <c r="Y2189">
        <v>0</v>
      </c>
      <c r="Z2189">
        <v>0</v>
      </c>
      <c r="AA2189">
        <v>0</v>
      </c>
      <c r="AB2189">
        <v>0</v>
      </c>
      <c r="AC2189">
        <v>0</v>
      </c>
      <c r="AD2189">
        <v>0</v>
      </c>
      <c r="AE2189">
        <v>0</v>
      </c>
      <c r="AF2189">
        <v>0</v>
      </c>
    </row>
    <row r="2190" spans="1:32" x14ac:dyDescent="0.25">
      <c r="A2190" t="s">
        <v>7851</v>
      </c>
      <c r="B2190">
        <v>0</v>
      </c>
      <c r="C2190">
        <v>0</v>
      </c>
      <c r="D2190">
        <v>0</v>
      </c>
      <c r="E2190">
        <v>0</v>
      </c>
      <c r="F2190">
        <v>0</v>
      </c>
      <c r="G2190">
        <v>0</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row>
    <row r="2191" spans="1:32" x14ac:dyDescent="0.25">
      <c r="A2191" t="s">
        <v>7852</v>
      </c>
      <c r="B2191">
        <v>0</v>
      </c>
      <c r="C2191">
        <v>0</v>
      </c>
      <c r="D2191">
        <v>0</v>
      </c>
      <c r="E2191">
        <v>0</v>
      </c>
      <c r="F2191">
        <v>0</v>
      </c>
      <c r="G2191">
        <v>0</v>
      </c>
      <c r="H2191">
        <v>0</v>
      </c>
      <c r="I2191">
        <v>0</v>
      </c>
      <c r="J2191">
        <v>0</v>
      </c>
      <c r="K2191">
        <v>0</v>
      </c>
      <c r="L2191">
        <v>0</v>
      </c>
      <c r="M2191">
        <v>0</v>
      </c>
      <c r="N2191">
        <v>0</v>
      </c>
      <c r="O2191">
        <v>0</v>
      </c>
      <c r="P2191">
        <v>0</v>
      </c>
      <c r="Q2191">
        <v>0</v>
      </c>
      <c r="R2191">
        <v>0</v>
      </c>
      <c r="S2191">
        <v>0</v>
      </c>
      <c r="T2191">
        <v>0</v>
      </c>
      <c r="U2191">
        <v>0</v>
      </c>
      <c r="V2191">
        <v>0</v>
      </c>
      <c r="W2191">
        <v>0</v>
      </c>
      <c r="X2191">
        <v>0</v>
      </c>
      <c r="Y2191">
        <v>0</v>
      </c>
      <c r="Z2191">
        <v>0</v>
      </c>
      <c r="AA2191">
        <v>0</v>
      </c>
      <c r="AB2191">
        <v>0</v>
      </c>
      <c r="AC2191">
        <v>0</v>
      </c>
      <c r="AD2191">
        <v>0</v>
      </c>
      <c r="AE2191">
        <v>0</v>
      </c>
      <c r="AF2191">
        <v>0</v>
      </c>
    </row>
    <row r="2192" spans="1:32" x14ac:dyDescent="0.25">
      <c r="A2192" t="s">
        <v>7853</v>
      </c>
      <c r="B2192">
        <v>0</v>
      </c>
      <c r="C2192">
        <v>0</v>
      </c>
      <c r="D2192">
        <v>0</v>
      </c>
      <c r="E2192">
        <v>0</v>
      </c>
      <c r="F2192">
        <v>0</v>
      </c>
      <c r="G2192">
        <v>0</v>
      </c>
      <c r="H2192">
        <v>0</v>
      </c>
      <c r="I2192">
        <v>0</v>
      </c>
      <c r="J2192">
        <v>0</v>
      </c>
      <c r="K2192">
        <v>0</v>
      </c>
      <c r="L2192">
        <v>0</v>
      </c>
      <c r="M2192">
        <v>0</v>
      </c>
      <c r="N2192">
        <v>0</v>
      </c>
      <c r="O2192">
        <v>0</v>
      </c>
      <c r="P2192">
        <v>0</v>
      </c>
      <c r="Q2192">
        <v>0</v>
      </c>
      <c r="R2192">
        <v>0</v>
      </c>
      <c r="S2192">
        <v>0</v>
      </c>
      <c r="T2192">
        <v>0</v>
      </c>
      <c r="U2192">
        <v>0</v>
      </c>
      <c r="V2192">
        <v>0</v>
      </c>
      <c r="W2192">
        <v>0</v>
      </c>
      <c r="X2192">
        <v>0</v>
      </c>
      <c r="Y2192">
        <v>0</v>
      </c>
      <c r="Z2192">
        <v>0</v>
      </c>
      <c r="AA2192">
        <v>0</v>
      </c>
      <c r="AB2192">
        <v>0</v>
      </c>
      <c r="AC2192">
        <v>0</v>
      </c>
      <c r="AD2192">
        <v>0</v>
      </c>
      <c r="AE2192">
        <v>0</v>
      </c>
      <c r="AF2192">
        <v>0</v>
      </c>
    </row>
    <row r="2193" spans="1:32" x14ac:dyDescent="0.25">
      <c r="A2193" t="s">
        <v>7854</v>
      </c>
      <c r="B2193">
        <v>0</v>
      </c>
      <c r="C2193">
        <v>0</v>
      </c>
      <c r="D2193">
        <v>0</v>
      </c>
      <c r="E2193">
        <v>0</v>
      </c>
      <c r="F2193">
        <v>0</v>
      </c>
      <c r="G2193">
        <v>0</v>
      </c>
      <c r="H2193">
        <v>0</v>
      </c>
      <c r="I2193">
        <v>0</v>
      </c>
      <c r="J2193">
        <v>0</v>
      </c>
      <c r="K2193">
        <v>0</v>
      </c>
      <c r="L2193">
        <v>0</v>
      </c>
      <c r="M2193">
        <v>0</v>
      </c>
      <c r="N2193">
        <v>0</v>
      </c>
      <c r="O2193">
        <v>0</v>
      </c>
      <c r="P2193">
        <v>0</v>
      </c>
      <c r="Q2193">
        <v>0</v>
      </c>
      <c r="R2193">
        <v>0</v>
      </c>
      <c r="S2193">
        <v>0</v>
      </c>
      <c r="T2193">
        <v>0</v>
      </c>
      <c r="U2193">
        <v>0</v>
      </c>
      <c r="V2193">
        <v>0</v>
      </c>
      <c r="W2193">
        <v>0</v>
      </c>
      <c r="X2193">
        <v>0</v>
      </c>
      <c r="Y2193">
        <v>0</v>
      </c>
      <c r="Z2193">
        <v>0</v>
      </c>
      <c r="AA2193">
        <v>0</v>
      </c>
      <c r="AB2193">
        <v>0</v>
      </c>
      <c r="AC2193">
        <v>0</v>
      </c>
      <c r="AD2193">
        <v>0</v>
      </c>
      <c r="AE2193">
        <v>0</v>
      </c>
      <c r="AF2193">
        <v>0</v>
      </c>
    </row>
    <row r="2194" spans="1:32" x14ac:dyDescent="0.25">
      <c r="A2194" t="s">
        <v>7855</v>
      </c>
      <c r="B2194">
        <v>0</v>
      </c>
      <c r="C2194">
        <v>0</v>
      </c>
      <c r="D2194">
        <v>0</v>
      </c>
      <c r="E2194">
        <v>0</v>
      </c>
      <c r="F2194">
        <v>0</v>
      </c>
      <c r="G2194">
        <v>0</v>
      </c>
      <c r="H2194">
        <v>0</v>
      </c>
      <c r="I2194">
        <v>0</v>
      </c>
      <c r="J2194">
        <v>0</v>
      </c>
      <c r="K2194">
        <v>0</v>
      </c>
      <c r="L2194">
        <v>0</v>
      </c>
      <c r="M2194">
        <v>0</v>
      </c>
      <c r="N2194">
        <v>0</v>
      </c>
      <c r="O2194">
        <v>0</v>
      </c>
      <c r="P2194">
        <v>0</v>
      </c>
      <c r="Q2194">
        <v>0</v>
      </c>
      <c r="R2194">
        <v>0</v>
      </c>
      <c r="S2194">
        <v>0</v>
      </c>
      <c r="T2194">
        <v>0</v>
      </c>
      <c r="U2194">
        <v>0</v>
      </c>
      <c r="V2194">
        <v>0</v>
      </c>
      <c r="W2194">
        <v>0</v>
      </c>
      <c r="X2194">
        <v>0</v>
      </c>
      <c r="Y2194">
        <v>0</v>
      </c>
      <c r="Z2194">
        <v>0</v>
      </c>
      <c r="AA2194">
        <v>0</v>
      </c>
      <c r="AB2194">
        <v>0</v>
      </c>
      <c r="AC2194">
        <v>0</v>
      </c>
      <c r="AD2194">
        <v>0</v>
      </c>
      <c r="AE2194">
        <v>0</v>
      </c>
      <c r="AF2194">
        <v>0</v>
      </c>
    </row>
    <row r="2195" spans="1:32" x14ac:dyDescent="0.25">
      <c r="A2195" t="s">
        <v>7856</v>
      </c>
      <c r="B2195">
        <v>0</v>
      </c>
      <c r="C2195">
        <v>0</v>
      </c>
      <c r="D2195">
        <v>0</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row>
    <row r="2196" spans="1:32" x14ac:dyDescent="0.25">
      <c r="A2196" t="s">
        <v>7857</v>
      </c>
      <c r="B2196">
        <v>0</v>
      </c>
      <c r="C2196">
        <v>0</v>
      </c>
      <c r="D2196">
        <v>0</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row>
    <row r="2197" spans="1:32" x14ac:dyDescent="0.25">
      <c r="A2197" t="s">
        <v>7858</v>
      </c>
      <c r="B2197">
        <v>0</v>
      </c>
      <c r="C2197">
        <v>0</v>
      </c>
      <c r="D2197">
        <v>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row>
    <row r="2198" spans="1:32" x14ac:dyDescent="0.25">
      <c r="A2198" t="s">
        <v>7859</v>
      </c>
      <c r="B2198">
        <v>0</v>
      </c>
      <c r="C2198">
        <v>0</v>
      </c>
      <c r="D2198">
        <v>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row>
    <row r="2199" spans="1:32" x14ac:dyDescent="0.25">
      <c r="A2199" t="s">
        <v>7860</v>
      </c>
      <c r="B2199" s="197">
        <v>6901270000000</v>
      </c>
      <c r="C2199" s="197">
        <v>7455490000000</v>
      </c>
      <c r="D2199" s="197">
        <v>7439020000000</v>
      </c>
      <c r="E2199" s="197">
        <v>7398650000000</v>
      </c>
      <c r="F2199" s="197">
        <v>7344840000000</v>
      </c>
      <c r="G2199" s="197">
        <v>7290320000000</v>
      </c>
      <c r="H2199" s="197">
        <v>7399810000000</v>
      </c>
      <c r="I2199" s="197">
        <v>7310300000000</v>
      </c>
      <c r="J2199" s="197">
        <v>7355020000000</v>
      </c>
      <c r="K2199" s="197">
        <v>7468480000000</v>
      </c>
      <c r="L2199" s="197">
        <v>7528590000000</v>
      </c>
      <c r="M2199" s="197">
        <v>7499180000000</v>
      </c>
      <c r="N2199" s="197">
        <v>7532210000000</v>
      </c>
      <c r="O2199" s="197">
        <v>7547150000000</v>
      </c>
      <c r="P2199" s="197">
        <v>7608180000000</v>
      </c>
      <c r="Q2199" s="197">
        <v>7592670000000</v>
      </c>
      <c r="R2199" s="197">
        <v>7581930000000</v>
      </c>
      <c r="S2199" s="197">
        <v>7569790000000</v>
      </c>
      <c r="T2199" s="197">
        <v>7568870000000</v>
      </c>
      <c r="U2199" s="197">
        <v>7566140000000</v>
      </c>
      <c r="V2199" s="197">
        <v>7568200000000</v>
      </c>
      <c r="W2199" s="197">
        <v>7577590000000</v>
      </c>
      <c r="X2199" s="197">
        <v>7594910000000</v>
      </c>
      <c r="Y2199" s="197">
        <v>7623510000000</v>
      </c>
      <c r="Z2199" s="197">
        <v>7637820000000</v>
      </c>
      <c r="AA2199" s="197">
        <v>7610330000000</v>
      </c>
      <c r="AB2199" s="197">
        <v>7643190000000</v>
      </c>
      <c r="AC2199" s="197">
        <v>7664030000000</v>
      </c>
      <c r="AD2199" s="197">
        <v>7683430000000</v>
      </c>
      <c r="AE2199" s="197">
        <v>7665620000000</v>
      </c>
      <c r="AF2199" s="197">
        <v>7703220000000</v>
      </c>
    </row>
    <row r="2200" spans="1:32" x14ac:dyDescent="0.25">
      <c r="A2200" t="s">
        <v>7861</v>
      </c>
      <c r="B2200" s="197">
        <v>78051800</v>
      </c>
      <c r="C2200" s="197">
        <v>84319900</v>
      </c>
      <c r="D2200" s="197">
        <v>84133600</v>
      </c>
      <c r="E2200" s="197">
        <v>83677100</v>
      </c>
      <c r="F2200" s="197">
        <v>83068600</v>
      </c>
      <c r="G2200" s="197">
        <v>82451800</v>
      </c>
      <c r="H2200" s="197">
        <v>83690200</v>
      </c>
      <c r="I2200" s="197">
        <v>82677800</v>
      </c>
      <c r="J2200" s="197">
        <v>83183600</v>
      </c>
      <c r="K2200" s="197">
        <v>84466900</v>
      </c>
      <c r="L2200" s="197">
        <v>85146600</v>
      </c>
      <c r="M2200" s="197">
        <v>84814000</v>
      </c>
      <c r="N2200" s="197">
        <v>85187700</v>
      </c>
      <c r="O2200" s="197">
        <v>85356600</v>
      </c>
      <c r="P2200" s="197">
        <v>86046800</v>
      </c>
      <c r="Q2200" s="197">
        <v>85871500</v>
      </c>
      <c r="R2200" s="197">
        <v>85749900</v>
      </c>
      <c r="S2200" s="197">
        <v>85612700</v>
      </c>
      <c r="T2200" s="197">
        <v>85602200</v>
      </c>
      <c r="U2200" s="197">
        <v>85571300</v>
      </c>
      <c r="V2200" s="197">
        <v>85594700</v>
      </c>
      <c r="W2200" s="197">
        <v>85700900</v>
      </c>
      <c r="X2200" s="197">
        <v>85896700</v>
      </c>
      <c r="Y2200" s="197">
        <v>86220200</v>
      </c>
      <c r="Z2200" s="197">
        <v>86382100</v>
      </c>
      <c r="AA2200" s="197">
        <v>86071100</v>
      </c>
      <c r="AB2200" s="197">
        <v>86442800</v>
      </c>
      <c r="AC2200" s="197">
        <v>86678500</v>
      </c>
      <c r="AD2200" s="197">
        <v>86897900</v>
      </c>
      <c r="AE2200" s="197">
        <v>86696400</v>
      </c>
      <c r="AF2200" s="197">
        <v>87121700</v>
      </c>
    </row>
    <row r="2201" spans="1:32" x14ac:dyDescent="0.25">
      <c r="A2201" t="s">
        <v>7862</v>
      </c>
      <c r="B2201" s="197">
        <v>3106290000</v>
      </c>
      <c r="C2201" s="197">
        <v>3355750000</v>
      </c>
      <c r="D2201" s="197">
        <v>3348330000</v>
      </c>
      <c r="E2201" s="197">
        <v>3330160000</v>
      </c>
      <c r="F2201" s="197">
        <v>3305940000</v>
      </c>
      <c r="G2201" s="197">
        <v>3281400000</v>
      </c>
      <c r="H2201" s="197">
        <v>3330680000</v>
      </c>
      <c r="I2201" s="197">
        <v>3290390000</v>
      </c>
      <c r="J2201" s="197">
        <v>3310520000</v>
      </c>
      <c r="K2201" s="197">
        <v>3361590000</v>
      </c>
      <c r="L2201" s="197">
        <v>3388650000</v>
      </c>
      <c r="M2201" s="197">
        <v>3375410000</v>
      </c>
      <c r="N2201" s="197">
        <v>3390280000</v>
      </c>
      <c r="O2201" s="197">
        <v>3397010000</v>
      </c>
      <c r="P2201" s="197">
        <v>3424470000</v>
      </c>
      <c r="Q2201" s="197">
        <v>3417490000</v>
      </c>
      <c r="R2201" s="197">
        <v>3412660000</v>
      </c>
      <c r="S2201" s="197">
        <v>3407190000</v>
      </c>
      <c r="T2201" s="197">
        <v>3406780000</v>
      </c>
      <c r="U2201" s="197">
        <v>3405550000</v>
      </c>
      <c r="V2201" s="197">
        <v>3406480000</v>
      </c>
      <c r="W2201" s="197">
        <v>3410710000</v>
      </c>
      <c r="X2201" s="197">
        <v>3418500000</v>
      </c>
      <c r="Y2201" s="197">
        <v>3431370000</v>
      </c>
      <c r="Z2201" s="197">
        <v>3437820000</v>
      </c>
      <c r="AA2201" s="197">
        <v>3425440000</v>
      </c>
      <c r="AB2201" s="197">
        <v>3440230000</v>
      </c>
      <c r="AC2201" s="197">
        <v>3449610000</v>
      </c>
      <c r="AD2201" s="197">
        <v>3458340000</v>
      </c>
      <c r="AE2201" s="197">
        <v>3450330000</v>
      </c>
      <c r="AF2201" s="197">
        <v>3467250000</v>
      </c>
    </row>
    <row r="2202" spans="1:32" x14ac:dyDescent="0.25">
      <c r="A2202" t="s">
        <v>7863</v>
      </c>
      <c r="B2202" s="197">
        <v>11822600000</v>
      </c>
      <c r="C2202" s="197">
        <v>12772000000</v>
      </c>
      <c r="D2202" s="197">
        <v>12743800000</v>
      </c>
      <c r="E2202" s="197">
        <v>12674600000</v>
      </c>
      <c r="F2202" s="197">
        <v>12582500000</v>
      </c>
      <c r="G2202" s="197">
        <v>12489000000</v>
      </c>
      <c r="H2202" s="197">
        <v>12676600000</v>
      </c>
      <c r="I2202" s="197">
        <v>12523300000</v>
      </c>
      <c r="J2202" s="197">
        <v>12599900000</v>
      </c>
      <c r="K2202" s="197">
        <v>12794300000</v>
      </c>
      <c r="L2202" s="197">
        <v>12897200000</v>
      </c>
      <c r="M2202" s="197">
        <v>12846800000</v>
      </c>
      <c r="N2202" s="197">
        <v>12903400000</v>
      </c>
      <c r="O2202" s="197">
        <v>12929000000</v>
      </c>
      <c r="P2202" s="197">
        <v>13033600000</v>
      </c>
      <c r="Q2202" s="197">
        <v>13007000000</v>
      </c>
      <c r="R2202" s="197">
        <v>12988600000</v>
      </c>
      <c r="S2202" s="197">
        <v>12967800000</v>
      </c>
      <c r="T2202" s="197">
        <v>12966200000</v>
      </c>
      <c r="U2202" s="197">
        <v>12961500000</v>
      </c>
      <c r="V2202" s="197">
        <v>12965100000</v>
      </c>
      <c r="W2202" s="197">
        <v>12981200000</v>
      </c>
      <c r="X2202" s="197">
        <v>13010800000</v>
      </c>
      <c r="Y2202" s="197">
        <v>13059800000</v>
      </c>
      <c r="Z2202" s="197">
        <v>13084400000</v>
      </c>
      <c r="AA2202" s="197">
        <v>13037200000</v>
      </c>
      <c r="AB2202" s="197">
        <v>13093500000</v>
      </c>
      <c r="AC2202" s="197">
        <v>13129200000</v>
      </c>
      <c r="AD2202" s="197">
        <v>13162500000</v>
      </c>
      <c r="AE2202" s="197">
        <v>13132000000</v>
      </c>
      <c r="AF2202" s="197">
        <v>13196400000</v>
      </c>
    </row>
    <row r="2203" spans="1:32" x14ac:dyDescent="0.25">
      <c r="A2203" t="s">
        <v>7864</v>
      </c>
      <c r="B2203" s="197">
        <v>3048330000</v>
      </c>
      <c r="C2203" s="197">
        <v>3293140000</v>
      </c>
      <c r="D2203" s="197">
        <v>3285860000</v>
      </c>
      <c r="E2203" s="197">
        <v>3268030000</v>
      </c>
      <c r="F2203" s="197">
        <v>3244260000</v>
      </c>
      <c r="G2203" s="197">
        <v>3220180000</v>
      </c>
      <c r="H2203" s="197">
        <v>3268540000</v>
      </c>
      <c r="I2203" s="197">
        <v>3229000000</v>
      </c>
      <c r="J2203" s="197">
        <v>3248760000</v>
      </c>
      <c r="K2203" s="197">
        <v>3298870000</v>
      </c>
      <c r="L2203" s="197">
        <v>3325420000</v>
      </c>
      <c r="M2203" s="197">
        <v>3312430000</v>
      </c>
      <c r="N2203" s="197">
        <v>3327020000</v>
      </c>
      <c r="O2203" s="197">
        <v>3333620000</v>
      </c>
      <c r="P2203" s="197">
        <v>3360580000</v>
      </c>
      <c r="Q2203" s="197">
        <v>3353730000</v>
      </c>
      <c r="R2203" s="197">
        <v>3348980000</v>
      </c>
      <c r="S2203" s="197">
        <v>3343620000</v>
      </c>
      <c r="T2203" s="197">
        <v>3343220000</v>
      </c>
      <c r="U2203" s="197">
        <v>3342010000</v>
      </c>
      <c r="V2203" s="197">
        <v>3342920000</v>
      </c>
      <c r="W2203" s="197">
        <v>3347070000</v>
      </c>
      <c r="X2203" s="197">
        <v>3354720000</v>
      </c>
      <c r="Y2203" s="197">
        <v>3367350000</v>
      </c>
      <c r="Z2203" s="197">
        <v>3373670000</v>
      </c>
      <c r="AA2203" s="197">
        <v>3361530000</v>
      </c>
      <c r="AB2203" s="197">
        <v>3376040000</v>
      </c>
      <c r="AC2203" s="197">
        <v>3385250000</v>
      </c>
      <c r="AD2203" s="197">
        <v>3393820000</v>
      </c>
      <c r="AE2203" s="197">
        <v>3385950000</v>
      </c>
      <c r="AF2203" s="197">
        <v>3402560000</v>
      </c>
    </row>
    <row r="2204" spans="1:32" x14ac:dyDescent="0.25">
      <c r="A2204" t="s">
        <v>7865</v>
      </c>
      <c r="B2204" s="197">
        <v>1394840000</v>
      </c>
      <c r="C2204" s="197">
        <v>1506860000</v>
      </c>
      <c r="D2204" s="197">
        <v>1503530000</v>
      </c>
      <c r="E2204" s="197">
        <v>1495370000</v>
      </c>
      <c r="F2204" s="197">
        <v>1484490000</v>
      </c>
      <c r="G2204" s="197">
        <v>1473470000</v>
      </c>
      <c r="H2204" s="197">
        <v>1495600000</v>
      </c>
      <c r="I2204" s="197">
        <v>1477510000</v>
      </c>
      <c r="J2204" s="197">
        <v>1486550000</v>
      </c>
      <c r="K2204" s="197">
        <v>1509480000</v>
      </c>
      <c r="L2204" s="197">
        <v>1521630000</v>
      </c>
      <c r="M2204" s="197">
        <v>1515690000</v>
      </c>
      <c r="N2204" s="197">
        <v>1522360000</v>
      </c>
      <c r="O2204" s="197">
        <v>1525380000</v>
      </c>
      <c r="P2204" s="197">
        <v>1537720000</v>
      </c>
      <c r="Q2204" s="197">
        <v>1534580000</v>
      </c>
      <c r="R2204" s="197">
        <v>1532410000</v>
      </c>
      <c r="S2204" s="197">
        <v>1529960000</v>
      </c>
      <c r="T2204" s="197">
        <v>1529770000</v>
      </c>
      <c r="U2204" s="197">
        <v>1529220000</v>
      </c>
      <c r="V2204" s="197">
        <v>1529640000</v>
      </c>
      <c r="W2204" s="197">
        <v>1531540000</v>
      </c>
      <c r="X2204" s="197">
        <v>1535040000</v>
      </c>
      <c r="Y2204" s="197">
        <v>1540820000</v>
      </c>
      <c r="Z2204" s="197">
        <v>1543710000</v>
      </c>
      <c r="AA2204" s="197">
        <v>1538150000</v>
      </c>
      <c r="AB2204" s="197">
        <v>1544790000</v>
      </c>
      <c r="AC2204" s="197">
        <v>1549010000</v>
      </c>
      <c r="AD2204" s="197">
        <v>1552930000</v>
      </c>
      <c r="AE2204" s="197">
        <v>1549330000</v>
      </c>
      <c r="AF2204" s="197">
        <v>1556930000</v>
      </c>
    </row>
    <row r="2205" spans="1:32" x14ac:dyDescent="0.25">
      <c r="A2205" t="s">
        <v>7866</v>
      </c>
      <c r="B2205" s="197">
        <v>58933500000</v>
      </c>
      <c r="C2205" s="197">
        <v>63666200000</v>
      </c>
      <c r="D2205" s="197">
        <v>63525500000</v>
      </c>
      <c r="E2205" s="197">
        <v>63180900000</v>
      </c>
      <c r="F2205" s="197">
        <v>62721300000</v>
      </c>
      <c r="G2205" s="197">
        <v>62255700000</v>
      </c>
      <c r="H2205" s="197">
        <v>63190700000</v>
      </c>
      <c r="I2205" s="197">
        <v>62426300000</v>
      </c>
      <c r="J2205" s="197">
        <v>62808200000</v>
      </c>
      <c r="K2205" s="197">
        <v>63777100000</v>
      </c>
      <c r="L2205" s="197">
        <v>64290400000</v>
      </c>
      <c r="M2205" s="197">
        <v>64039300000</v>
      </c>
      <c r="N2205" s="197">
        <v>64321400000</v>
      </c>
      <c r="O2205" s="197">
        <v>64449000000</v>
      </c>
      <c r="P2205" s="197">
        <v>64970100000</v>
      </c>
      <c r="Q2205" s="197">
        <v>64837700000</v>
      </c>
      <c r="R2205" s="197">
        <v>64745900000</v>
      </c>
      <c r="S2205" s="197">
        <v>64642300000</v>
      </c>
      <c r="T2205" s="197">
        <v>64634400000</v>
      </c>
      <c r="U2205" s="197">
        <v>64611100000</v>
      </c>
      <c r="V2205" s="197">
        <v>64628700000</v>
      </c>
      <c r="W2205" s="197">
        <v>64708900000</v>
      </c>
      <c r="X2205" s="197">
        <v>64856800000</v>
      </c>
      <c r="Y2205" s="197">
        <v>65101000000</v>
      </c>
      <c r="Z2205" s="197">
        <v>65223200000</v>
      </c>
      <c r="AA2205" s="197">
        <v>64988400000</v>
      </c>
      <c r="AB2205" s="197">
        <v>65269100000</v>
      </c>
      <c r="AC2205" s="197">
        <v>65447000000</v>
      </c>
      <c r="AD2205" s="197">
        <v>65612700000</v>
      </c>
      <c r="AE2205" s="197">
        <v>65460600000</v>
      </c>
      <c r="AF2205" s="197">
        <v>65781700000</v>
      </c>
    </row>
    <row r="2206" spans="1:32" x14ac:dyDescent="0.25">
      <c r="A2206" t="s">
        <v>7867</v>
      </c>
      <c r="B2206" s="197">
        <v>88433000</v>
      </c>
      <c r="C2206" s="197">
        <v>95534800</v>
      </c>
      <c r="D2206" s="197">
        <v>95323700</v>
      </c>
      <c r="E2206" s="197">
        <v>94806500</v>
      </c>
      <c r="F2206" s="197">
        <v>94117000</v>
      </c>
      <c r="G2206" s="197">
        <v>93418200</v>
      </c>
      <c r="H2206" s="197">
        <v>94821300</v>
      </c>
      <c r="I2206" s="197">
        <v>93674300</v>
      </c>
      <c r="J2206" s="197">
        <v>94247300</v>
      </c>
      <c r="K2206" s="197">
        <v>95701300</v>
      </c>
      <c r="L2206" s="197">
        <v>96471400</v>
      </c>
      <c r="M2206" s="197">
        <v>96094600</v>
      </c>
      <c r="N2206" s="197">
        <v>96517900</v>
      </c>
      <c r="O2206" s="197">
        <v>96709400</v>
      </c>
      <c r="P2206" s="197">
        <v>97491400</v>
      </c>
      <c r="Q2206" s="197">
        <v>97292700</v>
      </c>
      <c r="R2206" s="197">
        <v>97154900</v>
      </c>
      <c r="S2206" s="197">
        <v>96999500</v>
      </c>
      <c r="T2206" s="197">
        <v>96987600</v>
      </c>
      <c r="U2206" s="197">
        <v>96952600</v>
      </c>
      <c r="V2206" s="197">
        <v>96979100</v>
      </c>
      <c r="W2206" s="197">
        <v>97099400</v>
      </c>
      <c r="X2206" s="197">
        <v>97321300</v>
      </c>
      <c r="Y2206" s="197">
        <v>97687800</v>
      </c>
      <c r="Z2206" s="197">
        <v>97871200</v>
      </c>
      <c r="AA2206" s="197">
        <v>97518800</v>
      </c>
      <c r="AB2206" s="197">
        <v>97940000</v>
      </c>
      <c r="AC2206" s="197">
        <v>98207000</v>
      </c>
      <c r="AD2206" s="197">
        <v>98455600</v>
      </c>
      <c r="AE2206" s="197">
        <v>98227400</v>
      </c>
      <c r="AF2206" s="197">
        <v>98709200</v>
      </c>
    </row>
    <row r="2207" spans="1:32" x14ac:dyDescent="0.25">
      <c r="A2207" t="s">
        <v>7868</v>
      </c>
      <c r="B2207" s="197">
        <v>61373100</v>
      </c>
      <c r="C2207" s="197">
        <v>66301700</v>
      </c>
      <c r="D2207" s="197">
        <v>66155200</v>
      </c>
      <c r="E2207" s="197">
        <v>65796300</v>
      </c>
      <c r="F2207" s="197">
        <v>65317800</v>
      </c>
      <c r="G2207" s="197">
        <v>64832800</v>
      </c>
      <c r="H2207" s="197">
        <v>65806600</v>
      </c>
      <c r="I2207" s="197">
        <v>65010500</v>
      </c>
      <c r="J2207" s="197">
        <v>65408200</v>
      </c>
      <c r="K2207" s="197">
        <v>66417300</v>
      </c>
      <c r="L2207" s="197">
        <v>66951800</v>
      </c>
      <c r="M2207" s="197">
        <v>66690300</v>
      </c>
      <c r="N2207" s="197">
        <v>66984000</v>
      </c>
      <c r="O2207" s="197">
        <v>67116900</v>
      </c>
      <c r="P2207" s="197">
        <v>67659600</v>
      </c>
      <c r="Q2207" s="197">
        <v>67521700</v>
      </c>
      <c r="R2207" s="197">
        <v>67426100</v>
      </c>
      <c r="S2207" s="197">
        <v>67318200</v>
      </c>
      <c r="T2207" s="197">
        <v>67310000</v>
      </c>
      <c r="U2207" s="197">
        <v>67285700</v>
      </c>
      <c r="V2207" s="197">
        <v>67304100</v>
      </c>
      <c r="W2207" s="197">
        <v>67387600</v>
      </c>
      <c r="X2207" s="197">
        <v>67541600</v>
      </c>
      <c r="Y2207" s="197">
        <v>67796000</v>
      </c>
      <c r="Z2207" s="197">
        <v>67923200</v>
      </c>
      <c r="AA2207" s="197">
        <v>67678700</v>
      </c>
      <c r="AB2207" s="197">
        <v>67971000</v>
      </c>
      <c r="AC2207" s="197">
        <v>68156300</v>
      </c>
      <c r="AD2207" s="197">
        <v>68328800</v>
      </c>
      <c r="AE2207" s="197">
        <v>68170400</v>
      </c>
      <c r="AF2207" s="197">
        <v>68504800</v>
      </c>
    </row>
    <row r="2208" spans="1:32" x14ac:dyDescent="0.25">
      <c r="A2208" t="s">
        <v>7869</v>
      </c>
      <c r="B2208" s="197">
        <v>276723000</v>
      </c>
      <c r="C2208" s="197">
        <v>298946000</v>
      </c>
      <c r="D2208" s="197">
        <v>298285000</v>
      </c>
      <c r="E2208" s="197">
        <v>296667000</v>
      </c>
      <c r="F2208" s="197">
        <v>294509000</v>
      </c>
      <c r="G2208" s="197">
        <v>292323000</v>
      </c>
      <c r="H2208" s="197">
        <v>296713000</v>
      </c>
      <c r="I2208" s="197">
        <v>293124000</v>
      </c>
      <c r="J2208" s="197">
        <v>294917000</v>
      </c>
      <c r="K2208" s="197">
        <v>299467000</v>
      </c>
      <c r="L2208" s="197">
        <v>301877000</v>
      </c>
      <c r="M2208" s="197">
        <v>300697000</v>
      </c>
      <c r="N2208" s="197">
        <v>302022000</v>
      </c>
      <c r="O2208" s="197">
        <v>302621000</v>
      </c>
      <c r="P2208" s="197">
        <v>305068000</v>
      </c>
      <c r="Q2208" s="197">
        <v>304446000</v>
      </c>
      <c r="R2208" s="197">
        <v>304015000</v>
      </c>
      <c r="S2208" s="197">
        <v>303529000</v>
      </c>
      <c r="T2208" s="197">
        <v>303492000</v>
      </c>
      <c r="U2208" s="197">
        <v>303382000</v>
      </c>
      <c r="V2208" s="197">
        <v>303465000</v>
      </c>
      <c r="W2208" s="197">
        <v>303842000</v>
      </c>
      <c r="X2208" s="197">
        <v>304536000</v>
      </c>
      <c r="Y2208" s="197">
        <v>305683000</v>
      </c>
      <c r="Z2208" s="197">
        <v>306257000</v>
      </c>
      <c r="AA2208" s="197">
        <v>305154000</v>
      </c>
      <c r="AB2208" s="197">
        <v>306472000</v>
      </c>
      <c r="AC2208" s="197">
        <v>307308000</v>
      </c>
      <c r="AD2208" s="197">
        <v>308086000</v>
      </c>
      <c r="AE2208" s="197">
        <v>307371000</v>
      </c>
      <c r="AF2208" s="197">
        <v>308879000</v>
      </c>
    </row>
    <row r="2209" spans="1:32" x14ac:dyDescent="0.25">
      <c r="A2209" t="s">
        <v>7870</v>
      </c>
      <c r="B2209" s="197">
        <v>55344600</v>
      </c>
      <c r="C2209" s="197">
        <v>59789200</v>
      </c>
      <c r="D2209" s="197">
        <v>59657000</v>
      </c>
      <c r="E2209" s="197">
        <v>59333300</v>
      </c>
      <c r="F2209" s="197">
        <v>58901800</v>
      </c>
      <c r="G2209" s="197">
        <v>58464500</v>
      </c>
      <c r="H2209" s="197">
        <v>59342600</v>
      </c>
      <c r="I2209" s="197">
        <v>58624800</v>
      </c>
      <c r="J2209" s="197">
        <v>58983400</v>
      </c>
      <c r="K2209" s="197">
        <v>59893300</v>
      </c>
      <c r="L2209" s="197">
        <v>60375300</v>
      </c>
      <c r="M2209" s="197">
        <v>60139500</v>
      </c>
      <c r="N2209" s="197">
        <v>60404400</v>
      </c>
      <c r="O2209" s="197">
        <v>60524200</v>
      </c>
      <c r="P2209" s="197">
        <v>61013700</v>
      </c>
      <c r="Q2209" s="197">
        <v>60889300</v>
      </c>
      <c r="R2209" s="197">
        <v>60803100</v>
      </c>
      <c r="S2209" s="197">
        <v>60705800</v>
      </c>
      <c r="T2209" s="197">
        <v>60698400</v>
      </c>
      <c r="U2209" s="197">
        <v>60676500</v>
      </c>
      <c r="V2209" s="197">
        <v>60693000</v>
      </c>
      <c r="W2209" s="197">
        <v>60768300</v>
      </c>
      <c r="X2209" s="197">
        <v>60907200</v>
      </c>
      <c r="Y2209" s="197">
        <v>61136600</v>
      </c>
      <c r="Z2209" s="197">
        <v>61251400</v>
      </c>
      <c r="AA2209" s="197">
        <v>61030800</v>
      </c>
      <c r="AB2209" s="197">
        <v>61294400</v>
      </c>
      <c r="AC2209" s="197">
        <v>61461500</v>
      </c>
      <c r="AD2209" s="197">
        <v>61617100</v>
      </c>
      <c r="AE2209" s="197">
        <v>61474300</v>
      </c>
      <c r="AF2209" s="197">
        <v>61775800</v>
      </c>
    </row>
    <row r="2210" spans="1:32" x14ac:dyDescent="0.25">
      <c r="A2210" t="s">
        <v>7871</v>
      </c>
      <c r="B2210" s="197">
        <v>0</v>
      </c>
      <c r="C2210" s="197">
        <v>0</v>
      </c>
      <c r="D2210" s="197">
        <v>0</v>
      </c>
      <c r="E2210" s="197">
        <v>0</v>
      </c>
      <c r="F2210" s="197">
        <v>0</v>
      </c>
      <c r="G2210" s="197">
        <v>0</v>
      </c>
      <c r="H2210" s="197">
        <v>0</v>
      </c>
      <c r="I2210" s="197">
        <v>0</v>
      </c>
      <c r="J2210" s="197">
        <v>0</v>
      </c>
      <c r="K2210" s="197">
        <v>0</v>
      </c>
      <c r="L2210" s="197">
        <v>0</v>
      </c>
      <c r="M2210" s="197">
        <v>0</v>
      </c>
      <c r="N2210" s="197">
        <v>0</v>
      </c>
      <c r="O2210" s="197">
        <v>0</v>
      </c>
      <c r="P2210" s="197">
        <v>0</v>
      </c>
      <c r="Q2210" s="197">
        <v>0</v>
      </c>
      <c r="R2210" s="197">
        <v>0</v>
      </c>
      <c r="S2210" s="197">
        <v>0</v>
      </c>
      <c r="T2210" s="197">
        <v>0</v>
      </c>
      <c r="U2210" s="197">
        <v>0</v>
      </c>
      <c r="V2210" s="197">
        <v>0</v>
      </c>
      <c r="W2210" s="197">
        <v>0</v>
      </c>
      <c r="X2210" s="197">
        <v>0</v>
      </c>
      <c r="Y2210" s="197">
        <v>0</v>
      </c>
      <c r="Z2210" s="197">
        <v>0</v>
      </c>
      <c r="AA2210" s="197">
        <v>0</v>
      </c>
      <c r="AB2210" s="197">
        <v>0</v>
      </c>
      <c r="AC2210" s="197">
        <v>0</v>
      </c>
      <c r="AD2210" s="197">
        <v>0</v>
      </c>
      <c r="AE2210" s="197">
        <v>0</v>
      </c>
      <c r="AF2210" s="197">
        <v>0</v>
      </c>
    </row>
    <row r="2211" spans="1:32" x14ac:dyDescent="0.25">
      <c r="A2211" t="s">
        <v>7872</v>
      </c>
      <c r="B2211">
        <v>0</v>
      </c>
      <c r="C2211" s="197">
        <v>8850000000</v>
      </c>
      <c r="D2211" s="197">
        <v>10392200000</v>
      </c>
      <c r="E2211" s="197">
        <v>12435500000</v>
      </c>
      <c r="F2211" s="197">
        <v>14147400000</v>
      </c>
      <c r="G2211" s="197">
        <v>16076400000</v>
      </c>
      <c r="H2211" s="197">
        <v>18283000000</v>
      </c>
      <c r="I2211" s="197">
        <v>20143000000</v>
      </c>
      <c r="J2211" s="197">
        <v>22125100000</v>
      </c>
      <c r="K2211" s="197">
        <v>24364300000</v>
      </c>
      <c r="L2211" s="197">
        <v>26501600000</v>
      </c>
      <c r="M2211" s="197">
        <v>28456300000</v>
      </c>
      <c r="N2211" s="197">
        <v>30659800000</v>
      </c>
      <c r="O2211" s="197">
        <v>32776500000</v>
      </c>
      <c r="P2211" s="197">
        <v>35009200000</v>
      </c>
      <c r="Q2211" s="197">
        <v>37044600000</v>
      </c>
      <c r="R2211" s="197">
        <v>39193100000</v>
      </c>
      <c r="S2211" s="197">
        <v>41176500000</v>
      </c>
      <c r="T2211" s="197">
        <v>43263400000</v>
      </c>
      <c r="U2211" s="197">
        <v>45374300000</v>
      </c>
      <c r="V2211" s="197">
        <v>47438700000</v>
      </c>
      <c r="W2211" s="197">
        <v>49554100000</v>
      </c>
      <c r="X2211" s="197">
        <v>51554200000</v>
      </c>
      <c r="Y2211" s="197">
        <v>53818700000</v>
      </c>
      <c r="Z2211" s="197">
        <v>56121100000</v>
      </c>
      <c r="AA2211" s="197">
        <v>58041200000</v>
      </c>
      <c r="AB2211" s="197">
        <v>60310200000</v>
      </c>
      <c r="AC2211" s="197">
        <v>62551800000</v>
      </c>
      <c r="AD2211" s="197">
        <v>64822200000</v>
      </c>
      <c r="AE2211" s="197">
        <v>66677400000</v>
      </c>
      <c r="AF2211" s="197">
        <v>69184400000</v>
      </c>
    </row>
    <row r="2212" spans="1:32" x14ac:dyDescent="0.25">
      <c r="A2212" t="s">
        <v>7873</v>
      </c>
      <c r="B2212">
        <v>0</v>
      </c>
      <c r="C2212" s="197">
        <v>101086</v>
      </c>
      <c r="D2212" s="197">
        <v>118970</v>
      </c>
      <c r="E2212" s="197">
        <v>142685</v>
      </c>
      <c r="F2212" s="197">
        <v>162698</v>
      </c>
      <c r="G2212" s="197">
        <v>185304</v>
      </c>
      <c r="H2212" s="197">
        <v>211222</v>
      </c>
      <c r="I2212" s="197">
        <v>233243</v>
      </c>
      <c r="J2212" s="197">
        <v>256785</v>
      </c>
      <c r="K2212" s="197">
        <v>283424</v>
      </c>
      <c r="L2212" s="197">
        <v>308999</v>
      </c>
      <c r="M2212" s="197">
        <v>332558</v>
      </c>
      <c r="N2212" s="197">
        <v>359141</v>
      </c>
      <c r="O2212" s="197">
        <v>384829</v>
      </c>
      <c r="P2212" s="197">
        <v>412002</v>
      </c>
      <c r="Q2212" s="197">
        <v>436974</v>
      </c>
      <c r="R2212" s="197">
        <v>463401</v>
      </c>
      <c r="S2212" s="197">
        <v>487995</v>
      </c>
      <c r="T2212" s="197">
        <v>513934</v>
      </c>
      <c r="U2212" s="197">
        <v>540282</v>
      </c>
      <c r="V2212" s="197">
        <v>566199</v>
      </c>
      <c r="W2212" s="197">
        <v>592849</v>
      </c>
      <c r="X2212" s="197">
        <v>618243</v>
      </c>
      <c r="Y2212" s="197">
        <v>646936</v>
      </c>
      <c r="Z2212" s="197">
        <v>676224</v>
      </c>
      <c r="AA2212" s="197">
        <v>701033</v>
      </c>
      <c r="AB2212" s="197">
        <v>730186</v>
      </c>
      <c r="AC2212" s="197">
        <v>759147</v>
      </c>
      <c r="AD2212" s="197">
        <v>788598</v>
      </c>
      <c r="AE2212" s="197">
        <v>813127</v>
      </c>
      <c r="AF2212" s="197">
        <v>845743</v>
      </c>
    </row>
    <row r="2213" spans="1:32" x14ac:dyDescent="0.25">
      <c r="A2213" t="s">
        <v>7874</v>
      </c>
      <c r="B2213">
        <v>0</v>
      </c>
      <c r="C2213" s="197">
        <v>4023000</v>
      </c>
      <c r="D2213" s="197">
        <v>4734740</v>
      </c>
      <c r="E2213" s="197">
        <v>5678560</v>
      </c>
      <c r="F2213" s="197">
        <v>6475030</v>
      </c>
      <c r="G2213" s="197">
        <v>7374690</v>
      </c>
      <c r="H2213" s="197">
        <v>8406150</v>
      </c>
      <c r="I2213" s="197">
        <v>9282570</v>
      </c>
      <c r="J2213" s="197">
        <v>10219500</v>
      </c>
      <c r="K2213" s="197">
        <v>11279600</v>
      </c>
      <c r="L2213" s="197">
        <v>12297500</v>
      </c>
      <c r="M2213" s="197">
        <v>13235100</v>
      </c>
      <c r="N2213" s="197">
        <v>14293000</v>
      </c>
      <c r="O2213" s="197">
        <v>15315300</v>
      </c>
      <c r="P2213" s="197">
        <v>16396800</v>
      </c>
      <c r="Q2213" s="197">
        <v>17390600</v>
      </c>
      <c r="R2213" s="197">
        <v>18442300</v>
      </c>
      <c r="S2213" s="197">
        <v>19421100</v>
      </c>
      <c r="T2213" s="197">
        <v>20453400</v>
      </c>
      <c r="U2213" s="197">
        <v>21502000</v>
      </c>
      <c r="V2213" s="197">
        <v>22533500</v>
      </c>
      <c r="W2213" s="197">
        <v>23594100</v>
      </c>
      <c r="X2213" s="197">
        <v>24604700</v>
      </c>
      <c r="Y2213" s="197">
        <v>25746600</v>
      </c>
      <c r="Z2213" s="197">
        <v>26912200</v>
      </c>
      <c r="AA2213" s="197">
        <v>27899600</v>
      </c>
      <c r="AB2213" s="197">
        <v>29059800</v>
      </c>
      <c r="AC2213" s="197">
        <v>30212400</v>
      </c>
      <c r="AD2213" s="197">
        <v>31384400</v>
      </c>
      <c r="AE2213" s="197">
        <v>32360700</v>
      </c>
      <c r="AF2213" s="197">
        <v>33658700</v>
      </c>
    </row>
    <row r="2214" spans="1:32" x14ac:dyDescent="0.25">
      <c r="A2214" t="s">
        <v>7875</v>
      </c>
      <c r="B2214">
        <v>0</v>
      </c>
      <c r="C2214" s="197">
        <v>15311600</v>
      </c>
      <c r="D2214" s="197">
        <v>18020500</v>
      </c>
      <c r="E2214" s="197">
        <v>21612700</v>
      </c>
      <c r="F2214" s="197">
        <v>24644000</v>
      </c>
      <c r="G2214" s="197">
        <v>28068200</v>
      </c>
      <c r="H2214" s="197">
        <v>31993900</v>
      </c>
      <c r="I2214" s="197">
        <v>35329500</v>
      </c>
      <c r="J2214" s="197">
        <v>38895400</v>
      </c>
      <c r="K2214" s="197">
        <v>42930400</v>
      </c>
      <c r="L2214" s="197">
        <v>46804300</v>
      </c>
      <c r="M2214" s="197">
        <v>50372900</v>
      </c>
      <c r="N2214" s="197">
        <v>54399400</v>
      </c>
      <c r="O2214" s="197">
        <v>58290300</v>
      </c>
      <c r="P2214" s="197">
        <v>62406200</v>
      </c>
      <c r="Q2214" s="197">
        <v>66188700</v>
      </c>
      <c r="R2214" s="197">
        <v>70191600</v>
      </c>
      <c r="S2214" s="197">
        <v>73917000</v>
      </c>
      <c r="T2214" s="197">
        <v>77845900</v>
      </c>
      <c r="U2214" s="197">
        <v>81836900</v>
      </c>
      <c r="V2214" s="197">
        <v>85762500</v>
      </c>
      <c r="W2214" s="197">
        <v>89799300</v>
      </c>
      <c r="X2214" s="197">
        <v>93645700</v>
      </c>
      <c r="Y2214" s="197">
        <v>97991800</v>
      </c>
      <c r="Z2214" s="197">
        <v>102428000</v>
      </c>
      <c r="AA2214" s="197">
        <v>106186000</v>
      </c>
      <c r="AB2214" s="197">
        <v>110602000</v>
      </c>
      <c r="AC2214" s="197">
        <v>114989000</v>
      </c>
      <c r="AD2214" s="197">
        <v>119449000</v>
      </c>
      <c r="AE2214" s="197">
        <v>123165000</v>
      </c>
      <c r="AF2214" s="197">
        <v>128105000</v>
      </c>
    </row>
    <row r="2215" spans="1:32" x14ac:dyDescent="0.25">
      <c r="A2215" t="s">
        <v>7876</v>
      </c>
      <c r="B2215">
        <v>0</v>
      </c>
      <c r="C2215" s="197">
        <v>3947940</v>
      </c>
      <c r="D2215" s="197">
        <v>4646400</v>
      </c>
      <c r="E2215" s="197">
        <v>5572610</v>
      </c>
      <c r="F2215" s="197">
        <v>6354220</v>
      </c>
      <c r="G2215" s="197">
        <v>7237100</v>
      </c>
      <c r="H2215" s="197">
        <v>8249310</v>
      </c>
      <c r="I2215" s="197">
        <v>9109380</v>
      </c>
      <c r="J2215" s="197">
        <v>10028800</v>
      </c>
      <c r="K2215" s="197">
        <v>11069200</v>
      </c>
      <c r="L2215" s="197">
        <v>12068000</v>
      </c>
      <c r="M2215" s="197">
        <v>12988200</v>
      </c>
      <c r="N2215" s="197">
        <v>14026400</v>
      </c>
      <c r="O2215" s="197">
        <v>15029600</v>
      </c>
      <c r="P2215" s="197">
        <v>16090800</v>
      </c>
      <c r="Q2215" s="197">
        <v>17066100</v>
      </c>
      <c r="R2215" s="197">
        <v>18098200</v>
      </c>
      <c r="S2215" s="197">
        <v>19058800</v>
      </c>
      <c r="T2215" s="197">
        <v>20071800</v>
      </c>
      <c r="U2215" s="197">
        <v>21100900</v>
      </c>
      <c r="V2215" s="197">
        <v>22113000</v>
      </c>
      <c r="W2215" s="197">
        <v>23153900</v>
      </c>
      <c r="X2215" s="197">
        <v>24145600</v>
      </c>
      <c r="Y2215" s="197">
        <v>25266200</v>
      </c>
      <c r="Z2215" s="197">
        <v>26410100</v>
      </c>
      <c r="AA2215" s="197">
        <v>27379000</v>
      </c>
      <c r="AB2215" s="197">
        <v>28517600</v>
      </c>
      <c r="AC2215" s="197">
        <v>29648700</v>
      </c>
      <c r="AD2215" s="197">
        <v>30798900</v>
      </c>
      <c r="AE2215" s="197">
        <v>31756900</v>
      </c>
      <c r="AF2215" s="197">
        <v>33030700</v>
      </c>
    </row>
    <row r="2216" spans="1:32" x14ac:dyDescent="0.25">
      <c r="A2216" t="s">
        <v>7877</v>
      </c>
      <c r="B2216">
        <v>0</v>
      </c>
      <c r="C2216" s="197">
        <v>1806480</v>
      </c>
      <c r="D2216" s="197">
        <v>2126080</v>
      </c>
      <c r="E2216" s="197">
        <v>2549890</v>
      </c>
      <c r="F2216" s="197">
        <v>2907530</v>
      </c>
      <c r="G2216" s="197">
        <v>3311520</v>
      </c>
      <c r="H2216" s="197">
        <v>3774680</v>
      </c>
      <c r="I2216" s="197">
        <v>4168230</v>
      </c>
      <c r="J2216" s="197">
        <v>4588930</v>
      </c>
      <c r="K2216" s="197">
        <v>5064990</v>
      </c>
      <c r="L2216" s="197">
        <v>5522030</v>
      </c>
      <c r="M2216" s="197">
        <v>5943060</v>
      </c>
      <c r="N2216" s="197">
        <v>6418110</v>
      </c>
      <c r="O2216" s="197">
        <v>6877170</v>
      </c>
      <c r="P2216" s="197">
        <v>7362760</v>
      </c>
      <c r="Q2216" s="197">
        <v>7809040</v>
      </c>
      <c r="R2216" s="197">
        <v>8281300</v>
      </c>
      <c r="S2216" s="197">
        <v>8720820</v>
      </c>
      <c r="T2216" s="197">
        <v>9184370</v>
      </c>
      <c r="U2216" s="197">
        <v>9655230</v>
      </c>
      <c r="V2216" s="197">
        <v>10118400</v>
      </c>
      <c r="W2216" s="197">
        <v>10594600</v>
      </c>
      <c r="X2216" s="197">
        <v>11048400</v>
      </c>
      <c r="Y2216" s="197">
        <v>11561200</v>
      </c>
      <c r="Z2216" s="197">
        <v>12084600</v>
      </c>
      <c r="AA2216" s="197">
        <v>12528000</v>
      </c>
      <c r="AB2216" s="197">
        <v>13049000</v>
      </c>
      <c r="AC2216" s="197">
        <v>13566500</v>
      </c>
      <c r="AD2216" s="197">
        <v>14092800</v>
      </c>
      <c r="AE2216" s="197">
        <v>14531200</v>
      </c>
      <c r="AF2216" s="197">
        <v>15114000</v>
      </c>
    </row>
    <row r="2217" spans="1:32" x14ac:dyDescent="0.25">
      <c r="A2217" t="s">
        <v>7878</v>
      </c>
      <c r="B2217">
        <v>0</v>
      </c>
      <c r="C2217" s="197">
        <v>76325500</v>
      </c>
      <c r="D2217" s="197">
        <v>89828900</v>
      </c>
      <c r="E2217" s="197">
        <v>107735000</v>
      </c>
      <c r="F2217" s="197">
        <v>122846000</v>
      </c>
      <c r="G2217" s="197">
        <v>139915000</v>
      </c>
      <c r="H2217" s="197">
        <v>159484000</v>
      </c>
      <c r="I2217" s="197">
        <v>176112000</v>
      </c>
      <c r="J2217" s="197">
        <v>193887000</v>
      </c>
      <c r="K2217" s="197">
        <v>214001000</v>
      </c>
      <c r="L2217" s="197">
        <v>233311000</v>
      </c>
      <c r="M2217" s="197">
        <v>251100000</v>
      </c>
      <c r="N2217" s="197">
        <v>271172000</v>
      </c>
      <c r="O2217" s="197">
        <v>290567000</v>
      </c>
      <c r="P2217" s="197">
        <v>311084000</v>
      </c>
      <c r="Q2217" s="197">
        <v>329939000</v>
      </c>
      <c r="R2217" s="197">
        <v>349893000</v>
      </c>
      <c r="S2217" s="197">
        <v>368463000</v>
      </c>
      <c r="T2217" s="197">
        <v>388048000</v>
      </c>
      <c r="U2217" s="197">
        <v>407943000</v>
      </c>
      <c r="V2217" s="197">
        <v>427511000</v>
      </c>
      <c r="W2217" s="197">
        <v>447634000</v>
      </c>
      <c r="X2217" s="197">
        <v>466808000</v>
      </c>
      <c r="Y2217" s="197">
        <v>488472000</v>
      </c>
      <c r="Z2217" s="197">
        <v>510586000</v>
      </c>
      <c r="AA2217" s="197">
        <v>529319000</v>
      </c>
      <c r="AB2217" s="197">
        <v>551331000</v>
      </c>
      <c r="AC2217" s="197">
        <v>573198000</v>
      </c>
      <c r="AD2217" s="197">
        <v>595435000</v>
      </c>
      <c r="AE2217" s="197">
        <v>613956000</v>
      </c>
      <c r="AF2217" s="197">
        <v>638583000</v>
      </c>
    </row>
    <row r="2218" spans="1:32" x14ac:dyDescent="0.25">
      <c r="A2218" t="s">
        <v>7879</v>
      </c>
      <c r="B2218">
        <v>0</v>
      </c>
      <c r="C2218" s="197">
        <v>114531</v>
      </c>
      <c r="D2218" s="197">
        <v>134793</v>
      </c>
      <c r="E2218" s="197">
        <v>161663</v>
      </c>
      <c r="F2218" s="197">
        <v>184338</v>
      </c>
      <c r="G2218" s="197">
        <v>209950</v>
      </c>
      <c r="H2218" s="197">
        <v>239315</v>
      </c>
      <c r="I2218" s="197">
        <v>264266</v>
      </c>
      <c r="J2218" s="197">
        <v>290938</v>
      </c>
      <c r="K2218" s="197">
        <v>321120</v>
      </c>
      <c r="L2218" s="197">
        <v>350097</v>
      </c>
      <c r="M2218" s="197">
        <v>376790</v>
      </c>
      <c r="N2218" s="197">
        <v>406908</v>
      </c>
      <c r="O2218" s="197">
        <v>436013</v>
      </c>
      <c r="P2218" s="197">
        <v>466799</v>
      </c>
      <c r="Q2218" s="197">
        <v>495093</v>
      </c>
      <c r="R2218" s="197">
        <v>525035</v>
      </c>
      <c r="S2218" s="197">
        <v>552900</v>
      </c>
      <c r="T2218" s="197">
        <v>582289</v>
      </c>
      <c r="U2218" s="197">
        <v>612142</v>
      </c>
      <c r="V2218" s="197">
        <v>641505</v>
      </c>
      <c r="W2218" s="197">
        <v>671700</v>
      </c>
      <c r="X2218" s="197">
        <v>700471</v>
      </c>
      <c r="Y2218" s="197">
        <v>732981</v>
      </c>
      <c r="Z2218" s="197">
        <v>766164</v>
      </c>
      <c r="AA2218" s="197">
        <v>794273</v>
      </c>
      <c r="AB2218" s="197">
        <v>827304</v>
      </c>
      <c r="AC2218" s="197">
        <v>860116</v>
      </c>
      <c r="AD2218" s="197">
        <v>893484</v>
      </c>
      <c r="AE2218" s="197">
        <v>921276</v>
      </c>
      <c r="AF2218" s="197">
        <v>958230</v>
      </c>
    </row>
    <row r="2219" spans="1:32" x14ac:dyDescent="0.25">
      <c r="A2219" t="s">
        <v>7880</v>
      </c>
      <c r="B2219">
        <v>0</v>
      </c>
      <c r="C2219">
        <v>79485.100000000006</v>
      </c>
      <c r="D2219">
        <v>93547.5</v>
      </c>
      <c r="E2219">
        <v>112195</v>
      </c>
      <c r="F2219">
        <v>127932</v>
      </c>
      <c r="G2219">
        <v>145707</v>
      </c>
      <c r="H2219">
        <v>166086</v>
      </c>
      <c r="I2219">
        <v>183402</v>
      </c>
      <c r="J2219">
        <v>201913</v>
      </c>
      <c r="K2219">
        <v>222860</v>
      </c>
      <c r="L2219">
        <v>242969</v>
      </c>
      <c r="M2219">
        <v>261495</v>
      </c>
      <c r="N2219">
        <v>282397</v>
      </c>
      <c r="O2219">
        <v>302595</v>
      </c>
      <c r="P2219">
        <v>323962</v>
      </c>
      <c r="Q2219">
        <v>343598</v>
      </c>
      <c r="R2219">
        <v>364377</v>
      </c>
      <c r="S2219">
        <v>383716</v>
      </c>
      <c r="T2219">
        <v>404112</v>
      </c>
      <c r="U2219">
        <v>424830</v>
      </c>
      <c r="V2219">
        <v>445209</v>
      </c>
      <c r="W2219">
        <v>466164</v>
      </c>
      <c r="X2219">
        <v>486132</v>
      </c>
      <c r="Y2219">
        <v>508693</v>
      </c>
      <c r="Z2219">
        <v>531723</v>
      </c>
      <c r="AA2219">
        <v>551230</v>
      </c>
      <c r="AB2219">
        <v>574154</v>
      </c>
      <c r="AC2219">
        <v>596926</v>
      </c>
      <c r="AD2219" s="197">
        <v>620083</v>
      </c>
      <c r="AE2219" s="197">
        <v>639371</v>
      </c>
      <c r="AF2219" s="197">
        <v>665017</v>
      </c>
    </row>
    <row r="2220" spans="1:32" x14ac:dyDescent="0.25">
      <c r="A2220" t="s">
        <v>7881</v>
      </c>
      <c r="B2220">
        <v>0</v>
      </c>
      <c r="C2220">
        <v>358388</v>
      </c>
      <c r="D2220">
        <v>421793</v>
      </c>
      <c r="E2220">
        <v>505873</v>
      </c>
      <c r="F2220">
        <v>576826</v>
      </c>
      <c r="G2220">
        <v>656973</v>
      </c>
      <c r="H2220">
        <v>748859</v>
      </c>
      <c r="I2220">
        <v>826935</v>
      </c>
      <c r="J2220">
        <v>910398</v>
      </c>
      <c r="K2220" s="197">
        <v>1004840</v>
      </c>
      <c r="L2220" s="197">
        <v>1095520</v>
      </c>
      <c r="M2220" s="197">
        <v>1179040</v>
      </c>
      <c r="N2220" s="197">
        <v>1273290</v>
      </c>
      <c r="O2220" s="197">
        <v>1364360</v>
      </c>
      <c r="P2220" s="197">
        <v>1460700</v>
      </c>
      <c r="Q2220" s="197">
        <v>1549240</v>
      </c>
      <c r="R2220" s="197">
        <v>1642930</v>
      </c>
      <c r="S2220" s="197">
        <v>1730120</v>
      </c>
      <c r="T2220" s="197">
        <v>1822090</v>
      </c>
      <c r="U2220" s="197">
        <v>1915500</v>
      </c>
      <c r="V2220" s="197">
        <v>2007390</v>
      </c>
      <c r="W2220" s="197">
        <v>2101870</v>
      </c>
      <c r="X2220" s="197">
        <v>2191900</v>
      </c>
      <c r="Y2220" s="197">
        <v>2293630</v>
      </c>
      <c r="Z2220" s="197">
        <v>2397470</v>
      </c>
      <c r="AA2220" s="197">
        <v>2485420</v>
      </c>
      <c r="AB2220" s="197">
        <v>2588780</v>
      </c>
      <c r="AC2220" s="197">
        <v>2691460</v>
      </c>
      <c r="AD2220" s="197">
        <v>2795870</v>
      </c>
      <c r="AE2220" s="197">
        <v>2882840</v>
      </c>
      <c r="AF2220" s="197">
        <v>2998480</v>
      </c>
    </row>
    <row r="2221" spans="1:32" x14ac:dyDescent="0.25">
      <c r="A2221" t="s">
        <v>7882</v>
      </c>
      <c r="B2221">
        <v>0</v>
      </c>
      <c r="C2221">
        <v>71677.5</v>
      </c>
      <c r="D2221">
        <v>84358.6</v>
      </c>
      <c r="E2221" s="197">
        <v>101175</v>
      </c>
      <c r="F2221" s="197">
        <v>115365</v>
      </c>
      <c r="G2221" s="197">
        <v>131395</v>
      </c>
      <c r="H2221" s="197">
        <v>149772</v>
      </c>
      <c r="I2221" s="197">
        <v>165387</v>
      </c>
      <c r="J2221" s="197">
        <v>182080</v>
      </c>
      <c r="K2221" s="197">
        <v>200969</v>
      </c>
      <c r="L2221" s="197">
        <v>219103</v>
      </c>
      <c r="M2221" s="197">
        <v>235809</v>
      </c>
      <c r="N2221" s="197">
        <v>254658</v>
      </c>
      <c r="O2221" s="197">
        <v>272873</v>
      </c>
      <c r="P2221" s="197">
        <v>292140</v>
      </c>
      <c r="Q2221" s="197">
        <v>309847</v>
      </c>
      <c r="R2221" s="197">
        <v>328586</v>
      </c>
      <c r="S2221" s="197">
        <v>346025</v>
      </c>
      <c r="T2221" s="197">
        <v>364418</v>
      </c>
      <c r="U2221" s="197">
        <v>383100</v>
      </c>
      <c r="V2221" s="197">
        <v>401477</v>
      </c>
      <c r="W2221" s="197">
        <v>420375</v>
      </c>
      <c r="X2221" s="197">
        <v>438380</v>
      </c>
      <c r="Y2221" s="197">
        <v>458726</v>
      </c>
      <c r="Z2221" s="197">
        <v>479493</v>
      </c>
      <c r="AA2221" s="197">
        <v>497085</v>
      </c>
      <c r="AB2221" s="197">
        <v>517757</v>
      </c>
      <c r="AC2221" s="197">
        <v>538292</v>
      </c>
      <c r="AD2221" s="197">
        <v>559175</v>
      </c>
      <c r="AE2221" s="197">
        <v>576568</v>
      </c>
      <c r="AF2221" s="197">
        <v>599695</v>
      </c>
    </row>
    <row r="2222" spans="1:32" x14ac:dyDescent="0.25">
      <c r="A2222" t="s">
        <v>7883</v>
      </c>
      <c r="B2222">
        <v>0</v>
      </c>
      <c r="C2222">
        <v>0</v>
      </c>
      <c r="D2222">
        <v>0</v>
      </c>
      <c r="E2222">
        <v>0</v>
      </c>
      <c r="F2222">
        <v>0</v>
      </c>
      <c r="G2222">
        <v>0</v>
      </c>
      <c r="H2222">
        <v>0</v>
      </c>
      <c r="I2222">
        <v>0</v>
      </c>
      <c r="J2222">
        <v>0</v>
      </c>
      <c r="K2222">
        <v>0</v>
      </c>
      <c r="L2222">
        <v>0</v>
      </c>
      <c r="M2222">
        <v>0</v>
      </c>
      <c r="N2222">
        <v>0</v>
      </c>
      <c r="O2222">
        <v>0</v>
      </c>
      <c r="P2222">
        <v>0</v>
      </c>
      <c r="Q2222">
        <v>0</v>
      </c>
      <c r="R2222">
        <v>0</v>
      </c>
      <c r="S2222">
        <v>0</v>
      </c>
      <c r="T2222">
        <v>0</v>
      </c>
      <c r="U2222">
        <v>0</v>
      </c>
      <c r="V2222">
        <v>0</v>
      </c>
      <c r="W2222">
        <v>0</v>
      </c>
      <c r="X2222">
        <v>0</v>
      </c>
      <c r="Y2222">
        <v>0</v>
      </c>
      <c r="Z2222" s="197">
        <v>0</v>
      </c>
      <c r="AA2222" s="197">
        <v>0</v>
      </c>
      <c r="AB2222" s="197">
        <v>0</v>
      </c>
      <c r="AC2222" s="197">
        <v>0</v>
      </c>
      <c r="AD2222" s="197">
        <v>0</v>
      </c>
      <c r="AE2222" s="197">
        <v>0</v>
      </c>
      <c r="AF2222" s="197">
        <v>0</v>
      </c>
    </row>
    <row r="2223" spans="1:32" x14ac:dyDescent="0.25">
      <c r="A2223" t="s">
        <v>7884</v>
      </c>
      <c r="B2223">
        <v>0</v>
      </c>
      <c r="C2223">
        <v>0</v>
      </c>
      <c r="D2223">
        <v>0</v>
      </c>
      <c r="E2223">
        <v>0</v>
      </c>
      <c r="F2223">
        <v>0</v>
      </c>
      <c r="G2223">
        <v>0</v>
      </c>
      <c r="H2223">
        <v>0</v>
      </c>
      <c r="I2223">
        <v>0</v>
      </c>
      <c r="J2223">
        <v>0</v>
      </c>
      <c r="K2223">
        <v>0</v>
      </c>
      <c r="L2223">
        <v>0</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row>
    <row r="2224" spans="1:32" x14ac:dyDescent="0.25">
      <c r="A2224" t="s">
        <v>7885</v>
      </c>
      <c r="B2224">
        <v>0</v>
      </c>
      <c r="C2224">
        <v>0</v>
      </c>
      <c r="D2224">
        <v>0</v>
      </c>
      <c r="E2224">
        <v>0</v>
      </c>
      <c r="F2224">
        <v>0</v>
      </c>
      <c r="G2224">
        <v>0</v>
      </c>
      <c r="H2224">
        <v>0</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row>
    <row r="2225" spans="1:32" x14ac:dyDescent="0.25">
      <c r="A2225" t="s">
        <v>7886</v>
      </c>
      <c r="B2225">
        <v>0</v>
      </c>
      <c r="C2225">
        <v>0</v>
      </c>
      <c r="D2225">
        <v>0</v>
      </c>
      <c r="E2225">
        <v>0</v>
      </c>
      <c r="F2225">
        <v>0</v>
      </c>
      <c r="G2225">
        <v>0</v>
      </c>
      <c r="H2225">
        <v>0</v>
      </c>
      <c r="I2225">
        <v>0</v>
      </c>
      <c r="J2225">
        <v>0</v>
      </c>
      <c r="K2225">
        <v>0</v>
      </c>
      <c r="L2225">
        <v>0</v>
      </c>
      <c r="M2225">
        <v>0</v>
      </c>
      <c r="N2225">
        <v>0</v>
      </c>
      <c r="O2225">
        <v>0</v>
      </c>
      <c r="P2225">
        <v>0</v>
      </c>
      <c r="Q2225">
        <v>0</v>
      </c>
      <c r="R2225">
        <v>0</v>
      </c>
      <c r="S2225">
        <v>0</v>
      </c>
      <c r="T2225">
        <v>0</v>
      </c>
      <c r="U2225">
        <v>0</v>
      </c>
      <c r="V2225">
        <v>0</v>
      </c>
      <c r="W2225">
        <v>0</v>
      </c>
      <c r="X2225">
        <v>0</v>
      </c>
      <c r="Y2225">
        <v>0</v>
      </c>
      <c r="Z2225">
        <v>0</v>
      </c>
      <c r="AA2225">
        <v>0</v>
      </c>
      <c r="AB2225">
        <v>0</v>
      </c>
      <c r="AC2225">
        <v>0</v>
      </c>
      <c r="AD2225">
        <v>0</v>
      </c>
      <c r="AE2225">
        <v>0</v>
      </c>
      <c r="AF2225">
        <v>0</v>
      </c>
    </row>
    <row r="2226" spans="1:32" x14ac:dyDescent="0.25">
      <c r="A2226" t="s">
        <v>7887</v>
      </c>
      <c r="B2226">
        <v>0</v>
      </c>
      <c r="C2226">
        <v>0</v>
      </c>
      <c r="D2226">
        <v>0</v>
      </c>
      <c r="E2226">
        <v>0</v>
      </c>
      <c r="F2226">
        <v>0</v>
      </c>
      <c r="G2226">
        <v>0</v>
      </c>
      <c r="H2226">
        <v>0</v>
      </c>
      <c r="I2226">
        <v>0</v>
      </c>
      <c r="J2226">
        <v>0</v>
      </c>
      <c r="K2226">
        <v>0</v>
      </c>
      <c r="L2226">
        <v>0</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row>
    <row r="2227" spans="1:32" x14ac:dyDescent="0.25">
      <c r="A2227" t="s">
        <v>7888</v>
      </c>
      <c r="B2227">
        <v>0</v>
      </c>
      <c r="C2227">
        <v>0</v>
      </c>
      <c r="D2227">
        <v>0</v>
      </c>
      <c r="E2227">
        <v>0</v>
      </c>
      <c r="F2227">
        <v>0</v>
      </c>
      <c r="G2227">
        <v>0</v>
      </c>
      <c r="H2227">
        <v>0</v>
      </c>
      <c r="I2227">
        <v>0</v>
      </c>
      <c r="J2227">
        <v>0</v>
      </c>
      <c r="K2227">
        <v>0</v>
      </c>
      <c r="L2227">
        <v>0</v>
      </c>
      <c r="M2227">
        <v>0</v>
      </c>
      <c r="N2227">
        <v>0</v>
      </c>
      <c r="O2227">
        <v>0</v>
      </c>
      <c r="P2227">
        <v>0</v>
      </c>
      <c r="Q2227">
        <v>0</v>
      </c>
      <c r="R2227">
        <v>0</v>
      </c>
      <c r="S2227">
        <v>0</v>
      </c>
      <c r="T2227">
        <v>0</v>
      </c>
      <c r="U2227">
        <v>0</v>
      </c>
      <c r="V2227">
        <v>0</v>
      </c>
      <c r="W2227">
        <v>0</v>
      </c>
      <c r="X2227">
        <v>0</v>
      </c>
      <c r="Y2227">
        <v>0</v>
      </c>
      <c r="Z2227">
        <v>0</v>
      </c>
      <c r="AA2227">
        <v>0</v>
      </c>
      <c r="AB2227">
        <v>0</v>
      </c>
      <c r="AC2227">
        <v>0</v>
      </c>
      <c r="AD2227">
        <v>0</v>
      </c>
      <c r="AE2227">
        <v>0</v>
      </c>
      <c r="AF2227">
        <v>0</v>
      </c>
    </row>
    <row r="2228" spans="1:32" x14ac:dyDescent="0.25">
      <c r="A2228" t="s">
        <v>7889</v>
      </c>
      <c r="B2228">
        <v>0</v>
      </c>
      <c r="C2228">
        <v>0</v>
      </c>
      <c r="D2228">
        <v>0</v>
      </c>
      <c r="E2228">
        <v>0</v>
      </c>
      <c r="F2228">
        <v>0</v>
      </c>
      <c r="G2228">
        <v>0</v>
      </c>
      <c r="H2228">
        <v>0</v>
      </c>
      <c r="I2228">
        <v>0</v>
      </c>
      <c r="J2228">
        <v>0</v>
      </c>
      <c r="K2228">
        <v>0</v>
      </c>
      <c r="L2228">
        <v>0</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0</v>
      </c>
    </row>
    <row r="2229" spans="1:32" x14ac:dyDescent="0.25">
      <c r="A2229" t="s">
        <v>7890</v>
      </c>
      <c r="B2229">
        <v>0</v>
      </c>
      <c r="C2229">
        <v>0</v>
      </c>
      <c r="D2229">
        <v>0</v>
      </c>
      <c r="E2229">
        <v>0</v>
      </c>
      <c r="F2229">
        <v>0</v>
      </c>
      <c r="G2229">
        <v>0</v>
      </c>
      <c r="H2229">
        <v>0</v>
      </c>
      <c r="I2229">
        <v>0</v>
      </c>
      <c r="J2229">
        <v>0</v>
      </c>
      <c r="K2229">
        <v>0</v>
      </c>
      <c r="L2229">
        <v>0</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row>
    <row r="2230" spans="1:32" x14ac:dyDescent="0.25">
      <c r="A2230" t="s">
        <v>7891</v>
      </c>
      <c r="B2230">
        <v>0</v>
      </c>
      <c r="C2230">
        <v>0</v>
      </c>
      <c r="D2230">
        <v>0</v>
      </c>
      <c r="E2230">
        <v>0</v>
      </c>
      <c r="F2230">
        <v>0</v>
      </c>
      <c r="G2230">
        <v>0</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v>0</v>
      </c>
      <c r="AA2230">
        <v>0</v>
      </c>
      <c r="AB2230">
        <v>0</v>
      </c>
      <c r="AC2230">
        <v>0</v>
      </c>
      <c r="AD2230">
        <v>0</v>
      </c>
      <c r="AE2230">
        <v>0</v>
      </c>
      <c r="AF2230">
        <v>0</v>
      </c>
    </row>
    <row r="2231" spans="1:32" x14ac:dyDescent="0.25">
      <c r="A2231" t="s">
        <v>7892</v>
      </c>
      <c r="B2231">
        <v>0</v>
      </c>
      <c r="C2231">
        <v>0</v>
      </c>
      <c r="D2231">
        <v>0</v>
      </c>
      <c r="E2231">
        <v>0</v>
      </c>
      <c r="F2231">
        <v>0</v>
      </c>
      <c r="G2231">
        <v>0</v>
      </c>
      <c r="H2231">
        <v>0</v>
      </c>
      <c r="I2231">
        <v>0</v>
      </c>
      <c r="J2231">
        <v>0</v>
      </c>
      <c r="K2231">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v>0</v>
      </c>
      <c r="AF2231">
        <v>0</v>
      </c>
    </row>
    <row r="2232" spans="1:32" x14ac:dyDescent="0.25">
      <c r="A2232" t="s">
        <v>7893</v>
      </c>
      <c r="B2232">
        <v>0</v>
      </c>
      <c r="C2232">
        <v>0</v>
      </c>
      <c r="D2232">
        <v>0</v>
      </c>
      <c r="E2232">
        <v>0</v>
      </c>
      <c r="F2232">
        <v>0</v>
      </c>
      <c r="G2232">
        <v>0</v>
      </c>
      <c r="H2232">
        <v>0</v>
      </c>
      <c r="I2232">
        <v>0</v>
      </c>
      <c r="J2232">
        <v>0</v>
      </c>
      <c r="K2232">
        <v>0</v>
      </c>
      <c r="L2232">
        <v>0</v>
      </c>
      <c r="M2232">
        <v>0</v>
      </c>
      <c r="N2232">
        <v>0</v>
      </c>
      <c r="O2232">
        <v>0</v>
      </c>
      <c r="P2232">
        <v>0</v>
      </c>
      <c r="Q2232">
        <v>0</v>
      </c>
      <c r="R2232">
        <v>0</v>
      </c>
      <c r="S2232">
        <v>0</v>
      </c>
      <c r="T2232">
        <v>0</v>
      </c>
      <c r="U2232">
        <v>0</v>
      </c>
      <c r="V2232">
        <v>0</v>
      </c>
      <c r="W2232">
        <v>0</v>
      </c>
      <c r="X2232">
        <v>0</v>
      </c>
      <c r="Y2232">
        <v>0</v>
      </c>
      <c r="Z2232">
        <v>0</v>
      </c>
      <c r="AA2232">
        <v>0</v>
      </c>
      <c r="AB2232">
        <v>0</v>
      </c>
      <c r="AC2232">
        <v>0</v>
      </c>
      <c r="AD2232">
        <v>0</v>
      </c>
      <c r="AE2232">
        <v>0</v>
      </c>
      <c r="AF2232">
        <v>0</v>
      </c>
    </row>
    <row r="2233" spans="1:32" x14ac:dyDescent="0.25">
      <c r="A2233" t="s">
        <v>7894</v>
      </c>
      <c r="B2233">
        <v>0</v>
      </c>
      <c r="C2233">
        <v>0</v>
      </c>
      <c r="D2233">
        <v>0</v>
      </c>
      <c r="E2233">
        <v>0</v>
      </c>
      <c r="F2233">
        <v>0</v>
      </c>
      <c r="G2233">
        <v>0</v>
      </c>
      <c r="H2233">
        <v>0</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row>
    <row r="2234" spans="1:32" x14ac:dyDescent="0.25">
      <c r="A2234" t="s">
        <v>7895</v>
      </c>
      <c r="B2234">
        <v>0</v>
      </c>
      <c r="C2234">
        <v>0</v>
      </c>
      <c r="D2234">
        <v>0</v>
      </c>
      <c r="E2234">
        <v>0</v>
      </c>
      <c r="F2234">
        <v>0</v>
      </c>
      <c r="G2234">
        <v>0</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row>
    <row r="2235" spans="1:32" x14ac:dyDescent="0.25">
      <c r="A2235" t="s">
        <v>7896</v>
      </c>
      <c r="B2235">
        <v>0</v>
      </c>
      <c r="C2235">
        <v>0</v>
      </c>
      <c r="D2235">
        <v>0</v>
      </c>
      <c r="E2235">
        <v>0</v>
      </c>
      <c r="F2235">
        <v>0</v>
      </c>
      <c r="G2235">
        <v>0</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v>0</v>
      </c>
      <c r="AA2235">
        <v>0</v>
      </c>
      <c r="AB2235">
        <v>0</v>
      </c>
      <c r="AC2235">
        <v>0</v>
      </c>
      <c r="AD2235">
        <v>0</v>
      </c>
      <c r="AE2235">
        <v>0</v>
      </c>
      <c r="AF2235">
        <v>0</v>
      </c>
    </row>
    <row r="2236" spans="1:32" x14ac:dyDescent="0.25">
      <c r="A2236" t="s">
        <v>7897</v>
      </c>
      <c r="B2236">
        <v>0</v>
      </c>
      <c r="C2236">
        <v>0</v>
      </c>
      <c r="D2236">
        <v>0</v>
      </c>
      <c r="E2236">
        <v>0</v>
      </c>
      <c r="F2236">
        <v>0</v>
      </c>
      <c r="G2236">
        <v>0</v>
      </c>
      <c r="H2236">
        <v>0</v>
      </c>
      <c r="I2236">
        <v>0</v>
      </c>
      <c r="J2236">
        <v>0</v>
      </c>
      <c r="K2236">
        <v>0</v>
      </c>
      <c r="L2236">
        <v>0</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0</v>
      </c>
    </row>
    <row r="2237" spans="1:32" x14ac:dyDescent="0.25">
      <c r="A2237" t="s">
        <v>7898</v>
      </c>
      <c r="B2237">
        <v>0</v>
      </c>
      <c r="C2237">
        <v>0</v>
      </c>
      <c r="D2237">
        <v>0</v>
      </c>
      <c r="E2237">
        <v>0</v>
      </c>
      <c r="F2237">
        <v>0</v>
      </c>
      <c r="G2237">
        <v>0</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0</v>
      </c>
    </row>
    <row r="2238" spans="1:32" x14ac:dyDescent="0.25">
      <c r="A2238" t="s">
        <v>7899</v>
      </c>
      <c r="B2238">
        <v>0</v>
      </c>
      <c r="C2238">
        <v>0</v>
      </c>
      <c r="D2238">
        <v>0</v>
      </c>
      <c r="E2238">
        <v>0</v>
      </c>
      <c r="F2238">
        <v>0</v>
      </c>
      <c r="G2238">
        <v>0</v>
      </c>
      <c r="H2238">
        <v>0</v>
      </c>
      <c r="I2238">
        <v>0</v>
      </c>
      <c r="J2238">
        <v>0</v>
      </c>
      <c r="K2238">
        <v>0</v>
      </c>
      <c r="L2238">
        <v>0</v>
      </c>
      <c r="M2238">
        <v>0</v>
      </c>
      <c r="N2238">
        <v>0</v>
      </c>
      <c r="O2238">
        <v>0</v>
      </c>
      <c r="P2238">
        <v>0</v>
      </c>
      <c r="Q2238">
        <v>0</v>
      </c>
      <c r="R2238">
        <v>0</v>
      </c>
      <c r="S2238">
        <v>0</v>
      </c>
      <c r="T2238">
        <v>0</v>
      </c>
      <c r="U2238">
        <v>0</v>
      </c>
      <c r="V2238">
        <v>0</v>
      </c>
      <c r="W2238">
        <v>0</v>
      </c>
      <c r="X2238">
        <v>0</v>
      </c>
      <c r="Y2238">
        <v>0</v>
      </c>
      <c r="Z2238">
        <v>0</v>
      </c>
      <c r="AA2238">
        <v>0</v>
      </c>
      <c r="AB2238">
        <v>0</v>
      </c>
      <c r="AC2238">
        <v>0</v>
      </c>
      <c r="AD2238">
        <v>0</v>
      </c>
      <c r="AE2238">
        <v>0</v>
      </c>
      <c r="AF2238">
        <v>0</v>
      </c>
    </row>
    <row r="2239" spans="1:32" x14ac:dyDescent="0.25">
      <c r="A2239" t="s">
        <v>7900</v>
      </c>
      <c r="B2239">
        <v>0</v>
      </c>
      <c r="C2239">
        <v>0</v>
      </c>
      <c r="D2239">
        <v>0</v>
      </c>
      <c r="E2239">
        <v>0</v>
      </c>
      <c r="F2239">
        <v>0</v>
      </c>
      <c r="G2239">
        <v>0</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0</v>
      </c>
    </row>
    <row r="2240" spans="1:32" x14ac:dyDescent="0.25">
      <c r="A2240" t="s">
        <v>7901</v>
      </c>
      <c r="B2240">
        <v>0</v>
      </c>
      <c r="C2240">
        <v>0</v>
      </c>
      <c r="D2240">
        <v>0</v>
      </c>
      <c r="E2240">
        <v>0</v>
      </c>
      <c r="F2240">
        <v>0</v>
      </c>
      <c r="G2240">
        <v>0</v>
      </c>
      <c r="H2240">
        <v>0</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row>
    <row r="2241" spans="1:32" x14ac:dyDescent="0.25">
      <c r="A2241" t="s">
        <v>7902</v>
      </c>
      <c r="B2241">
        <v>0</v>
      </c>
      <c r="C2241">
        <v>0</v>
      </c>
      <c r="D2241">
        <v>0</v>
      </c>
      <c r="E2241">
        <v>0</v>
      </c>
      <c r="F2241">
        <v>0</v>
      </c>
      <c r="G2241">
        <v>0</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row>
    <row r="2242" spans="1:32" x14ac:dyDescent="0.25">
      <c r="A2242" t="s">
        <v>7903</v>
      </c>
      <c r="B2242">
        <v>0</v>
      </c>
      <c r="C2242">
        <v>0</v>
      </c>
      <c r="D2242">
        <v>0</v>
      </c>
      <c r="E2242">
        <v>0</v>
      </c>
      <c r="F2242">
        <v>0</v>
      </c>
      <c r="G2242">
        <v>0</v>
      </c>
      <c r="H2242">
        <v>0</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0</v>
      </c>
    </row>
    <row r="2243" spans="1:32" x14ac:dyDescent="0.25">
      <c r="A2243" t="s">
        <v>7904</v>
      </c>
      <c r="B2243">
        <v>0</v>
      </c>
      <c r="C2243">
        <v>0</v>
      </c>
      <c r="D2243">
        <v>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row>
    <row r="2244" spans="1:32" x14ac:dyDescent="0.25">
      <c r="A2244" t="s">
        <v>7905</v>
      </c>
      <c r="B2244">
        <v>0</v>
      </c>
      <c r="C2244">
        <v>0</v>
      </c>
      <c r="D2244">
        <v>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row>
    <row r="2245" spans="1:32" x14ac:dyDescent="0.25">
      <c r="A2245" t="s">
        <v>7906</v>
      </c>
      <c r="B2245">
        <v>0</v>
      </c>
      <c r="C2245">
        <v>0</v>
      </c>
      <c r="D2245">
        <v>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row>
    <row r="2246" spans="1:32" x14ac:dyDescent="0.25">
      <c r="A2246" t="s">
        <v>7907</v>
      </c>
      <c r="B2246">
        <v>0</v>
      </c>
      <c r="C2246">
        <v>0</v>
      </c>
      <c r="D2246">
        <v>0</v>
      </c>
      <c r="E2246">
        <v>0</v>
      </c>
      <c r="F2246">
        <v>0</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v>0</v>
      </c>
      <c r="AA2246">
        <v>0</v>
      </c>
      <c r="AB2246">
        <v>0</v>
      </c>
      <c r="AC2246">
        <v>0</v>
      </c>
      <c r="AD2246">
        <v>0</v>
      </c>
      <c r="AE2246">
        <v>0</v>
      </c>
      <c r="AF2246">
        <v>0</v>
      </c>
    </row>
    <row r="2247" spans="1:32" x14ac:dyDescent="0.25">
      <c r="A2247" t="s">
        <v>7908</v>
      </c>
      <c r="B2247">
        <v>0</v>
      </c>
      <c r="C2247">
        <v>0</v>
      </c>
      <c r="D2247">
        <v>0</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row>
    <row r="2248" spans="1:32" x14ac:dyDescent="0.25">
      <c r="A2248" t="s">
        <v>7909</v>
      </c>
      <c r="B2248">
        <v>0</v>
      </c>
      <c r="C2248">
        <v>0</v>
      </c>
      <c r="D2248">
        <v>0</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row>
    <row r="2249" spans="1:32" x14ac:dyDescent="0.25">
      <c r="A2249" t="s">
        <v>7910</v>
      </c>
      <c r="B2249">
        <v>0</v>
      </c>
      <c r="C2249">
        <v>0</v>
      </c>
      <c r="D2249">
        <v>0</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row>
    <row r="2250" spans="1:32" x14ac:dyDescent="0.25">
      <c r="A2250" t="s">
        <v>7911</v>
      </c>
      <c r="B2250">
        <v>0</v>
      </c>
      <c r="C2250">
        <v>0</v>
      </c>
      <c r="D2250">
        <v>0</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row>
    <row r="2251" spans="1:32" x14ac:dyDescent="0.25">
      <c r="A2251" t="s">
        <v>7912</v>
      </c>
      <c r="B2251">
        <v>0</v>
      </c>
      <c r="C2251">
        <v>0</v>
      </c>
      <c r="D2251">
        <v>0</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row>
    <row r="2252" spans="1:32" x14ac:dyDescent="0.25">
      <c r="A2252" t="s">
        <v>7913</v>
      </c>
      <c r="B2252">
        <v>0</v>
      </c>
      <c r="C2252">
        <v>0</v>
      </c>
      <c r="D2252">
        <v>0</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row>
    <row r="2253" spans="1:32" x14ac:dyDescent="0.25">
      <c r="A2253" t="s">
        <v>7914</v>
      </c>
      <c r="B2253">
        <v>0</v>
      </c>
      <c r="C2253">
        <v>0</v>
      </c>
      <c r="D2253">
        <v>0</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row>
    <row r="2254" spans="1:32" x14ac:dyDescent="0.25">
      <c r="A2254" t="s">
        <v>7915</v>
      </c>
      <c r="B2254">
        <v>0</v>
      </c>
      <c r="C2254">
        <v>0</v>
      </c>
      <c r="D2254">
        <v>0</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row>
    <row r="2255" spans="1:32" x14ac:dyDescent="0.25">
      <c r="A2255" t="s">
        <v>7916</v>
      </c>
      <c r="B2255">
        <v>0</v>
      </c>
      <c r="C2255">
        <v>0</v>
      </c>
      <c r="D2255">
        <v>0</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row>
    <row r="2256" spans="1:32" x14ac:dyDescent="0.25">
      <c r="A2256" t="s">
        <v>7917</v>
      </c>
      <c r="B2256">
        <v>0</v>
      </c>
      <c r="C2256">
        <v>0</v>
      </c>
      <c r="D2256">
        <v>0</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row>
    <row r="2257" spans="1:32" x14ac:dyDescent="0.25">
      <c r="A2257" t="s">
        <v>7918</v>
      </c>
      <c r="B2257">
        <v>0</v>
      </c>
      <c r="C2257">
        <v>0</v>
      </c>
      <c r="D2257">
        <v>0</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row>
    <row r="2258" spans="1:32" x14ac:dyDescent="0.25">
      <c r="A2258" t="s">
        <v>7919</v>
      </c>
      <c r="B2258">
        <v>0</v>
      </c>
      <c r="C2258">
        <v>0</v>
      </c>
      <c r="D2258">
        <v>0</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row>
    <row r="2259" spans="1:32" x14ac:dyDescent="0.25">
      <c r="A2259" t="s">
        <v>7920</v>
      </c>
      <c r="B2259">
        <v>0</v>
      </c>
      <c r="C2259">
        <v>0</v>
      </c>
      <c r="D2259">
        <v>0</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row>
    <row r="2260" spans="1:32" x14ac:dyDescent="0.25">
      <c r="A2260" t="s">
        <v>7921</v>
      </c>
      <c r="B2260">
        <v>0</v>
      </c>
      <c r="C2260">
        <v>0</v>
      </c>
      <c r="D2260">
        <v>0</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row>
    <row r="2261" spans="1:32" x14ac:dyDescent="0.25">
      <c r="A2261" t="s">
        <v>7922</v>
      </c>
      <c r="B2261">
        <v>0</v>
      </c>
      <c r="C2261">
        <v>0</v>
      </c>
      <c r="D2261">
        <v>0</v>
      </c>
      <c r="E2261">
        <v>0</v>
      </c>
      <c r="F2261">
        <v>0</v>
      </c>
      <c r="G2261">
        <v>0</v>
      </c>
      <c r="H2261">
        <v>0</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row>
    <row r="2262" spans="1:32" x14ac:dyDescent="0.25">
      <c r="A2262" t="s">
        <v>7923</v>
      </c>
      <c r="B2262">
        <v>0</v>
      </c>
      <c r="C2262">
        <v>0</v>
      </c>
      <c r="D2262">
        <v>0</v>
      </c>
      <c r="E2262">
        <v>0</v>
      </c>
      <c r="F2262">
        <v>0</v>
      </c>
      <c r="G2262">
        <v>0</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v>0</v>
      </c>
      <c r="AA2262">
        <v>0</v>
      </c>
      <c r="AB2262">
        <v>0</v>
      </c>
      <c r="AC2262">
        <v>0</v>
      </c>
      <c r="AD2262">
        <v>0</v>
      </c>
      <c r="AE2262">
        <v>0</v>
      </c>
      <c r="AF2262">
        <v>0</v>
      </c>
    </row>
    <row r="2263" spans="1:32" x14ac:dyDescent="0.25">
      <c r="A2263" t="s">
        <v>7924</v>
      </c>
      <c r="B2263">
        <v>0</v>
      </c>
      <c r="C2263">
        <v>0</v>
      </c>
      <c r="D2263">
        <v>0</v>
      </c>
      <c r="E2263">
        <v>0</v>
      </c>
      <c r="F2263">
        <v>0</v>
      </c>
      <c r="G2263">
        <v>0</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0</v>
      </c>
    </row>
    <row r="2264" spans="1:32" x14ac:dyDescent="0.25">
      <c r="A2264" t="s">
        <v>7925</v>
      </c>
      <c r="B2264">
        <v>0</v>
      </c>
      <c r="C2264">
        <v>0</v>
      </c>
      <c r="D2264">
        <v>0</v>
      </c>
      <c r="E2264">
        <v>0</v>
      </c>
      <c r="F2264">
        <v>0</v>
      </c>
      <c r="G2264">
        <v>0</v>
      </c>
      <c r="H2264">
        <v>0</v>
      </c>
      <c r="I2264">
        <v>0</v>
      </c>
      <c r="J2264">
        <v>0</v>
      </c>
      <c r="K2264">
        <v>0</v>
      </c>
      <c r="L2264">
        <v>0</v>
      </c>
      <c r="M2264">
        <v>0</v>
      </c>
      <c r="N2264">
        <v>0</v>
      </c>
      <c r="O2264">
        <v>0</v>
      </c>
      <c r="P2264">
        <v>0</v>
      </c>
      <c r="Q2264">
        <v>0</v>
      </c>
      <c r="R2264">
        <v>0</v>
      </c>
      <c r="S2264">
        <v>0</v>
      </c>
      <c r="T2264">
        <v>0</v>
      </c>
      <c r="U2264">
        <v>0</v>
      </c>
      <c r="V2264">
        <v>0</v>
      </c>
      <c r="W2264">
        <v>0</v>
      </c>
      <c r="X2264">
        <v>0</v>
      </c>
      <c r="Y2264">
        <v>0</v>
      </c>
      <c r="Z2264">
        <v>0</v>
      </c>
      <c r="AA2264">
        <v>0</v>
      </c>
      <c r="AB2264">
        <v>0</v>
      </c>
      <c r="AC2264">
        <v>0</v>
      </c>
      <c r="AD2264">
        <v>0</v>
      </c>
      <c r="AE2264">
        <v>0</v>
      </c>
      <c r="AF2264">
        <v>0</v>
      </c>
    </row>
    <row r="2265" spans="1:32" x14ac:dyDescent="0.25">
      <c r="A2265" t="s">
        <v>7926</v>
      </c>
      <c r="B2265">
        <v>0</v>
      </c>
      <c r="C2265">
        <v>0</v>
      </c>
      <c r="D2265">
        <v>0</v>
      </c>
      <c r="E2265">
        <v>0</v>
      </c>
      <c r="F2265">
        <v>0</v>
      </c>
      <c r="G2265">
        <v>0</v>
      </c>
      <c r="H2265">
        <v>0</v>
      </c>
      <c r="I2265">
        <v>0</v>
      </c>
      <c r="J2265">
        <v>0</v>
      </c>
      <c r="K2265">
        <v>0</v>
      </c>
      <c r="L2265">
        <v>0</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row>
    <row r="2266" spans="1:32" x14ac:dyDescent="0.25">
      <c r="A2266" t="s">
        <v>7927</v>
      </c>
      <c r="B2266">
        <v>0</v>
      </c>
      <c r="C2266">
        <v>0</v>
      </c>
      <c r="D2266">
        <v>0</v>
      </c>
      <c r="E2266">
        <v>0</v>
      </c>
      <c r="F2266">
        <v>0</v>
      </c>
      <c r="G2266">
        <v>0</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row>
    <row r="2267" spans="1:32" x14ac:dyDescent="0.25">
      <c r="A2267" t="s">
        <v>7928</v>
      </c>
      <c r="B2267">
        <v>0</v>
      </c>
      <c r="C2267">
        <v>0</v>
      </c>
      <c r="D2267">
        <v>0</v>
      </c>
      <c r="E2267">
        <v>0</v>
      </c>
      <c r="F2267">
        <v>0</v>
      </c>
      <c r="G2267">
        <v>0</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0</v>
      </c>
      <c r="AD2267">
        <v>0</v>
      </c>
      <c r="AE2267">
        <v>0</v>
      </c>
      <c r="AF2267">
        <v>0</v>
      </c>
    </row>
    <row r="2268" spans="1:32" x14ac:dyDescent="0.25">
      <c r="A2268" t="s">
        <v>7929</v>
      </c>
      <c r="B2268">
        <v>0</v>
      </c>
      <c r="C2268">
        <v>0</v>
      </c>
      <c r="D2268">
        <v>0</v>
      </c>
      <c r="E2268">
        <v>0</v>
      </c>
      <c r="F2268">
        <v>0</v>
      </c>
      <c r="G2268">
        <v>0</v>
      </c>
      <c r="H2268">
        <v>0</v>
      </c>
      <c r="I2268">
        <v>0</v>
      </c>
      <c r="J2268">
        <v>0</v>
      </c>
      <c r="K2268">
        <v>0</v>
      </c>
      <c r="L2268">
        <v>0</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row>
    <row r="2269" spans="1:32" x14ac:dyDescent="0.25">
      <c r="A2269" t="s">
        <v>7930</v>
      </c>
      <c r="B2269">
        <v>0</v>
      </c>
      <c r="C2269">
        <v>0</v>
      </c>
      <c r="D2269">
        <v>0</v>
      </c>
      <c r="E2269">
        <v>0</v>
      </c>
      <c r="F2269">
        <v>0</v>
      </c>
      <c r="G2269">
        <v>0</v>
      </c>
      <c r="H2269">
        <v>0</v>
      </c>
      <c r="I2269">
        <v>0</v>
      </c>
      <c r="J2269">
        <v>0</v>
      </c>
      <c r="K2269">
        <v>0</v>
      </c>
      <c r="L2269">
        <v>0</v>
      </c>
      <c r="M2269">
        <v>0</v>
      </c>
      <c r="N2269">
        <v>0</v>
      </c>
      <c r="O2269">
        <v>0</v>
      </c>
      <c r="P2269">
        <v>0</v>
      </c>
      <c r="Q2269">
        <v>0</v>
      </c>
      <c r="R2269">
        <v>0</v>
      </c>
      <c r="S2269">
        <v>0</v>
      </c>
      <c r="T2269">
        <v>0</v>
      </c>
      <c r="U2269">
        <v>0</v>
      </c>
      <c r="V2269">
        <v>0</v>
      </c>
      <c r="W2269">
        <v>0</v>
      </c>
      <c r="X2269">
        <v>0</v>
      </c>
      <c r="Y2269">
        <v>0</v>
      </c>
      <c r="Z2269">
        <v>0</v>
      </c>
      <c r="AA2269">
        <v>0</v>
      </c>
      <c r="AB2269">
        <v>0</v>
      </c>
      <c r="AC2269">
        <v>0</v>
      </c>
      <c r="AD2269">
        <v>0</v>
      </c>
      <c r="AE2269">
        <v>0</v>
      </c>
      <c r="AF2269">
        <v>0</v>
      </c>
    </row>
    <row r="2270" spans="1:32" x14ac:dyDescent="0.25">
      <c r="A2270" t="s">
        <v>7931</v>
      </c>
      <c r="B2270">
        <v>0</v>
      </c>
      <c r="C2270">
        <v>0</v>
      </c>
      <c r="D2270">
        <v>0</v>
      </c>
      <c r="E2270">
        <v>0</v>
      </c>
      <c r="F2270">
        <v>0</v>
      </c>
      <c r="G2270">
        <v>0</v>
      </c>
      <c r="H2270">
        <v>0</v>
      </c>
      <c r="I2270">
        <v>0</v>
      </c>
      <c r="J2270">
        <v>0</v>
      </c>
      <c r="K2270">
        <v>0</v>
      </c>
      <c r="L2270">
        <v>0</v>
      </c>
      <c r="M2270">
        <v>0</v>
      </c>
      <c r="N2270">
        <v>0</v>
      </c>
      <c r="O2270">
        <v>0</v>
      </c>
      <c r="P2270">
        <v>0</v>
      </c>
      <c r="Q2270">
        <v>0</v>
      </c>
      <c r="R2270">
        <v>0</v>
      </c>
      <c r="S2270">
        <v>0</v>
      </c>
      <c r="T2270">
        <v>0</v>
      </c>
      <c r="U2270">
        <v>0</v>
      </c>
      <c r="V2270">
        <v>0</v>
      </c>
      <c r="W2270">
        <v>0</v>
      </c>
      <c r="X2270">
        <v>0</v>
      </c>
      <c r="Y2270">
        <v>0</v>
      </c>
      <c r="Z2270">
        <v>0</v>
      </c>
      <c r="AA2270">
        <v>0</v>
      </c>
      <c r="AB2270">
        <v>0</v>
      </c>
      <c r="AC2270">
        <v>0</v>
      </c>
      <c r="AD2270">
        <v>0</v>
      </c>
      <c r="AE2270">
        <v>0</v>
      </c>
      <c r="AF2270">
        <v>0</v>
      </c>
    </row>
    <row r="2271" spans="1:32" x14ac:dyDescent="0.25">
      <c r="A2271" t="s">
        <v>7932</v>
      </c>
      <c r="B2271">
        <v>0</v>
      </c>
      <c r="C2271">
        <v>0</v>
      </c>
      <c r="D2271">
        <v>0</v>
      </c>
      <c r="E2271">
        <v>0</v>
      </c>
      <c r="F2271">
        <v>0</v>
      </c>
      <c r="G2271">
        <v>0</v>
      </c>
      <c r="H2271">
        <v>0</v>
      </c>
      <c r="I2271">
        <v>0</v>
      </c>
      <c r="J2271">
        <v>0</v>
      </c>
      <c r="K2271">
        <v>0</v>
      </c>
      <c r="L2271">
        <v>0</v>
      </c>
      <c r="M2271">
        <v>0</v>
      </c>
      <c r="N2271">
        <v>0</v>
      </c>
      <c r="O2271">
        <v>0</v>
      </c>
      <c r="P2271">
        <v>0</v>
      </c>
      <c r="Q2271">
        <v>0</v>
      </c>
      <c r="R2271">
        <v>0</v>
      </c>
      <c r="S2271">
        <v>0</v>
      </c>
      <c r="T2271">
        <v>0</v>
      </c>
      <c r="U2271">
        <v>0</v>
      </c>
      <c r="V2271">
        <v>0</v>
      </c>
      <c r="W2271">
        <v>0</v>
      </c>
      <c r="X2271">
        <v>0</v>
      </c>
      <c r="Y2271">
        <v>0</v>
      </c>
      <c r="Z2271">
        <v>0</v>
      </c>
      <c r="AA2271">
        <v>0</v>
      </c>
      <c r="AB2271">
        <v>0</v>
      </c>
      <c r="AC2271">
        <v>0</v>
      </c>
      <c r="AD2271">
        <v>0</v>
      </c>
      <c r="AE2271">
        <v>0</v>
      </c>
      <c r="AF2271">
        <v>0</v>
      </c>
    </row>
    <row r="2272" spans="1:32" x14ac:dyDescent="0.25">
      <c r="A2272" t="s">
        <v>7933</v>
      </c>
      <c r="B2272">
        <v>0</v>
      </c>
      <c r="C2272">
        <v>0</v>
      </c>
      <c r="D2272">
        <v>0</v>
      </c>
      <c r="E2272">
        <v>0</v>
      </c>
      <c r="F2272">
        <v>0</v>
      </c>
      <c r="G2272">
        <v>0</v>
      </c>
      <c r="H2272">
        <v>0</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row>
    <row r="2273" spans="1:32" x14ac:dyDescent="0.25">
      <c r="A2273" t="s">
        <v>7934</v>
      </c>
      <c r="B2273">
        <v>0</v>
      </c>
      <c r="C2273">
        <v>0</v>
      </c>
      <c r="D2273">
        <v>0</v>
      </c>
      <c r="E2273">
        <v>0</v>
      </c>
      <c r="F2273">
        <v>0</v>
      </c>
      <c r="G2273">
        <v>0</v>
      </c>
      <c r="H2273">
        <v>0</v>
      </c>
      <c r="I2273">
        <v>0</v>
      </c>
      <c r="J2273">
        <v>0</v>
      </c>
      <c r="K2273">
        <v>0</v>
      </c>
      <c r="L2273">
        <v>0</v>
      </c>
      <c r="M2273">
        <v>0</v>
      </c>
      <c r="N2273">
        <v>0</v>
      </c>
      <c r="O2273">
        <v>0</v>
      </c>
      <c r="P2273">
        <v>0</v>
      </c>
      <c r="Q2273">
        <v>0</v>
      </c>
      <c r="R2273">
        <v>0</v>
      </c>
      <c r="S2273">
        <v>0</v>
      </c>
      <c r="T2273">
        <v>0</v>
      </c>
      <c r="U2273">
        <v>0</v>
      </c>
      <c r="V2273">
        <v>0</v>
      </c>
      <c r="W2273">
        <v>0</v>
      </c>
      <c r="X2273">
        <v>0</v>
      </c>
      <c r="Y2273">
        <v>0</v>
      </c>
      <c r="Z2273">
        <v>0</v>
      </c>
      <c r="AA2273">
        <v>0</v>
      </c>
      <c r="AB2273">
        <v>0</v>
      </c>
      <c r="AC2273">
        <v>0</v>
      </c>
      <c r="AD2273">
        <v>0</v>
      </c>
      <c r="AE2273">
        <v>0</v>
      </c>
      <c r="AF2273">
        <v>0</v>
      </c>
    </row>
    <row r="2274" spans="1:32" x14ac:dyDescent="0.25">
      <c r="A2274" t="s">
        <v>7935</v>
      </c>
      <c r="B2274">
        <v>0</v>
      </c>
      <c r="C2274">
        <v>0</v>
      </c>
      <c r="D2274">
        <v>0</v>
      </c>
      <c r="E2274">
        <v>0</v>
      </c>
      <c r="F2274">
        <v>0</v>
      </c>
      <c r="G2274">
        <v>0</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row>
    <row r="2275" spans="1:32" x14ac:dyDescent="0.25">
      <c r="A2275" t="s">
        <v>7936</v>
      </c>
      <c r="B2275">
        <v>0</v>
      </c>
      <c r="C2275">
        <v>0</v>
      </c>
      <c r="D2275">
        <v>0</v>
      </c>
      <c r="E2275">
        <v>0</v>
      </c>
      <c r="F2275">
        <v>0</v>
      </c>
      <c r="G2275">
        <v>0</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v>0</v>
      </c>
      <c r="AA2275">
        <v>0</v>
      </c>
      <c r="AB2275">
        <v>0</v>
      </c>
      <c r="AC2275">
        <v>0</v>
      </c>
      <c r="AD2275">
        <v>0</v>
      </c>
      <c r="AE2275">
        <v>0</v>
      </c>
      <c r="AF2275">
        <v>0</v>
      </c>
    </row>
    <row r="2276" spans="1:32" x14ac:dyDescent="0.25">
      <c r="A2276" t="s">
        <v>7937</v>
      </c>
      <c r="B2276">
        <v>0</v>
      </c>
      <c r="C2276">
        <v>0</v>
      </c>
      <c r="D2276">
        <v>0</v>
      </c>
      <c r="E2276">
        <v>0</v>
      </c>
      <c r="F2276">
        <v>0</v>
      </c>
      <c r="G2276">
        <v>0</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row>
    <row r="2277" spans="1:32" x14ac:dyDescent="0.25">
      <c r="A2277" t="s">
        <v>7938</v>
      </c>
      <c r="B2277">
        <v>0</v>
      </c>
      <c r="C2277">
        <v>0</v>
      </c>
      <c r="D2277">
        <v>0</v>
      </c>
      <c r="E2277">
        <v>0</v>
      </c>
      <c r="F2277">
        <v>0</v>
      </c>
      <c r="G2277">
        <v>0</v>
      </c>
      <c r="H2277">
        <v>0</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row>
    <row r="2278" spans="1:32" x14ac:dyDescent="0.25">
      <c r="A2278" t="s">
        <v>7939</v>
      </c>
      <c r="B2278">
        <v>0</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row>
    <row r="2279" spans="1:32" x14ac:dyDescent="0.25">
      <c r="A2279" t="s">
        <v>7940</v>
      </c>
      <c r="B2279">
        <v>0</v>
      </c>
      <c r="C2279">
        <v>0</v>
      </c>
      <c r="D2279">
        <v>0</v>
      </c>
      <c r="E2279">
        <v>0</v>
      </c>
      <c r="F2279">
        <v>0</v>
      </c>
      <c r="G2279">
        <v>0</v>
      </c>
      <c r="H2279">
        <v>0</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row>
    <row r="2280" spans="1:32" x14ac:dyDescent="0.25">
      <c r="A2280" t="s">
        <v>7941</v>
      </c>
      <c r="B2280">
        <v>0</v>
      </c>
      <c r="C2280">
        <v>0</v>
      </c>
      <c r="D2280">
        <v>0</v>
      </c>
      <c r="E2280">
        <v>0</v>
      </c>
      <c r="F2280">
        <v>0</v>
      </c>
      <c r="G2280">
        <v>0</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row>
    <row r="2281" spans="1:32" x14ac:dyDescent="0.25">
      <c r="A2281" t="s">
        <v>7942</v>
      </c>
      <c r="B2281">
        <v>0</v>
      </c>
      <c r="C2281">
        <v>0</v>
      </c>
      <c r="D2281">
        <v>0</v>
      </c>
      <c r="E2281">
        <v>0</v>
      </c>
      <c r="F2281">
        <v>0</v>
      </c>
      <c r="G2281">
        <v>0</v>
      </c>
      <c r="H2281">
        <v>0</v>
      </c>
      <c r="I2281">
        <v>0</v>
      </c>
      <c r="J2281">
        <v>0</v>
      </c>
      <c r="K2281">
        <v>0</v>
      </c>
      <c r="L2281">
        <v>0</v>
      </c>
      <c r="M2281">
        <v>0</v>
      </c>
      <c r="N2281">
        <v>0</v>
      </c>
      <c r="O2281">
        <v>0</v>
      </c>
      <c r="P2281">
        <v>0</v>
      </c>
      <c r="Q2281">
        <v>0</v>
      </c>
      <c r="R2281">
        <v>0</v>
      </c>
      <c r="S2281">
        <v>0</v>
      </c>
      <c r="T2281">
        <v>0</v>
      </c>
      <c r="U2281">
        <v>0</v>
      </c>
      <c r="V2281">
        <v>0</v>
      </c>
      <c r="W2281">
        <v>0</v>
      </c>
      <c r="X2281">
        <v>0</v>
      </c>
      <c r="Y2281">
        <v>0</v>
      </c>
      <c r="Z2281">
        <v>0</v>
      </c>
      <c r="AA2281">
        <v>0</v>
      </c>
      <c r="AB2281">
        <v>0</v>
      </c>
      <c r="AC2281">
        <v>0</v>
      </c>
      <c r="AD2281">
        <v>0</v>
      </c>
      <c r="AE2281">
        <v>0</v>
      </c>
      <c r="AF2281">
        <v>0</v>
      </c>
    </row>
    <row r="2282" spans="1:32" x14ac:dyDescent="0.25">
      <c r="A2282" t="s">
        <v>7943</v>
      </c>
      <c r="B2282">
        <v>0</v>
      </c>
      <c r="C2282">
        <v>0</v>
      </c>
      <c r="D2282">
        <v>0</v>
      </c>
      <c r="E2282">
        <v>0</v>
      </c>
      <c r="F2282">
        <v>0</v>
      </c>
      <c r="G2282">
        <v>0</v>
      </c>
      <c r="H2282">
        <v>0</v>
      </c>
      <c r="I2282">
        <v>0</v>
      </c>
      <c r="J2282">
        <v>0</v>
      </c>
      <c r="K2282">
        <v>0</v>
      </c>
      <c r="L2282">
        <v>0</v>
      </c>
      <c r="M2282">
        <v>0</v>
      </c>
      <c r="N2282">
        <v>0</v>
      </c>
      <c r="O2282">
        <v>0</v>
      </c>
      <c r="P2282">
        <v>0</v>
      </c>
      <c r="Q2282">
        <v>0</v>
      </c>
      <c r="R2282">
        <v>0</v>
      </c>
      <c r="S2282">
        <v>0</v>
      </c>
      <c r="T2282">
        <v>0</v>
      </c>
      <c r="U2282">
        <v>0</v>
      </c>
      <c r="V2282">
        <v>0</v>
      </c>
      <c r="W2282">
        <v>0</v>
      </c>
      <c r="X2282">
        <v>0</v>
      </c>
      <c r="Y2282">
        <v>0</v>
      </c>
      <c r="Z2282">
        <v>0</v>
      </c>
      <c r="AA2282">
        <v>0</v>
      </c>
      <c r="AB2282">
        <v>0</v>
      </c>
      <c r="AC2282">
        <v>0</v>
      </c>
      <c r="AD2282">
        <v>0</v>
      </c>
      <c r="AE2282">
        <v>0</v>
      </c>
      <c r="AF2282">
        <v>0</v>
      </c>
    </row>
    <row r="2283" spans="1:32" x14ac:dyDescent="0.25">
      <c r="A2283" t="s">
        <v>7944</v>
      </c>
      <c r="B2283">
        <v>0</v>
      </c>
      <c r="C2283">
        <v>0</v>
      </c>
      <c r="D2283">
        <v>0</v>
      </c>
      <c r="E2283">
        <v>0</v>
      </c>
      <c r="F2283">
        <v>0</v>
      </c>
      <c r="G2283">
        <v>0</v>
      </c>
      <c r="H2283">
        <v>0</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0</v>
      </c>
      <c r="AD2283">
        <v>0</v>
      </c>
      <c r="AE2283">
        <v>0</v>
      </c>
      <c r="AF2283">
        <v>0</v>
      </c>
    </row>
    <row r="2284" spans="1:32" x14ac:dyDescent="0.25">
      <c r="A2284" t="s">
        <v>7945</v>
      </c>
      <c r="B2284">
        <v>0</v>
      </c>
      <c r="C2284">
        <v>0</v>
      </c>
      <c r="D2284">
        <v>0</v>
      </c>
      <c r="E2284">
        <v>0</v>
      </c>
      <c r="F2284">
        <v>0</v>
      </c>
      <c r="G2284">
        <v>0</v>
      </c>
      <c r="H2284">
        <v>0</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0</v>
      </c>
      <c r="AE2284">
        <v>0</v>
      </c>
      <c r="AF2284">
        <v>0</v>
      </c>
    </row>
    <row r="2285" spans="1:32" x14ac:dyDescent="0.25">
      <c r="A2285" t="s">
        <v>7946</v>
      </c>
      <c r="B2285">
        <v>0</v>
      </c>
      <c r="C2285">
        <v>0</v>
      </c>
      <c r="D2285">
        <v>0</v>
      </c>
      <c r="E2285">
        <v>0</v>
      </c>
      <c r="F2285">
        <v>0</v>
      </c>
      <c r="G2285">
        <v>0</v>
      </c>
      <c r="H2285">
        <v>0</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row>
    <row r="2286" spans="1:32" x14ac:dyDescent="0.25">
      <c r="A2286" t="s">
        <v>7947</v>
      </c>
      <c r="B2286">
        <v>0</v>
      </c>
      <c r="C2286">
        <v>0</v>
      </c>
      <c r="D2286">
        <v>0</v>
      </c>
      <c r="E2286">
        <v>0</v>
      </c>
      <c r="F2286">
        <v>0</v>
      </c>
      <c r="G2286">
        <v>0</v>
      </c>
      <c r="H2286">
        <v>0</v>
      </c>
      <c r="I2286">
        <v>0</v>
      </c>
      <c r="J2286">
        <v>0</v>
      </c>
      <c r="K2286">
        <v>0</v>
      </c>
      <c r="L2286">
        <v>0</v>
      </c>
      <c r="M2286">
        <v>0</v>
      </c>
      <c r="N2286">
        <v>0</v>
      </c>
      <c r="O2286">
        <v>0</v>
      </c>
      <c r="P2286">
        <v>0</v>
      </c>
      <c r="Q2286">
        <v>0</v>
      </c>
      <c r="R2286">
        <v>0</v>
      </c>
      <c r="S2286">
        <v>0</v>
      </c>
      <c r="T2286">
        <v>0</v>
      </c>
      <c r="U2286">
        <v>0</v>
      </c>
      <c r="V2286">
        <v>0</v>
      </c>
      <c r="W2286">
        <v>0</v>
      </c>
      <c r="X2286">
        <v>0</v>
      </c>
      <c r="Y2286">
        <v>0</v>
      </c>
      <c r="Z2286">
        <v>0</v>
      </c>
      <c r="AA2286">
        <v>0</v>
      </c>
      <c r="AB2286">
        <v>0</v>
      </c>
      <c r="AC2286">
        <v>0</v>
      </c>
      <c r="AD2286">
        <v>0</v>
      </c>
      <c r="AE2286">
        <v>0</v>
      </c>
      <c r="AF2286">
        <v>0</v>
      </c>
    </row>
    <row r="2287" spans="1:32" x14ac:dyDescent="0.25">
      <c r="A2287" t="s">
        <v>7948</v>
      </c>
      <c r="B2287">
        <v>0</v>
      </c>
      <c r="C2287">
        <v>0</v>
      </c>
      <c r="D2287">
        <v>0</v>
      </c>
      <c r="E2287">
        <v>0</v>
      </c>
      <c r="F2287">
        <v>0</v>
      </c>
      <c r="G2287">
        <v>0</v>
      </c>
      <c r="H2287">
        <v>0</v>
      </c>
      <c r="I2287">
        <v>0</v>
      </c>
      <c r="J2287">
        <v>0</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0</v>
      </c>
      <c r="AD2287">
        <v>0</v>
      </c>
      <c r="AE2287">
        <v>0</v>
      </c>
      <c r="AF2287">
        <v>0</v>
      </c>
    </row>
    <row r="2288" spans="1:32" x14ac:dyDescent="0.25">
      <c r="A2288" t="s">
        <v>7949</v>
      </c>
      <c r="B2288">
        <v>0</v>
      </c>
      <c r="C2288">
        <v>0</v>
      </c>
      <c r="D2288">
        <v>0</v>
      </c>
      <c r="E2288">
        <v>0</v>
      </c>
      <c r="F2288">
        <v>0</v>
      </c>
      <c r="G2288">
        <v>0</v>
      </c>
      <c r="H2288">
        <v>0</v>
      </c>
      <c r="I2288">
        <v>0</v>
      </c>
      <c r="J2288">
        <v>0</v>
      </c>
      <c r="K2288">
        <v>0</v>
      </c>
      <c r="L2288">
        <v>0</v>
      </c>
      <c r="M2288">
        <v>0</v>
      </c>
      <c r="N2288">
        <v>0</v>
      </c>
      <c r="O2288">
        <v>0</v>
      </c>
      <c r="P2288">
        <v>0</v>
      </c>
      <c r="Q2288">
        <v>0</v>
      </c>
      <c r="R2288">
        <v>0</v>
      </c>
      <c r="S2288">
        <v>0</v>
      </c>
      <c r="T2288">
        <v>0</v>
      </c>
      <c r="U2288">
        <v>0</v>
      </c>
      <c r="V2288">
        <v>0</v>
      </c>
      <c r="W2288">
        <v>0</v>
      </c>
      <c r="X2288">
        <v>0</v>
      </c>
      <c r="Y2288">
        <v>0</v>
      </c>
      <c r="Z2288">
        <v>0</v>
      </c>
      <c r="AA2288">
        <v>0</v>
      </c>
      <c r="AB2288">
        <v>0</v>
      </c>
      <c r="AC2288">
        <v>0</v>
      </c>
      <c r="AD2288">
        <v>0</v>
      </c>
      <c r="AE2288">
        <v>0</v>
      </c>
      <c r="AF2288">
        <v>0</v>
      </c>
    </row>
    <row r="2289" spans="1:32" x14ac:dyDescent="0.25">
      <c r="A2289" t="s">
        <v>7950</v>
      </c>
      <c r="B2289">
        <v>0</v>
      </c>
      <c r="C2289">
        <v>0</v>
      </c>
      <c r="D2289">
        <v>0</v>
      </c>
      <c r="E2289">
        <v>0</v>
      </c>
      <c r="F2289">
        <v>0</v>
      </c>
      <c r="G2289">
        <v>0</v>
      </c>
      <c r="H2289">
        <v>0</v>
      </c>
      <c r="I2289">
        <v>0</v>
      </c>
      <c r="J2289">
        <v>0</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row>
    <row r="2290" spans="1:32" x14ac:dyDescent="0.25">
      <c r="A2290" t="s">
        <v>7951</v>
      </c>
      <c r="B2290">
        <v>0</v>
      </c>
      <c r="C2290">
        <v>0</v>
      </c>
      <c r="D2290">
        <v>0</v>
      </c>
      <c r="E2290">
        <v>0</v>
      </c>
      <c r="F2290">
        <v>0</v>
      </c>
      <c r="G2290">
        <v>0</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row>
    <row r="2291" spans="1:32" x14ac:dyDescent="0.25">
      <c r="A2291" t="s">
        <v>7952</v>
      </c>
      <c r="B2291">
        <v>0</v>
      </c>
      <c r="C2291">
        <v>0</v>
      </c>
      <c r="D2291">
        <v>0</v>
      </c>
      <c r="E2291">
        <v>0</v>
      </c>
      <c r="F2291">
        <v>0</v>
      </c>
      <c r="G2291">
        <v>0</v>
      </c>
      <c r="H2291">
        <v>0</v>
      </c>
      <c r="I2291">
        <v>0</v>
      </c>
      <c r="J2291">
        <v>0</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row>
    <row r="2292" spans="1:32" x14ac:dyDescent="0.25">
      <c r="A2292" t="s">
        <v>7953</v>
      </c>
      <c r="B2292">
        <v>0</v>
      </c>
      <c r="C2292">
        <v>0</v>
      </c>
      <c r="D2292">
        <v>0</v>
      </c>
      <c r="E2292">
        <v>0</v>
      </c>
      <c r="F2292">
        <v>0</v>
      </c>
      <c r="G2292">
        <v>0</v>
      </c>
      <c r="H2292">
        <v>0</v>
      </c>
      <c r="I2292">
        <v>0</v>
      </c>
      <c r="J2292">
        <v>0</v>
      </c>
      <c r="K2292">
        <v>0</v>
      </c>
      <c r="L2292">
        <v>0</v>
      </c>
      <c r="M2292">
        <v>0</v>
      </c>
      <c r="N2292">
        <v>0</v>
      </c>
      <c r="O2292">
        <v>0</v>
      </c>
      <c r="P2292">
        <v>0</v>
      </c>
      <c r="Q2292">
        <v>0</v>
      </c>
      <c r="R2292">
        <v>0</v>
      </c>
      <c r="S2292">
        <v>0</v>
      </c>
      <c r="T2292">
        <v>0</v>
      </c>
      <c r="U2292">
        <v>0</v>
      </c>
      <c r="V2292">
        <v>0</v>
      </c>
      <c r="W2292">
        <v>0</v>
      </c>
      <c r="X2292">
        <v>0</v>
      </c>
      <c r="Y2292">
        <v>0</v>
      </c>
      <c r="Z2292">
        <v>0</v>
      </c>
      <c r="AA2292">
        <v>0</v>
      </c>
      <c r="AB2292">
        <v>0</v>
      </c>
      <c r="AC2292">
        <v>0</v>
      </c>
      <c r="AD2292">
        <v>0</v>
      </c>
      <c r="AE2292">
        <v>0</v>
      </c>
      <c r="AF2292">
        <v>0</v>
      </c>
    </row>
    <row r="2293" spans="1:32" x14ac:dyDescent="0.25">
      <c r="A2293" t="s">
        <v>7954</v>
      </c>
      <c r="B2293">
        <v>0</v>
      </c>
      <c r="C2293">
        <v>0</v>
      </c>
      <c r="D2293">
        <v>0</v>
      </c>
      <c r="E2293">
        <v>0</v>
      </c>
      <c r="F2293">
        <v>0</v>
      </c>
      <c r="G2293">
        <v>0</v>
      </c>
      <c r="H2293">
        <v>0</v>
      </c>
      <c r="I2293">
        <v>0</v>
      </c>
      <c r="J2293">
        <v>0</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F2293">
        <v>0</v>
      </c>
    </row>
    <row r="2294" spans="1:32" x14ac:dyDescent="0.25">
      <c r="A2294" t="s">
        <v>7955</v>
      </c>
      <c r="B2294">
        <v>0</v>
      </c>
      <c r="C2294">
        <v>0</v>
      </c>
      <c r="D2294">
        <v>0</v>
      </c>
      <c r="E2294">
        <v>0</v>
      </c>
      <c r="F2294">
        <v>0</v>
      </c>
      <c r="G2294">
        <v>0</v>
      </c>
      <c r="H2294">
        <v>0</v>
      </c>
      <c r="I2294">
        <v>0</v>
      </c>
      <c r="J2294">
        <v>0</v>
      </c>
      <c r="K2294">
        <v>0</v>
      </c>
      <c r="L2294">
        <v>0</v>
      </c>
      <c r="M2294">
        <v>0</v>
      </c>
      <c r="N2294">
        <v>0</v>
      </c>
      <c r="O2294">
        <v>0</v>
      </c>
      <c r="P2294">
        <v>0</v>
      </c>
      <c r="Q2294">
        <v>0</v>
      </c>
      <c r="R2294">
        <v>0</v>
      </c>
      <c r="S2294">
        <v>0</v>
      </c>
      <c r="T2294">
        <v>0</v>
      </c>
      <c r="U2294">
        <v>0</v>
      </c>
      <c r="V2294">
        <v>0</v>
      </c>
      <c r="W2294">
        <v>0</v>
      </c>
      <c r="X2294">
        <v>0</v>
      </c>
      <c r="Y2294">
        <v>0</v>
      </c>
      <c r="Z2294">
        <v>0</v>
      </c>
      <c r="AA2294">
        <v>0</v>
      </c>
      <c r="AB2294">
        <v>0</v>
      </c>
      <c r="AC2294">
        <v>0</v>
      </c>
      <c r="AD2294">
        <v>0</v>
      </c>
      <c r="AE2294">
        <v>0</v>
      </c>
      <c r="AF2294">
        <v>0</v>
      </c>
    </row>
    <row r="2295" spans="1:32" x14ac:dyDescent="0.25">
      <c r="A2295" t="s">
        <v>7956</v>
      </c>
      <c r="B2295">
        <v>0</v>
      </c>
      <c r="C2295">
        <v>0</v>
      </c>
      <c r="D2295">
        <v>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row>
    <row r="2296" spans="1:32" x14ac:dyDescent="0.25">
      <c r="A2296" t="s">
        <v>7957</v>
      </c>
      <c r="B2296">
        <v>0</v>
      </c>
      <c r="C2296">
        <v>0</v>
      </c>
      <c r="D2296">
        <v>0</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row>
    <row r="2297" spans="1:32" x14ac:dyDescent="0.25">
      <c r="A2297" t="s">
        <v>7958</v>
      </c>
      <c r="B2297">
        <v>0</v>
      </c>
      <c r="C2297">
        <v>0</v>
      </c>
      <c r="D2297">
        <v>0</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row>
    <row r="2298" spans="1:32" x14ac:dyDescent="0.25">
      <c r="A2298" t="s">
        <v>7959</v>
      </c>
      <c r="B2298">
        <v>0</v>
      </c>
      <c r="C2298">
        <v>0</v>
      </c>
      <c r="D2298">
        <v>0</v>
      </c>
      <c r="E2298">
        <v>0</v>
      </c>
      <c r="F2298">
        <v>0</v>
      </c>
      <c r="G2298">
        <v>0</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row>
    <row r="2299" spans="1:32" x14ac:dyDescent="0.25">
      <c r="A2299" t="s">
        <v>7960</v>
      </c>
      <c r="B2299">
        <v>0</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row>
    <row r="2300" spans="1:32" x14ac:dyDescent="0.25">
      <c r="A2300" t="s">
        <v>7961</v>
      </c>
      <c r="B2300">
        <v>0</v>
      </c>
      <c r="C2300">
        <v>0</v>
      </c>
      <c r="D2300">
        <v>0</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row>
    <row r="2301" spans="1:32" x14ac:dyDescent="0.25">
      <c r="A2301" t="s">
        <v>7962</v>
      </c>
      <c r="B2301">
        <v>0</v>
      </c>
      <c r="C2301">
        <v>0</v>
      </c>
      <c r="D2301">
        <v>0</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row>
    <row r="2302" spans="1:32" x14ac:dyDescent="0.25">
      <c r="A2302" t="s">
        <v>7963</v>
      </c>
      <c r="B2302">
        <v>0</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row>
    <row r="2303" spans="1:32" x14ac:dyDescent="0.25">
      <c r="A2303" t="s">
        <v>7964</v>
      </c>
      <c r="B2303">
        <v>0</v>
      </c>
      <c r="C2303">
        <v>0</v>
      </c>
      <c r="D2303">
        <v>0</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row>
    <row r="2304" spans="1:32" x14ac:dyDescent="0.25">
      <c r="A2304" t="s">
        <v>7965</v>
      </c>
      <c r="B2304">
        <v>0</v>
      </c>
      <c r="C2304">
        <v>0</v>
      </c>
      <c r="D2304">
        <v>0</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row>
    <row r="2305" spans="1:32" x14ac:dyDescent="0.25">
      <c r="A2305" t="s">
        <v>7966</v>
      </c>
      <c r="B2305">
        <v>0</v>
      </c>
      <c r="C2305">
        <v>0</v>
      </c>
      <c r="D2305">
        <v>0</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row>
    <row r="2306" spans="1:32" x14ac:dyDescent="0.25">
      <c r="A2306" t="s">
        <v>7967</v>
      </c>
      <c r="B2306">
        <v>0</v>
      </c>
      <c r="C2306">
        <v>0</v>
      </c>
      <c r="D2306">
        <v>0</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row>
    <row r="2307" spans="1:32" x14ac:dyDescent="0.25">
      <c r="A2307" t="s">
        <v>7968</v>
      </c>
      <c r="B2307">
        <v>0</v>
      </c>
      <c r="C2307">
        <v>0</v>
      </c>
      <c r="D2307">
        <v>0</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row>
    <row r="2308" spans="1:32" x14ac:dyDescent="0.25">
      <c r="A2308" t="s">
        <v>7969</v>
      </c>
      <c r="B2308">
        <v>0</v>
      </c>
      <c r="C2308">
        <v>0</v>
      </c>
      <c r="D2308">
        <v>0</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row>
    <row r="2309" spans="1:32" x14ac:dyDescent="0.25">
      <c r="A2309" t="s">
        <v>7970</v>
      </c>
      <c r="B2309">
        <v>0</v>
      </c>
      <c r="C2309">
        <v>0</v>
      </c>
      <c r="D2309">
        <v>0</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row>
    <row r="2310" spans="1:32" x14ac:dyDescent="0.25">
      <c r="A2310" t="s">
        <v>7971</v>
      </c>
      <c r="B2310">
        <v>0</v>
      </c>
      <c r="C2310">
        <v>0</v>
      </c>
      <c r="D2310">
        <v>0</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row>
    <row r="2311" spans="1:32" x14ac:dyDescent="0.25">
      <c r="A2311" t="s">
        <v>7972</v>
      </c>
      <c r="B2311">
        <v>0</v>
      </c>
      <c r="C2311">
        <v>0</v>
      </c>
      <c r="D2311">
        <v>0</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row>
    <row r="2312" spans="1:32" x14ac:dyDescent="0.25">
      <c r="A2312" t="s">
        <v>7973</v>
      </c>
      <c r="B2312">
        <v>0</v>
      </c>
      <c r="C2312">
        <v>0</v>
      </c>
      <c r="D2312">
        <v>0</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row>
    <row r="2313" spans="1:32" x14ac:dyDescent="0.25">
      <c r="A2313" t="s">
        <v>7974</v>
      </c>
      <c r="B2313">
        <v>0</v>
      </c>
      <c r="C2313">
        <v>0</v>
      </c>
      <c r="D2313">
        <v>0</v>
      </c>
      <c r="E2313">
        <v>0</v>
      </c>
      <c r="F2313">
        <v>0</v>
      </c>
      <c r="G2313">
        <v>0</v>
      </c>
      <c r="H2313">
        <v>0</v>
      </c>
      <c r="I2313">
        <v>0</v>
      </c>
      <c r="J2313">
        <v>0</v>
      </c>
      <c r="K2313">
        <v>0</v>
      </c>
      <c r="L2313">
        <v>0</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row>
    <row r="2314" spans="1:32" x14ac:dyDescent="0.25">
      <c r="A2314" t="s">
        <v>7975</v>
      </c>
      <c r="B2314">
        <v>0</v>
      </c>
      <c r="C2314">
        <v>0</v>
      </c>
      <c r="D2314">
        <v>0</v>
      </c>
      <c r="E2314">
        <v>0</v>
      </c>
      <c r="F2314">
        <v>0</v>
      </c>
      <c r="G2314">
        <v>0</v>
      </c>
      <c r="H2314">
        <v>0</v>
      </c>
      <c r="I2314">
        <v>0</v>
      </c>
      <c r="J2314">
        <v>0</v>
      </c>
      <c r="K2314">
        <v>0</v>
      </c>
      <c r="L2314">
        <v>0</v>
      </c>
      <c r="M2314">
        <v>0</v>
      </c>
      <c r="N2314">
        <v>0</v>
      </c>
      <c r="O2314">
        <v>0</v>
      </c>
      <c r="P2314">
        <v>0</v>
      </c>
      <c r="Q2314">
        <v>0</v>
      </c>
      <c r="R2314">
        <v>0</v>
      </c>
      <c r="S2314">
        <v>0</v>
      </c>
      <c r="T2314">
        <v>0</v>
      </c>
      <c r="U2314">
        <v>0</v>
      </c>
      <c r="V2314">
        <v>0</v>
      </c>
      <c r="W2314">
        <v>0</v>
      </c>
      <c r="X2314">
        <v>0</v>
      </c>
      <c r="Y2314">
        <v>0</v>
      </c>
      <c r="Z2314">
        <v>0</v>
      </c>
      <c r="AA2314">
        <v>0</v>
      </c>
      <c r="AB2314">
        <v>0</v>
      </c>
      <c r="AC2314">
        <v>0</v>
      </c>
      <c r="AD2314">
        <v>0</v>
      </c>
      <c r="AE2314">
        <v>0</v>
      </c>
      <c r="AF2314">
        <v>0</v>
      </c>
    </row>
    <row r="2315" spans="1:32" x14ac:dyDescent="0.25">
      <c r="A2315" t="s">
        <v>7976</v>
      </c>
      <c r="B2315">
        <v>0</v>
      </c>
      <c r="C2315">
        <v>0</v>
      </c>
      <c r="D2315">
        <v>0</v>
      </c>
      <c r="E2315">
        <v>0</v>
      </c>
      <c r="F2315">
        <v>0</v>
      </c>
      <c r="G2315">
        <v>0</v>
      </c>
      <c r="H2315">
        <v>0</v>
      </c>
      <c r="I2315">
        <v>0</v>
      </c>
      <c r="J2315">
        <v>0</v>
      </c>
      <c r="K2315">
        <v>0</v>
      </c>
      <c r="L2315">
        <v>0</v>
      </c>
      <c r="M2315">
        <v>0</v>
      </c>
      <c r="N2315">
        <v>0</v>
      </c>
      <c r="O2315">
        <v>0</v>
      </c>
      <c r="P2315">
        <v>0</v>
      </c>
      <c r="Q2315">
        <v>0</v>
      </c>
      <c r="R2315">
        <v>0</v>
      </c>
      <c r="S2315">
        <v>0</v>
      </c>
      <c r="T2315">
        <v>0</v>
      </c>
      <c r="U2315">
        <v>0</v>
      </c>
      <c r="V2315">
        <v>0</v>
      </c>
      <c r="W2315">
        <v>0</v>
      </c>
      <c r="X2315">
        <v>0</v>
      </c>
      <c r="Y2315">
        <v>0</v>
      </c>
      <c r="Z2315">
        <v>0</v>
      </c>
      <c r="AA2315">
        <v>0</v>
      </c>
      <c r="AB2315">
        <v>0</v>
      </c>
      <c r="AC2315">
        <v>0</v>
      </c>
      <c r="AD2315">
        <v>0</v>
      </c>
      <c r="AE2315">
        <v>0</v>
      </c>
      <c r="AF2315">
        <v>0</v>
      </c>
    </row>
    <row r="2316" spans="1:32" x14ac:dyDescent="0.25">
      <c r="A2316" t="s">
        <v>7977</v>
      </c>
      <c r="B2316">
        <v>0</v>
      </c>
      <c r="C2316">
        <v>0</v>
      </c>
      <c r="D2316">
        <v>0</v>
      </c>
      <c r="E2316">
        <v>0</v>
      </c>
      <c r="F2316">
        <v>0</v>
      </c>
      <c r="G2316">
        <v>0</v>
      </c>
      <c r="H2316">
        <v>0</v>
      </c>
      <c r="I2316">
        <v>0</v>
      </c>
      <c r="J2316">
        <v>0</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row>
    <row r="2317" spans="1:32" x14ac:dyDescent="0.25">
      <c r="A2317" t="s">
        <v>7978</v>
      </c>
      <c r="B2317">
        <v>0</v>
      </c>
      <c r="C2317">
        <v>0</v>
      </c>
      <c r="D2317">
        <v>0</v>
      </c>
      <c r="E2317">
        <v>0</v>
      </c>
      <c r="F2317">
        <v>0</v>
      </c>
      <c r="G2317">
        <v>0</v>
      </c>
      <c r="H2317">
        <v>0</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row>
    <row r="2318" spans="1:32" x14ac:dyDescent="0.25">
      <c r="A2318" t="s">
        <v>7979</v>
      </c>
      <c r="B2318">
        <v>0</v>
      </c>
      <c r="C2318">
        <v>0</v>
      </c>
      <c r="D2318">
        <v>0</v>
      </c>
      <c r="E2318">
        <v>0</v>
      </c>
      <c r="F2318">
        <v>0</v>
      </c>
      <c r="G2318">
        <v>0</v>
      </c>
      <c r="H2318">
        <v>0</v>
      </c>
      <c r="I2318">
        <v>0</v>
      </c>
      <c r="J2318">
        <v>0</v>
      </c>
      <c r="K2318">
        <v>0</v>
      </c>
      <c r="L2318">
        <v>0</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row>
    <row r="2319" spans="1:32" x14ac:dyDescent="0.25">
      <c r="A2319" t="s">
        <v>7980</v>
      </c>
      <c r="B2319">
        <v>0</v>
      </c>
      <c r="C2319">
        <v>0</v>
      </c>
      <c r="D2319">
        <v>0</v>
      </c>
      <c r="E2319">
        <v>0</v>
      </c>
      <c r="F2319">
        <v>0</v>
      </c>
      <c r="G2319">
        <v>0</v>
      </c>
      <c r="H2319">
        <v>0</v>
      </c>
      <c r="I2319">
        <v>0</v>
      </c>
      <c r="J2319">
        <v>0</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row>
    <row r="2320" spans="1:32" x14ac:dyDescent="0.25">
      <c r="A2320" t="s">
        <v>7981</v>
      </c>
      <c r="B2320">
        <v>0</v>
      </c>
      <c r="C2320">
        <v>0</v>
      </c>
      <c r="D2320">
        <v>0</v>
      </c>
      <c r="E2320">
        <v>0</v>
      </c>
      <c r="F2320">
        <v>0</v>
      </c>
      <c r="G2320">
        <v>0</v>
      </c>
      <c r="H2320">
        <v>0</v>
      </c>
      <c r="I2320">
        <v>0</v>
      </c>
      <c r="J2320">
        <v>0</v>
      </c>
      <c r="K2320">
        <v>0</v>
      </c>
      <c r="L2320">
        <v>0</v>
      </c>
      <c r="M2320">
        <v>0</v>
      </c>
      <c r="N2320">
        <v>0</v>
      </c>
      <c r="O2320">
        <v>0</v>
      </c>
      <c r="P2320">
        <v>0</v>
      </c>
      <c r="Q2320">
        <v>0</v>
      </c>
      <c r="R2320">
        <v>0</v>
      </c>
      <c r="S2320">
        <v>0</v>
      </c>
      <c r="T2320">
        <v>0</v>
      </c>
      <c r="U2320">
        <v>0</v>
      </c>
      <c r="V2320">
        <v>0</v>
      </c>
      <c r="W2320">
        <v>0</v>
      </c>
      <c r="X2320">
        <v>0</v>
      </c>
      <c r="Y2320">
        <v>0</v>
      </c>
      <c r="Z2320">
        <v>0</v>
      </c>
      <c r="AA2320">
        <v>0</v>
      </c>
      <c r="AB2320">
        <v>0</v>
      </c>
      <c r="AC2320">
        <v>0</v>
      </c>
      <c r="AD2320">
        <v>0</v>
      </c>
      <c r="AE2320">
        <v>0</v>
      </c>
      <c r="AF2320">
        <v>0</v>
      </c>
    </row>
    <row r="2321" spans="1:32" x14ac:dyDescent="0.25">
      <c r="A2321" t="s">
        <v>7982</v>
      </c>
      <c r="B2321">
        <v>0</v>
      </c>
      <c r="C2321">
        <v>0</v>
      </c>
      <c r="D2321">
        <v>0</v>
      </c>
      <c r="E2321">
        <v>0</v>
      </c>
      <c r="F2321">
        <v>0</v>
      </c>
      <c r="G2321">
        <v>0</v>
      </c>
      <c r="H2321">
        <v>0</v>
      </c>
      <c r="I2321">
        <v>0</v>
      </c>
      <c r="J2321">
        <v>0</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row>
    <row r="2322" spans="1:32" x14ac:dyDescent="0.25">
      <c r="A2322" t="s">
        <v>7983</v>
      </c>
      <c r="B2322">
        <v>0</v>
      </c>
      <c r="C2322">
        <v>0</v>
      </c>
      <c r="D2322">
        <v>0</v>
      </c>
      <c r="E2322">
        <v>0</v>
      </c>
      <c r="F2322">
        <v>0</v>
      </c>
      <c r="G2322">
        <v>0</v>
      </c>
      <c r="H2322">
        <v>0</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row>
    <row r="2323" spans="1:32" x14ac:dyDescent="0.25">
      <c r="A2323" t="s">
        <v>7984</v>
      </c>
      <c r="B2323">
        <v>0</v>
      </c>
      <c r="C2323">
        <v>0</v>
      </c>
      <c r="D2323">
        <v>0</v>
      </c>
      <c r="E2323">
        <v>0</v>
      </c>
      <c r="F2323">
        <v>0</v>
      </c>
      <c r="G2323">
        <v>0</v>
      </c>
      <c r="H2323">
        <v>0</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row>
    <row r="2324" spans="1:32" x14ac:dyDescent="0.25">
      <c r="A2324" t="s">
        <v>7985</v>
      </c>
      <c r="B2324">
        <v>0</v>
      </c>
      <c r="C2324">
        <v>0</v>
      </c>
      <c r="D2324">
        <v>0</v>
      </c>
      <c r="E2324">
        <v>0</v>
      </c>
      <c r="F2324">
        <v>0</v>
      </c>
      <c r="G2324">
        <v>0</v>
      </c>
      <c r="H2324">
        <v>0</v>
      </c>
      <c r="I2324">
        <v>0</v>
      </c>
      <c r="J2324">
        <v>0</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0</v>
      </c>
      <c r="AD2324">
        <v>0</v>
      </c>
      <c r="AE2324">
        <v>0</v>
      </c>
      <c r="AF2324">
        <v>0</v>
      </c>
    </row>
    <row r="2325" spans="1:32" x14ac:dyDescent="0.25">
      <c r="A2325" t="s">
        <v>7986</v>
      </c>
      <c r="B2325">
        <v>0</v>
      </c>
      <c r="C2325">
        <v>0</v>
      </c>
      <c r="D2325">
        <v>0</v>
      </c>
      <c r="E2325">
        <v>0</v>
      </c>
      <c r="F2325">
        <v>0</v>
      </c>
      <c r="G2325">
        <v>0</v>
      </c>
      <c r="H2325">
        <v>0</v>
      </c>
      <c r="I2325">
        <v>0</v>
      </c>
      <c r="J2325">
        <v>0</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row>
    <row r="2326" spans="1:32" x14ac:dyDescent="0.25">
      <c r="A2326" t="s">
        <v>7987</v>
      </c>
      <c r="B2326">
        <v>0</v>
      </c>
      <c r="C2326">
        <v>0</v>
      </c>
      <c r="D2326">
        <v>0</v>
      </c>
      <c r="E2326">
        <v>0</v>
      </c>
      <c r="F2326">
        <v>0</v>
      </c>
      <c r="G2326">
        <v>0</v>
      </c>
      <c r="H2326">
        <v>0</v>
      </c>
      <c r="I2326">
        <v>0</v>
      </c>
      <c r="J2326">
        <v>0</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row>
    <row r="2327" spans="1:32" x14ac:dyDescent="0.25">
      <c r="A2327" t="s">
        <v>7988</v>
      </c>
      <c r="B2327">
        <v>0</v>
      </c>
      <c r="C2327">
        <v>0</v>
      </c>
      <c r="D2327">
        <v>0</v>
      </c>
      <c r="E2327">
        <v>0</v>
      </c>
      <c r="F2327">
        <v>0</v>
      </c>
      <c r="G2327">
        <v>0</v>
      </c>
      <c r="H2327">
        <v>0</v>
      </c>
      <c r="I2327">
        <v>0</v>
      </c>
      <c r="J2327">
        <v>0</v>
      </c>
      <c r="K2327">
        <v>0</v>
      </c>
      <c r="L2327">
        <v>0</v>
      </c>
      <c r="M2327">
        <v>0</v>
      </c>
      <c r="N2327">
        <v>0</v>
      </c>
      <c r="O2327">
        <v>0</v>
      </c>
      <c r="P2327">
        <v>0</v>
      </c>
      <c r="Q2327">
        <v>0</v>
      </c>
      <c r="R2327">
        <v>0</v>
      </c>
      <c r="S2327">
        <v>0</v>
      </c>
      <c r="T2327">
        <v>0</v>
      </c>
      <c r="U2327">
        <v>0</v>
      </c>
      <c r="V2327">
        <v>0</v>
      </c>
      <c r="W2327">
        <v>0</v>
      </c>
      <c r="X2327">
        <v>0</v>
      </c>
      <c r="Y2327">
        <v>0</v>
      </c>
      <c r="Z2327">
        <v>0</v>
      </c>
      <c r="AA2327">
        <v>0</v>
      </c>
      <c r="AB2327">
        <v>0</v>
      </c>
      <c r="AC2327">
        <v>0</v>
      </c>
      <c r="AD2327">
        <v>0</v>
      </c>
      <c r="AE2327">
        <v>0</v>
      </c>
      <c r="AF2327">
        <v>0</v>
      </c>
    </row>
    <row r="2328" spans="1:32" x14ac:dyDescent="0.25">
      <c r="A2328" t="s">
        <v>7989</v>
      </c>
      <c r="B2328">
        <v>0</v>
      </c>
      <c r="C2328">
        <v>0</v>
      </c>
      <c r="D2328">
        <v>0</v>
      </c>
      <c r="E2328">
        <v>0</v>
      </c>
      <c r="F2328">
        <v>0</v>
      </c>
      <c r="G2328">
        <v>0</v>
      </c>
      <c r="H2328">
        <v>0</v>
      </c>
      <c r="I2328">
        <v>0</v>
      </c>
      <c r="J2328">
        <v>0</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row>
    <row r="2329" spans="1:32" x14ac:dyDescent="0.25">
      <c r="A2329" t="s">
        <v>7990</v>
      </c>
      <c r="B2329">
        <v>0</v>
      </c>
      <c r="C2329">
        <v>0</v>
      </c>
      <c r="D2329">
        <v>0</v>
      </c>
      <c r="E2329">
        <v>0</v>
      </c>
      <c r="F2329">
        <v>0</v>
      </c>
      <c r="G2329">
        <v>0</v>
      </c>
      <c r="H2329">
        <v>0</v>
      </c>
      <c r="I2329">
        <v>0</v>
      </c>
      <c r="J2329">
        <v>0</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row>
    <row r="2330" spans="1:32" x14ac:dyDescent="0.25">
      <c r="A2330" t="s">
        <v>7991</v>
      </c>
      <c r="B2330">
        <v>0</v>
      </c>
      <c r="C2330">
        <v>0</v>
      </c>
      <c r="D2330">
        <v>0</v>
      </c>
      <c r="E2330">
        <v>0</v>
      </c>
      <c r="F2330">
        <v>0</v>
      </c>
      <c r="G2330">
        <v>0</v>
      </c>
      <c r="H2330">
        <v>0</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row>
    <row r="2331" spans="1:32" x14ac:dyDescent="0.25">
      <c r="A2331" t="s">
        <v>7992</v>
      </c>
      <c r="B2331">
        <v>0</v>
      </c>
      <c r="C2331">
        <v>0</v>
      </c>
      <c r="D2331">
        <v>0</v>
      </c>
      <c r="E2331">
        <v>0</v>
      </c>
      <c r="F2331">
        <v>0</v>
      </c>
      <c r="G2331">
        <v>0</v>
      </c>
      <c r="H2331">
        <v>0</v>
      </c>
      <c r="I2331">
        <v>0</v>
      </c>
      <c r="J2331">
        <v>0</v>
      </c>
      <c r="K2331">
        <v>0</v>
      </c>
      <c r="L2331">
        <v>0</v>
      </c>
      <c r="M2331">
        <v>0</v>
      </c>
      <c r="N2331">
        <v>0</v>
      </c>
      <c r="O2331">
        <v>0</v>
      </c>
      <c r="P2331">
        <v>0</v>
      </c>
      <c r="Q2331">
        <v>0</v>
      </c>
      <c r="R2331">
        <v>0</v>
      </c>
      <c r="S2331">
        <v>0</v>
      </c>
      <c r="T2331">
        <v>0</v>
      </c>
      <c r="U2331">
        <v>0</v>
      </c>
      <c r="V2331">
        <v>0</v>
      </c>
      <c r="W2331">
        <v>0</v>
      </c>
      <c r="X2331">
        <v>0</v>
      </c>
      <c r="Y2331">
        <v>0</v>
      </c>
      <c r="Z2331">
        <v>0</v>
      </c>
      <c r="AA2331">
        <v>0</v>
      </c>
      <c r="AB2331">
        <v>0</v>
      </c>
      <c r="AC2331">
        <v>0</v>
      </c>
      <c r="AD2331">
        <v>0</v>
      </c>
      <c r="AE2331">
        <v>0</v>
      </c>
      <c r="AF2331">
        <v>0</v>
      </c>
    </row>
    <row r="2332" spans="1:32" x14ac:dyDescent="0.25">
      <c r="A2332" t="s">
        <v>7993</v>
      </c>
      <c r="B2332">
        <v>0</v>
      </c>
      <c r="C2332">
        <v>0</v>
      </c>
      <c r="D2332">
        <v>0</v>
      </c>
      <c r="E2332">
        <v>0</v>
      </c>
      <c r="F2332">
        <v>0</v>
      </c>
      <c r="G2332">
        <v>0</v>
      </c>
      <c r="H2332">
        <v>0</v>
      </c>
      <c r="I2332">
        <v>0</v>
      </c>
      <c r="J2332">
        <v>0</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row>
    <row r="2333" spans="1:32" x14ac:dyDescent="0.25">
      <c r="A2333" t="s">
        <v>7994</v>
      </c>
      <c r="B2333">
        <v>0</v>
      </c>
      <c r="C2333">
        <v>0</v>
      </c>
      <c r="D2333">
        <v>0</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row>
    <row r="2334" spans="1:32" x14ac:dyDescent="0.25">
      <c r="A2334" t="s">
        <v>7995</v>
      </c>
      <c r="B2334">
        <v>0</v>
      </c>
      <c r="C2334">
        <v>0</v>
      </c>
      <c r="D2334">
        <v>0</v>
      </c>
      <c r="E2334">
        <v>0</v>
      </c>
      <c r="F2334">
        <v>0</v>
      </c>
      <c r="G2334">
        <v>0</v>
      </c>
      <c r="H2334">
        <v>0</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row>
    <row r="2335" spans="1:32" x14ac:dyDescent="0.25">
      <c r="A2335" t="s">
        <v>7996</v>
      </c>
      <c r="B2335">
        <v>0</v>
      </c>
      <c r="C2335">
        <v>0</v>
      </c>
      <c r="D2335">
        <v>0</v>
      </c>
      <c r="E2335">
        <v>0</v>
      </c>
      <c r="F2335">
        <v>0</v>
      </c>
      <c r="G2335">
        <v>0</v>
      </c>
      <c r="H2335">
        <v>0</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row>
    <row r="2336" spans="1:32" x14ac:dyDescent="0.25">
      <c r="A2336" t="s">
        <v>7997</v>
      </c>
      <c r="B2336">
        <v>0</v>
      </c>
      <c r="C2336">
        <v>0</v>
      </c>
      <c r="D2336">
        <v>0</v>
      </c>
      <c r="E2336">
        <v>0</v>
      </c>
      <c r="F2336">
        <v>0</v>
      </c>
      <c r="G2336">
        <v>0</v>
      </c>
      <c r="H2336">
        <v>0</v>
      </c>
      <c r="I2336">
        <v>0</v>
      </c>
      <c r="J2336">
        <v>0</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row>
    <row r="2337" spans="1:32" x14ac:dyDescent="0.25">
      <c r="A2337" t="s">
        <v>7998</v>
      </c>
      <c r="B2337">
        <v>0</v>
      </c>
      <c r="C2337">
        <v>0</v>
      </c>
      <c r="D2337">
        <v>0</v>
      </c>
      <c r="E2337">
        <v>0</v>
      </c>
      <c r="F2337">
        <v>0</v>
      </c>
      <c r="G2337">
        <v>0</v>
      </c>
      <c r="H2337">
        <v>0</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row>
    <row r="2338" spans="1:32" x14ac:dyDescent="0.25">
      <c r="A2338" t="s">
        <v>7999</v>
      </c>
      <c r="B2338">
        <v>0</v>
      </c>
      <c r="C2338">
        <v>0</v>
      </c>
      <c r="D2338">
        <v>0</v>
      </c>
      <c r="E2338">
        <v>0</v>
      </c>
      <c r="F2338">
        <v>0</v>
      </c>
      <c r="G2338">
        <v>0</v>
      </c>
      <c r="H2338">
        <v>0</v>
      </c>
      <c r="I2338">
        <v>0</v>
      </c>
      <c r="J2338">
        <v>0</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row>
    <row r="2339" spans="1:32" x14ac:dyDescent="0.25">
      <c r="A2339" t="s">
        <v>8000</v>
      </c>
      <c r="B2339">
        <v>0</v>
      </c>
      <c r="C2339">
        <v>0</v>
      </c>
      <c r="D2339">
        <v>0</v>
      </c>
      <c r="E2339">
        <v>0</v>
      </c>
      <c r="F2339">
        <v>0</v>
      </c>
      <c r="G2339">
        <v>0</v>
      </c>
      <c r="H2339">
        <v>0</v>
      </c>
      <c r="I2339">
        <v>0</v>
      </c>
      <c r="J2339">
        <v>0</v>
      </c>
      <c r="K2339">
        <v>0</v>
      </c>
      <c r="L2339">
        <v>0</v>
      </c>
      <c r="M2339">
        <v>0</v>
      </c>
      <c r="N2339">
        <v>0</v>
      </c>
      <c r="O2339">
        <v>0</v>
      </c>
      <c r="P2339">
        <v>0</v>
      </c>
      <c r="Q2339">
        <v>0</v>
      </c>
      <c r="R2339">
        <v>0</v>
      </c>
      <c r="S2339">
        <v>0</v>
      </c>
      <c r="T2339">
        <v>0</v>
      </c>
      <c r="U2339">
        <v>0</v>
      </c>
      <c r="V2339">
        <v>0</v>
      </c>
      <c r="W2339">
        <v>0</v>
      </c>
      <c r="X2339">
        <v>0</v>
      </c>
      <c r="Y2339">
        <v>0</v>
      </c>
      <c r="Z2339">
        <v>0</v>
      </c>
      <c r="AA2339">
        <v>0</v>
      </c>
      <c r="AB2339">
        <v>0</v>
      </c>
      <c r="AC2339">
        <v>0</v>
      </c>
      <c r="AD2339">
        <v>0</v>
      </c>
      <c r="AE2339">
        <v>0</v>
      </c>
      <c r="AF2339">
        <v>0</v>
      </c>
    </row>
    <row r="2340" spans="1:32" x14ac:dyDescent="0.25">
      <c r="A2340" t="s">
        <v>8001</v>
      </c>
      <c r="B2340">
        <v>0</v>
      </c>
      <c r="C2340">
        <v>0</v>
      </c>
      <c r="D2340">
        <v>0</v>
      </c>
      <c r="E2340">
        <v>0</v>
      </c>
      <c r="F2340">
        <v>0</v>
      </c>
      <c r="G2340">
        <v>0</v>
      </c>
      <c r="H2340">
        <v>0</v>
      </c>
      <c r="I2340">
        <v>0</v>
      </c>
      <c r="J2340">
        <v>0</v>
      </c>
      <c r="K2340">
        <v>0</v>
      </c>
      <c r="L2340">
        <v>0</v>
      </c>
      <c r="M2340">
        <v>0</v>
      </c>
      <c r="N2340">
        <v>0</v>
      </c>
      <c r="O2340">
        <v>0</v>
      </c>
      <c r="P2340">
        <v>0</v>
      </c>
      <c r="Q2340">
        <v>0</v>
      </c>
      <c r="R2340">
        <v>0</v>
      </c>
      <c r="S2340">
        <v>0</v>
      </c>
      <c r="T2340">
        <v>0</v>
      </c>
      <c r="U2340">
        <v>0</v>
      </c>
      <c r="V2340">
        <v>0</v>
      </c>
      <c r="W2340">
        <v>0</v>
      </c>
      <c r="X2340">
        <v>0</v>
      </c>
      <c r="Y2340">
        <v>0</v>
      </c>
      <c r="Z2340">
        <v>0</v>
      </c>
      <c r="AA2340">
        <v>0</v>
      </c>
      <c r="AB2340">
        <v>0</v>
      </c>
      <c r="AC2340">
        <v>0</v>
      </c>
      <c r="AD2340">
        <v>0</v>
      </c>
      <c r="AE2340">
        <v>0</v>
      </c>
      <c r="AF2340">
        <v>0</v>
      </c>
    </row>
    <row r="2341" spans="1:32" x14ac:dyDescent="0.25">
      <c r="A2341" t="s">
        <v>8002</v>
      </c>
      <c r="B2341">
        <v>0</v>
      </c>
      <c r="C2341">
        <v>0</v>
      </c>
      <c r="D2341">
        <v>0</v>
      </c>
      <c r="E2341">
        <v>0</v>
      </c>
      <c r="F2341">
        <v>0</v>
      </c>
      <c r="G2341">
        <v>0</v>
      </c>
      <c r="H2341">
        <v>0</v>
      </c>
      <c r="I2341">
        <v>0</v>
      </c>
      <c r="J2341">
        <v>0</v>
      </c>
      <c r="K2341">
        <v>0</v>
      </c>
      <c r="L2341">
        <v>0</v>
      </c>
      <c r="M2341">
        <v>0</v>
      </c>
      <c r="N2341">
        <v>0</v>
      </c>
      <c r="O2341">
        <v>0</v>
      </c>
      <c r="P2341">
        <v>0</v>
      </c>
      <c r="Q2341">
        <v>0</v>
      </c>
      <c r="R2341">
        <v>0</v>
      </c>
      <c r="S2341">
        <v>0</v>
      </c>
      <c r="T2341">
        <v>0</v>
      </c>
      <c r="U2341">
        <v>0</v>
      </c>
      <c r="V2341">
        <v>0</v>
      </c>
      <c r="W2341">
        <v>0</v>
      </c>
      <c r="X2341">
        <v>0</v>
      </c>
      <c r="Y2341">
        <v>0</v>
      </c>
      <c r="Z2341">
        <v>0</v>
      </c>
      <c r="AA2341">
        <v>0</v>
      </c>
      <c r="AB2341">
        <v>0</v>
      </c>
      <c r="AC2341">
        <v>0</v>
      </c>
      <c r="AD2341">
        <v>0</v>
      </c>
      <c r="AE2341">
        <v>0</v>
      </c>
      <c r="AF2341">
        <v>0</v>
      </c>
    </row>
    <row r="2342" spans="1:32" x14ac:dyDescent="0.25">
      <c r="A2342" t="s">
        <v>8003</v>
      </c>
      <c r="B2342">
        <v>0</v>
      </c>
      <c r="C2342">
        <v>0</v>
      </c>
      <c r="D2342">
        <v>0</v>
      </c>
      <c r="E2342">
        <v>0</v>
      </c>
      <c r="F2342">
        <v>0</v>
      </c>
      <c r="G2342">
        <v>0</v>
      </c>
      <c r="H2342">
        <v>0</v>
      </c>
      <c r="I2342">
        <v>0</v>
      </c>
      <c r="J2342">
        <v>0</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row>
    <row r="2343" spans="1:32" x14ac:dyDescent="0.25">
      <c r="A2343" t="s">
        <v>8004</v>
      </c>
      <c r="B2343">
        <v>0</v>
      </c>
      <c r="C2343">
        <v>0</v>
      </c>
      <c r="D2343">
        <v>0</v>
      </c>
      <c r="E2343">
        <v>0</v>
      </c>
      <c r="F2343">
        <v>0</v>
      </c>
      <c r="G2343">
        <v>0</v>
      </c>
      <c r="H2343">
        <v>0</v>
      </c>
      <c r="I2343">
        <v>0</v>
      </c>
      <c r="J2343">
        <v>0</v>
      </c>
      <c r="K2343">
        <v>0</v>
      </c>
      <c r="L2343">
        <v>0</v>
      </c>
      <c r="M2343">
        <v>0</v>
      </c>
      <c r="N2343">
        <v>0</v>
      </c>
      <c r="O2343">
        <v>0</v>
      </c>
      <c r="P2343">
        <v>0</v>
      </c>
      <c r="Q2343">
        <v>0</v>
      </c>
      <c r="R2343">
        <v>0</v>
      </c>
      <c r="S2343">
        <v>0</v>
      </c>
      <c r="T2343">
        <v>0</v>
      </c>
      <c r="U2343">
        <v>0</v>
      </c>
      <c r="V2343">
        <v>0</v>
      </c>
      <c r="W2343">
        <v>0</v>
      </c>
      <c r="X2343">
        <v>0</v>
      </c>
      <c r="Y2343">
        <v>0</v>
      </c>
      <c r="Z2343">
        <v>0</v>
      </c>
      <c r="AA2343">
        <v>0</v>
      </c>
      <c r="AB2343">
        <v>0</v>
      </c>
      <c r="AC2343">
        <v>0</v>
      </c>
      <c r="AD2343">
        <v>0</v>
      </c>
      <c r="AE2343">
        <v>0</v>
      </c>
      <c r="AF2343">
        <v>0</v>
      </c>
    </row>
    <row r="2344" spans="1:32" x14ac:dyDescent="0.25">
      <c r="A2344" t="s">
        <v>8005</v>
      </c>
      <c r="B2344">
        <v>0</v>
      </c>
      <c r="C2344">
        <v>0</v>
      </c>
      <c r="D2344">
        <v>0</v>
      </c>
      <c r="E2344">
        <v>0</v>
      </c>
      <c r="F2344">
        <v>0</v>
      </c>
      <c r="G2344">
        <v>0</v>
      </c>
      <c r="H2344">
        <v>0</v>
      </c>
      <c r="I2344">
        <v>0</v>
      </c>
      <c r="J2344">
        <v>0</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row>
    <row r="2345" spans="1:32" x14ac:dyDescent="0.25">
      <c r="A2345" t="s">
        <v>8006</v>
      </c>
      <c r="B2345">
        <v>0</v>
      </c>
      <c r="C2345">
        <v>0</v>
      </c>
      <c r="D2345">
        <v>0</v>
      </c>
      <c r="E2345">
        <v>0</v>
      </c>
      <c r="F2345">
        <v>0</v>
      </c>
      <c r="G2345">
        <v>0</v>
      </c>
      <c r="H2345">
        <v>0</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row>
    <row r="2346" spans="1:32" x14ac:dyDescent="0.25">
      <c r="A2346" t="s">
        <v>8007</v>
      </c>
      <c r="B2346">
        <v>0</v>
      </c>
      <c r="C2346">
        <v>0</v>
      </c>
      <c r="D2346">
        <v>0</v>
      </c>
      <c r="E2346">
        <v>0</v>
      </c>
      <c r="F2346">
        <v>0</v>
      </c>
      <c r="G2346">
        <v>0</v>
      </c>
      <c r="H2346">
        <v>0</v>
      </c>
      <c r="I2346">
        <v>0</v>
      </c>
      <c r="J2346">
        <v>0</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row>
    <row r="2347" spans="1:32" x14ac:dyDescent="0.25">
      <c r="A2347" t="s">
        <v>8008</v>
      </c>
      <c r="B2347">
        <v>0</v>
      </c>
      <c r="C2347">
        <v>0</v>
      </c>
      <c r="D2347">
        <v>0</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row>
    <row r="2348" spans="1:32" x14ac:dyDescent="0.25">
      <c r="A2348" t="s">
        <v>8009</v>
      </c>
      <c r="B2348">
        <v>0</v>
      </c>
      <c r="C2348">
        <v>0</v>
      </c>
      <c r="D2348">
        <v>0</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row>
    <row r="2349" spans="1:32" x14ac:dyDescent="0.25">
      <c r="A2349" t="s">
        <v>8010</v>
      </c>
      <c r="B2349">
        <v>0</v>
      </c>
      <c r="C2349">
        <v>0</v>
      </c>
      <c r="D2349">
        <v>0</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row>
    <row r="2350" spans="1:32" x14ac:dyDescent="0.25">
      <c r="A2350" t="s">
        <v>8011</v>
      </c>
      <c r="B2350">
        <v>0</v>
      </c>
      <c r="C2350">
        <v>0</v>
      </c>
      <c r="D2350">
        <v>0</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row>
    <row r="2351" spans="1:32" x14ac:dyDescent="0.25">
      <c r="A2351" t="s">
        <v>8012</v>
      </c>
      <c r="B2351">
        <v>0</v>
      </c>
      <c r="C2351">
        <v>0</v>
      </c>
      <c r="D2351">
        <v>0</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row>
    <row r="2352" spans="1:32" x14ac:dyDescent="0.25">
      <c r="A2352" t="s">
        <v>8013</v>
      </c>
      <c r="B2352">
        <v>0</v>
      </c>
      <c r="C2352">
        <v>0</v>
      </c>
      <c r="D2352">
        <v>0</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row>
    <row r="2353" spans="1:32" x14ac:dyDescent="0.25">
      <c r="A2353" t="s">
        <v>8014</v>
      </c>
      <c r="B2353">
        <v>0</v>
      </c>
      <c r="C2353">
        <v>0</v>
      </c>
      <c r="D2353">
        <v>0</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row>
    <row r="2354" spans="1:32" x14ac:dyDescent="0.25">
      <c r="A2354" t="s">
        <v>8015</v>
      </c>
      <c r="B2354">
        <v>0</v>
      </c>
      <c r="C2354">
        <v>0</v>
      </c>
      <c r="D2354">
        <v>0</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row>
    <row r="2355" spans="1:32" x14ac:dyDescent="0.25">
      <c r="A2355" t="s">
        <v>8016</v>
      </c>
      <c r="B2355">
        <v>0</v>
      </c>
      <c r="C2355">
        <v>0</v>
      </c>
      <c r="D2355">
        <v>0</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row>
    <row r="2356" spans="1:32" x14ac:dyDescent="0.25">
      <c r="A2356" t="s">
        <v>8017</v>
      </c>
      <c r="B2356">
        <v>0</v>
      </c>
      <c r="C2356">
        <v>0</v>
      </c>
      <c r="D2356">
        <v>0</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row>
    <row r="2357" spans="1:32" x14ac:dyDescent="0.25">
      <c r="A2357" t="s">
        <v>8018</v>
      </c>
      <c r="B2357">
        <v>0</v>
      </c>
      <c r="C2357">
        <v>0</v>
      </c>
      <c r="D2357">
        <v>0</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row>
    <row r="2358" spans="1:32" x14ac:dyDescent="0.25">
      <c r="A2358" t="s">
        <v>8019</v>
      </c>
      <c r="B2358">
        <v>0</v>
      </c>
      <c r="C2358">
        <v>0</v>
      </c>
      <c r="D2358">
        <v>0</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row>
    <row r="2359" spans="1:32" x14ac:dyDescent="0.25">
      <c r="A2359" t="s">
        <v>8020</v>
      </c>
      <c r="B2359">
        <v>0</v>
      </c>
      <c r="C2359">
        <v>0</v>
      </c>
      <c r="D2359">
        <v>0</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row>
    <row r="2360" spans="1:32" x14ac:dyDescent="0.25">
      <c r="A2360" t="s">
        <v>8021</v>
      </c>
      <c r="B2360">
        <v>0</v>
      </c>
      <c r="C2360">
        <v>0</v>
      </c>
      <c r="D2360">
        <v>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row>
    <row r="2361" spans="1:32" x14ac:dyDescent="0.25">
      <c r="A2361" t="s">
        <v>8022</v>
      </c>
      <c r="B2361">
        <v>0</v>
      </c>
      <c r="C2361">
        <v>0</v>
      </c>
      <c r="D2361">
        <v>0</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row>
    <row r="2362" spans="1:32" x14ac:dyDescent="0.25">
      <c r="A2362" t="s">
        <v>8023</v>
      </c>
      <c r="B2362">
        <v>0</v>
      </c>
      <c r="C2362">
        <v>0</v>
      </c>
      <c r="D2362">
        <v>0</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row>
    <row r="2363" spans="1:32" x14ac:dyDescent="0.25">
      <c r="A2363" t="s">
        <v>8024</v>
      </c>
      <c r="B2363">
        <v>0</v>
      </c>
      <c r="C2363">
        <v>0</v>
      </c>
      <c r="D2363">
        <v>0</v>
      </c>
      <c r="E2363">
        <v>0</v>
      </c>
      <c r="F2363">
        <v>0</v>
      </c>
      <c r="G2363">
        <v>0</v>
      </c>
      <c r="H2363">
        <v>0</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row>
    <row r="2364" spans="1:32" x14ac:dyDescent="0.25">
      <c r="A2364" t="s">
        <v>8025</v>
      </c>
      <c r="B2364">
        <v>0</v>
      </c>
      <c r="C2364">
        <v>0</v>
      </c>
      <c r="D2364">
        <v>0</v>
      </c>
      <c r="E2364">
        <v>0</v>
      </c>
      <c r="F2364">
        <v>0</v>
      </c>
      <c r="G2364">
        <v>0</v>
      </c>
      <c r="H2364">
        <v>0</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row>
    <row r="2365" spans="1:32" x14ac:dyDescent="0.25">
      <c r="A2365" t="s">
        <v>8026</v>
      </c>
      <c r="B2365">
        <v>0</v>
      </c>
      <c r="C2365">
        <v>0</v>
      </c>
      <c r="D2365">
        <v>0</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row>
    <row r="2366" spans="1:32" x14ac:dyDescent="0.25">
      <c r="A2366" t="s">
        <v>8027</v>
      </c>
      <c r="B2366">
        <v>0</v>
      </c>
      <c r="C2366">
        <v>0</v>
      </c>
      <c r="D2366">
        <v>0</v>
      </c>
      <c r="E2366">
        <v>0</v>
      </c>
      <c r="F2366">
        <v>0</v>
      </c>
      <c r="G2366">
        <v>0</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row>
    <row r="2367" spans="1:32" x14ac:dyDescent="0.25">
      <c r="A2367" t="s">
        <v>8028</v>
      </c>
      <c r="B2367">
        <v>0</v>
      </c>
      <c r="C2367" s="197">
        <v>7555170000</v>
      </c>
      <c r="D2367" s="197">
        <v>7284390000</v>
      </c>
      <c r="E2367" s="197">
        <v>7107040000</v>
      </c>
      <c r="F2367" s="197">
        <v>6945140000</v>
      </c>
      <c r="G2367" s="197">
        <v>6883440000</v>
      </c>
      <c r="H2367" s="197">
        <v>6973320000</v>
      </c>
      <c r="I2367" s="197">
        <v>6933560000</v>
      </c>
      <c r="J2367" s="197">
        <v>6950910000</v>
      </c>
      <c r="K2367" s="197">
        <v>7027250000</v>
      </c>
      <c r="L2367" s="197">
        <v>7059810000</v>
      </c>
      <c r="M2367" s="197">
        <v>7010090000</v>
      </c>
      <c r="N2367" s="197">
        <v>7041380000</v>
      </c>
      <c r="O2367" s="197">
        <v>7082920000</v>
      </c>
      <c r="P2367" s="197">
        <v>7138260000</v>
      </c>
      <c r="Q2367" s="197">
        <v>7141130000</v>
      </c>
      <c r="R2367" s="197">
        <v>7168270000</v>
      </c>
      <c r="S2367" s="197">
        <v>7169360000</v>
      </c>
      <c r="T2367" s="197">
        <v>7171400000</v>
      </c>
      <c r="U2367" s="197">
        <v>7191220000</v>
      </c>
      <c r="V2367" s="197">
        <v>7229240000</v>
      </c>
      <c r="W2367" s="197">
        <v>7281930000</v>
      </c>
      <c r="X2367" s="197">
        <v>7326990000</v>
      </c>
      <c r="Y2367" s="197">
        <v>7380320000</v>
      </c>
      <c r="Z2367" s="197">
        <v>7460180000</v>
      </c>
      <c r="AA2367" s="197">
        <v>7519570000</v>
      </c>
      <c r="AB2367" s="197">
        <v>7612210000</v>
      </c>
      <c r="AC2367" s="197">
        <v>7695840000</v>
      </c>
      <c r="AD2367" s="197">
        <v>7775090000</v>
      </c>
      <c r="AE2367" s="197">
        <v>7814430000</v>
      </c>
      <c r="AF2367" s="197">
        <v>7906460000</v>
      </c>
    </row>
    <row r="2368" spans="1:32" x14ac:dyDescent="0.25">
      <c r="A2368" t="s">
        <v>8029</v>
      </c>
      <c r="B2368">
        <v>0</v>
      </c>
      <c r="C2368" s="197">
        <v>90264.4</v>
      </c>
      <c r="D2368" s="197">
        <v>87029.2</v>
      </c>
      <c r="E2368" s="197">
        <v>84910.399999999994</v>
      </c>
      <c r="F2368" s="197">
        <v>82976.100000000006</v>
      </c>
      <c r="G2368" s="197">
        <v>82238.899999999994</v>
      </c>
      <c r="H2368" s="197">
        <v>83312.7</v>
      </c>
      <c r="I2368" s="197">
        <v>82837.7</v>
      </c>
      <c r="J2368" s="197">
        <v>83045.100000000006</v>
      </c>
      <c r="K2368" s="197">
        <v>83957.1</v>
      </c>
      <c r="L2368" s="197">
        <v>84346.1</v>
      </c>
      <c r="M2368" s="197">
        <v>83752.100000000006</v>
      </c>
      <c r="N2368" s="197">
        <v>84125.9</v>
      </c>
      <c r="O2368" s="197">
        <v>84622.2</v>
      </c>
      <c r="P2368" s="197">
        <v>85283.3</v>
      </c>
      <c r="Q2368" s="197">
        <v>85317.7</v>
      </c>
      <c r="R2368" s="197">
        <v>85641.9</v>
      </c>
      <c r="S2368" s="197">
        <v>85654.9</v>
      </c>
      <c r="T2368" s="197">
        <v>85679.3</v>
      </c>
      <c r="U2368" s="197">
        <v>85916.1</v>
      </c>
      <c r="V2368" s="197">
        <v>86370.3</v>
      </c>
      <c r="W2368" s="197">
        <v>86999.8</v>
      </c>
      <c r="X2368" s="197">
        <v>87538.2</v>
      </c>
      <c r="Y2368" s="197">
        <v>88175.3</v>
      </c>
      <c r="Z2368" s="197">
        <v>89129.4</v>
      </c>
      <c r="AA2368" s="197">
        <v>89839</v>
      </c>
      <c r="AB2368" s="197">
        <v>90945.8</v>
      </c>
      <c r="AC2368" s="197">
        <v>91945</v>
      </c>
      <c r="AD2368" s="197">
        <v>92891.8</v>
      </c>
      <c r="AE2368" s="197">
        <v>93361.8</v>
      </c>
      <c r="AF2368" s="197">
        <v>94461.3</v>
      </c>
    </row>
    <row r="2369" spans="1:32" x14ac:dyDescent="0.25">
      <c r="A2369" t="s">
        <v>8030</v>
      </c>
      <c r="B2369">
        <v>0</v>
      </c>
      <c r="C2369" s="197">
        <v>3592320</v>
      </c>
      <c r="D2369" s="197">
        <v>3463570</v>
      </c>
      <c r="E2369" s="197">
        <v>3379250</v>
      </c>
      <c r="F2369" s="197">
        <v>3302260</v>
      </c>
      <c r="G2369" s="197">
        <v>3272920</v>
      </c>
      <c r="H2369" s="197">
        <v>3315660</v>
      </c>
      <c r="I2369" s="197">
        <v>3296760</v>
      </c>
      <c r="J2369" s="197">
        <v>3305010</v>
      </c>
      <c r="K2369" s="197">
        <v>3341310</v>
      </c>
      <c r="L2369" s="197">
        <v>3356790</v>
      </c>
      <c r="M2369" s="197">
        <v>3333150</v>
      </c>
      <c r="N2369" s="197">
        <v>3348020</v>
      </c>
      <c r="O2369" s="197">
        <v>3367770</v>
      </c>
      <c r="P2369" s="197">
        <v>3394090</v>
      </c>
      <c r="Q2369" s="197">
        <v>3395450</v>
      </c>
      <c r="R2369" s="197">
        <v>3408360</v>
      </c>
      <c r="S2369" s="197">
        <v>3408870</v>
      </c>
      <c r="T2369" s="197">
        <v>3409850</v>
      </c>
      <c r="U2369" s="197">
        <v>3419270</v>
      </c>
      <c r="V2369" s="197">
        <v>3437350</v>
      </c>
      <c r="W2369" s="197">
        <v>3462400</v>
      </c>
      <c r="X2369" s="197">
        <v>3483830</v>
      </c>
      <c r="Y2369" s="197">
        <v>3509180</v>
      </c>
      <c r="Z2369" s="197">
        <v>3547150</v>
      </c>
      <c r="AA2369" s="197">
        <v>3575390</v>
      </c>
      <c r="AB2369" s="197">
        <v>3619440</v>
      </c>
      <c r="AC2369" s="197">
        <v>3659210</v>
      </c>
      <c r="AD2369" s="197">
        <v>3696890</v>
      </c>
      <c r="AE2369" s="197">
        <v>3715590</v>
      </c>
      <c r="AF2369" s="197">
        <v>3759350</v>
      </c>
    </row>
    <row r="2370" spans="1:32" x14ac:dyDescent="0.25">
      <c r="A2370" t="s">
        <v>8031</v>
      </c>
      <c r="B2370">
        <v>0</v>
      </c>
      <c r="C2370" s="197">
        <v>13672400</v>
      </c>
      <c r="D2370" s="197">
        <v>13182400</v>
      </c>
      <c r="E2370" s="197">
        <v>12861400</v>
      </c>
      <c r="F2370" s="197">
        <v>12568400</v>
      </c>
      <c r="G2370" s="197">
        <v>12456800</v>
      </c>
      <c r="H2370" s="197">
        <v>12619400</v>
      </c>
      <c r="I2370" s="197">
        <v>12547500</v>
      </c>
      <c r="J2370" s="197">
        <v>12578900</v>
      </c>
      <c r="K2370" s="197">
        <v>12717000</v>
      </c>
      <c r="L2370" s="197">
        <v>12776000</v>
      </c>
      <c r="M2370" s="197">
        <v>12686000</v>
      </c>
      <c r="N2370" s="197">
        <v>12742600</v>
      </c>
      <c r="O2370" s="197">
        <v>12817800</v>
      </c>
      <c r="P2370" s="197">
        <v>12917900</v>
      </c>
      <c r="Q2370" s="197">
        <v>12923100</v>
      </c>
      <c r="R2370" s="197">
        <v>12972200</v>
      </c>
      <c r="S2370" s="197">
        <v>12974200</v>
      </c>
      <c r="T2370" s="197">
        <v>12977900</v>
      </c>
      <c r="U2370" s="197">
        <v>13013800</v>
      </c>
      <c r="V2370" s="197">
        <v>13082600</v>
      </c>
      <c r="W2370" s="197">
        <v>13177900</v>
      </c>
      <c r="X2370" s="197">
        <v>13259500</v>
      </c>
      <c r="Y2370" s="197">
        <v>13356000</v>
      </c>
      <c r="Z2370" s="197">
        <v>13500500</v>
      </c>
      <c r="AA2370" s="197">
        <v>13608000</v>
      </c>
      <c r="AB2370" s="197">
        <v>13775600</v>
      </c>
      <c r="AC2370" s="197">
        <v>13927000</v>
      </c>
      <c r="AD2370" s="197">
        <v>14070400</v>
      </c>
      <c r="AE2370" s="197">
        <v>14141600</v>
      </c>
      <c r="AF2370" s="197">
        <v>14308100</v>
      </c>
    </row>
    <row r="2371" spans="1:32" x14ac:dyDescent="0.25">
      <c r="A2371" t="s">
        <v>8032</v>
      </c>
      <c r="B2371">
        <v>0</v>
      </c>
      <c r="C2371" s="197">
        <v>3525300</v>
      </c>
      <c r="D2371" s="197">
        <v>3398950</v>
      </c>
      <c r="E2371" s="197">
        <v>3316200</v>
      </c>
      <c r="F2371" s="197">
        <v>3240650</v>
      </c>
      <c r="G2371" s="197">
        <v>3211860</v>
      </c>
      <c r="H2371" s="197">
        <v>3253800</v>
      </c>
      <c r="I2371" s="197">
        <v>3235250</v>
      </c>
      <c r="J2371" s="197">
        <v>3243350</v>
      </c>
      <c r="K2371" s="197">
        <v>3278970</v>
      </c>
      <c r="L2371" s="197">
        <v>3294160</v>
      </c>
      <c r="M2371" s="197">
        <v>3270960</v>
      </c>
      <c r="N2371" s="197">
        <v>3285560</v>
      </c>
      <c r="O2371" s="197">
        <v>3304940</v>
      </c>
      <c r="P2371" s="197">
        <v>3330760</v>
      </c>
      <c r="Q2371" s="197">
        <v>3332100</v>
      </c>
      <c r="R2371" s="197">
        <v>3344770</v>
      </c>
      <c r="S2371" s="197">
        <v>3345270</v>
      </c>
      <c r="T2371" s="197">
        <v>3346230</v>
      </c>
      <c r="U2371" s="197">
        <v>3355480</v>
      </c>
      <c r="V2371" s="197">
        <v>3373210</v>
      </c>
      <c r="W2371" s="197">
        <v>3397800</v>
      </c>
      <c r="X2371" s="197">
        <v>3418820</v>
      </c>
      <c r="Y2371" s="197">
        <v>3443710</v>
      </c>
      <c r="Z2371" s="197">
        <v>3480970</v>
      </c>
      <c r="AA2371" s="197">
        <v>3508680</v>
      </c>
      <c r="AB2371" s="197">
        <v>3551910</v>
      </c>
      <c r="AC2371" s="197">
        <v>3590930</v>
      </c>
      <c r="AD2371" s="197">
        <v>3627910</v>
      </c>
      <c r="AE2371" s="197">
        <v>3646270</v>
      </c>
      <c r="AF2371" s="197">
        <v>3689210</v>
      </c>
    </row>
    <row r="2372" spans="1:32" x14ac:dyDescent="0.25">
      <c r="A2372" t="s">
        <v>8033</v>
      </c>
      <c r="B2372">
        <v>0</v>
      </c>
      <c r="C2372" s="197">
        <v>1613090</v>
      </c>
      <c r="D2372" s="197">
        <v>1555270</v>
      </c>
      <c r="E2372" s="197">
        <v>1517410</v>
      </c>
      <c r="F2372" s="197">
        <v>1482840</v>
      </c>
      <c r="G2372" s="197">
        <v>1469670</v>
      </c>
      <c r="H2372" s="197">
        <v>1488860</v>
      </c>
      <c r="I2372" s="197">
        <v>1480370</v>
      </c>
      <c r="J2372" s="197">
        <v>1484070</v>
      </c>
      <c r="K2372" s="197">
        <v>1500370</v>
      </c>
      <c r="L2372" s="197">
        <v>1507320</v>
      </c>
      <c r="M2372" s="197">
        <v>1496710</v>
      </c>
      <c r="N2372" s="197">
        <v>1503390</v>
      </c>
      <c r="O2372" s="197">
        <v>1512260</v>
      </c>
      <c r="P2372" s="197">
        <v>1524070</v>
      </c>
      <c r="Q2372" s="197">
        <v>1524690</v>
      </c>
      <c r="R2372" s="197">
        <v>1530480</v>
      </c>
      <c r="S2372" s="197">
        <v>1530710</v>
      </c>
      <c r="T2372" s="197">
        <v>1531150</v>
      </c>
      <c r="U2372" s="197">
        <v>1535380</v>
      </c>
      <c r="V2372" s="197">
        <v>1543500</v>
      </c>
      <c r="W2372" s="197">
        <v>1554750</v>
      </c>
      <c r="X2372" s="197">
        <v>1564370</v>
      </c>
      <c r="Y2372" s="197">
        <v>1575760</v>
      </c>
      <c r="Z2372" s="197">
        <v>1592810</v>
      </c>
      <c r="AA2372" s="197">
        <v>1605490</v>
      </c>
      <c r="AB2372" s="197">
        <v>1625270</v>
      </c>
      <c r="AC2372" s="197">
        <v>1643120</v>
      </c>
      <c r="AD2372" s="197">
        <v>1660040</v>
      </c>
      <c r="AE2372" s="197">
        <v>1668440</v>
      </c>
      <c r="AF2372" s="197">
        <v>1688090</v>
      </c>
    </row>
    <row r="2373" spans="1:32" x14ac:dyDescent="0.25">
      <c r="A2373" t="s">
        <v>8034</v>
      </c>
      <c r="B2373">
        <v>0</v>
      </c>
      <c r="C2373" s="197">
        <v>68154600</v>
      </c>
      <c r="D2373" s="197">
        <v>65711800</v>
      </c>
      <c r="E2373" s="197">
        <v>64112000</v>
      </c>
      <c r="F2373" s="197">
        <v>62651500</v>
      </c>
      <c r="G2373" s="197">
        <v>62094900</v>
      </c>
      <c r="H2373" s="197">
        <v>62905700</v>
      </c>
      <c r="I2373" s="197">
        <v>62547000</v>
      </c>
      <c r="J2373" s="197">
        <v>62703600</v>
      </c>
      <c r="K2373" s="197">
        <v>63392300</v>
      </c>
      <c r="L2373" s="197">
        <v>63685900</v>
      </c>
      <c r="M2373" s="197">
        <v>63237400</v>
      </c>
      <c r="N2373" s="197">
        <v>63519700</v>
      </c>
      <c r="O2373" s="197">
        <v>63894400</v>
      </c>
      <c r="P2373" s="197">
        <v>64393600</v>
      </c>
      <c r="Q2373" s="197">
        <v>64419600</v>
      </c>
      <c r="R2373" s="197">
        <v>64664400</v>
      </c>
      <c r="S2373" s="197">
        <v>64674200</v>
      </c>
      <c r="T2373" s="197">
        <v>64692600</v>
      </c>
      <c r="U2373" s="197">
        <v>64871400</v>
      </c>
      <c r="V2373" s="197">
        <v>65214300</v>
      </c>
      <c r="W2373" s="197">
        <v>65689700</v>
      </c>
      <c r="X2373" s="197">
        <v>66096100</v>
      </c>
      <c r="Y2373" s="197">
        <v>66577200</v>
      </c>
      <c r="Z2373" s="197">
        <v>67297600</v>
      </c>
      <c r="AA2373" s="197">
        <v>67833400</v>
      </c>
      <c r="AB2373" s="197">
        <v>68669100</v>
      </c>
      <c r="AC2373" s="197">
        <v>69423500</v>
      </c>
      <c r="AD2373" s="197">
        <v>70138500</v>
      </c>
      <c r="AE2373" s="197">
        <v>70493300</v>
      </c>
      <c r="AF2373" s="197">
        <v>71323500</v>
      </c>
    </row>
    <row r="2374" spans="1:32" x14ac:dyDescent="0.25">
      <c r="A2374" t="s">
        <v>8035</v>
      </c>
      <c r="B2374">
        <v>0</v>
      </c>
      <c r="C2374" s="197">
        <v>102270</v>
      </c>
      <c r="D2374" s="197">
        <v>98604.3</v>
      </c>
      <c r="E2374" s="197">
        <v>96203.8</v>
      </c>
      <c r="F2374" s="197">
        <v>94012.2</v>
      </c>
      <c r="G2374" s="197">
        <v>93176.9</v>
      </c>
      <c r="H2374" s="197">
        <v>94393.600000000006</v>
      </c>
      <c r="I2374" s="197">
        <v>93855.4</v>
      </c>
      <c r="J2374" s="197">
        <v>94090.4</v>
      </c>
      <c r="K2374" s="197">
        <v>95123.7</v>
      </c>
      <c r="L2374" s="197">
        <v>95564.4</v>
      </c>
      <c r="M2374" s="197">
        <v>94891.4</v>
      </c>
      <c r="N2374" s="197">
        <v>95314.9</v>
      </c>
      <c r="O2374" s="197">
        <v>95877.2</v>
      </c>
      <c r="P2374" s="197">
        <v>96626.3</v>
      </c>
      <c r="Q2374" s="197">
        <v>96665.2</v>
      </c>
      <c r="R2374" s="197">
        <v>97032.6</v>
      </c>
      <c r="S2374" s="197">
        <v>97047.3</v>
      </c>
      <c r="T2374" s="197">
        <v>97074.9</v>
      </c>
      <c r="U2374" s="197">
        <v>97343.3</v>
      </c>
      <c r="V2374" s="197">
        <v>97857.8</v>
      </c>
      <c r="W2374" s="197">
        <v>98571.1</v>
      </c>
      <c r="X2374" s="197">
        <v>99181</v>
      </c>
      <c r="Y2374" s="197">
        <v>99902.9</v>
      </c>
      <c r="Z2374" s="197">
        <v>100984</v>
      </c>
      <c r="AA2374" s="197">
        <v>101788</v>
      </c>
      <c r="AB2374" s="197">
        <v>103042</v>
      </c>
      <c r="AC2374" s="197">
        <v>104174</v>
      </c>
      <c r="AD2374" s="197">
        <v>105247</v>
      </c>
      <c r="AE2374" s="197">
        <v>105779</v>
      </c>
      <c r="AF2374" s="197">
        <v>107025</v>
      </c>
    </row>
    <row r="2375" spans="1:32" x14ac:dyDescent="0.25">
      <c r="A2375" t="s">
        <v>8036</v>
      </c>
      <c r="B2375">
        <v>0</v>
      </c>
      <c r="C2375">
        <v>70975.899999999994</v>
      </c>
      <c r="D2375">
        <v>68432</v>
      </c>
      <c r="E2375">
        <v>66766</v>
      </c>
      <c r="F2375">
        <v>65245.1</v>
      </c>
      <c r="G2375">
        <v>64665.4</v>
      </c>
      <c r="H2375">
        <v>65509.7</v>
      </c>
      <c r="I2375">
        <v>65136.2</v>
      </c>
      <c r="J2375">
        <v>65299.3</v>
      </c>
      <c r="K2375">
        <v>66016.399999999994</v>
      </c>
      <c r="L2375">
        <v>66322.3</v>
      </c>
      <c r="M2375">
        <v>65855.199999999997</v>
      </c>
      <c r="N2375">
        <v>66149.100000000006</v>
      </c>
      <c r="O2375">
        <v>66539.399999999994</v>
      </c>
      <c r="P2375">
        <v>67059.199999999997</v>
      </c>
      <c r="Q2375">
        <v>67086.3</v>
      </c>
      <c r="R2375">
        <v>67341.2</v>
      </c>
      <c r="S2375">
        <v>67351.399999999994</v>
      </c>
      <c r="T2375">
        <v>67370.600000000006</v>
      </c>
      <c r="U2375">
        <v>67556.899999999994</v>
      </c>
      <c r="V2375">
        <v>67913.899999999994</v>
      </c>
      <c r="W2375">
        <v>68409</v>
      </c>
      <c r="X2375">
        <v>68832.3</v>
      </c>
      <c r="Y2375">
        <v>69333.3</v>
      </c>
      <c r="Z2375">
        <v>70083.5</v>
      </c>
      <c r="AA2375">
        <v>70641.5</v>
      </c>
      <c r="AB2375">
        <v>71511.7</v>
      </c>
      <c r="AC2375">
        <v>72297.399999999994</v>
      </c>
      <c r="AD2375">
        <v>73041.899999999994</v>
      </c>
      <c r="AE2375">
        <v>73411.5</v>
      </c>
      <c r="AF2375">
        <v>74276</v>
      </c>
    </row>
    <row r="2376" spans="1:32" x14ac:dyDescent="0.25">
      <c r="A2376" t="s">
        <v>8037</v>
      </c>
      <c r="B2376">
        <v>0</v>
      </c>
      <c r="C2376">
        <v>320021</v>
      </c>
      <c r="D2376">
        <v>308551</v>
      </c>
      <c r="E2376">
        <v>301039</v>
      </c>
      <c r="F2376">
        <v>294181</v>
      </c>
      <c r="G2376">
        <v>291568</v>
      </c>
      <c r="H2376">
        <v>295375</v>
      </c>
      <c r="I2376">
        <v>293691</v>
      </c>
      <c r="J2376">
        <v>294426</v>
      </c>
      <c r="K2376">
        <v>297659</v>
      </c>
      <c r="L2376">
        <v>299038</v>
      </c>
      <c r="M2376">
        <v>296932</v>
      </c>
      <c r="N2376">
        <v>298258</v>
      </c>
      <c r="O2376">
        <v>300017</v>
      </c>
      <c r="P2376">
        <v>302361</v>
      </c>
      <c r="Q2376">
        <v>302483</v>
      </c>
      <c r="R2376">
        <v>303633</v>
      </c>
      <c r="S2376">
        <v>303679</v>
      </c>
      <c r="T2376">
        <v>303765</v>
      </c>
      <c r="U2376">
        <v>304605</v>
      </c>
      <c r="V2376">
        <v>306215</v>
      </c>
      <c r="W2376">
        <v>308447</v>
      </c>
      <c r="X2376">
        <v>310356</v>
      </c>
      <c r="Y2376">
        <v>312614</v>
      </c>
      <c r="Z2376">
        <v>315997</v>
      </c>
      <c r="AA2376">
        <v>318513</v>
      </c>
      <c r="AB2376">
        <v>322437</v>
      </c>
      <c r="AC2376">
        <v>325979</v>
      </c>
      <c r="AD2376">
        <v>329336</v>
      </c>
      <c r="AE2376">
        <v>331003</v>
      </c>
      <c r="AF2376">
        <v>334901</v>
      </c>
    </row>
    <row r="2377" spans="1:32" x14ac:dyDescent="0.25">
      <c r="A2377" t="s">
        <v>8038</v>
      </c>
      <c r="B2377">
        <v>0</v>
      </c>
      <c r="C2377">
        <v>64004.2</v>
      </c>
      <c r="D2377">
        <v>61710.2</v>
      </c>
      <c r="E2377">
        <v>60207.8</v>
      </c>
      <c r="F2377">
        <v>58836.3</v>
      </c>
      <c r="G2377">
        <v>58313.5</v>
      </c>
      <c r="H2377">
        <v>59074.9</v>
      </c>
      <c r="I2377">
        <v>58738.1</v>
      </c>
      <c r="J2377">
        <v>58885.2</v>
      </c>
      <c r="K2377">
        <v>59531.9</v>
      </c>
      <c r="L2377">
        <v>59807.7</v>
      </c>
      <c r="M2377">
        <v>59386.5</v>
      </c>
      <c r="N2377">
        <v>59651.5</v>
      </c>
      <c r="O2377">
        <v>60003.4</v>
      </c>
      <c r="P2377">
        <v>60472.2</v>
      </c>
      <c r="Q2377">
        <v>60496.6</v>
      </c>
      <c r="R2377">
        <v>60726.5</v>
      </c>
      <c r="S2377">
        <v>60735.7</v>
      </c>
      <c r="T2377">
        <v>60753</v>
      </c>
      <c r="U2377">
        <v>60921</v>
      </c>
      <c r="V2377">
        <v>61243</v>
      </c>
      <c r="W2377">
        <v>61689.4</v>
      </c>
      <c r="X2377">
        <v>62071.1</v>
      </c>
      <c r="Y2377">
        <v>62522.9</v>
      </c>
      <c r="Z2377">
        <v>63199.4</v>
      </c>
      <c r="AA2377">
        <v>63702.6</v>
      </c>
      <c r="AB2377">
        <v>64487.4</v>
      </c>
      <c r="AC2377">
        <v>65195.9</v>
      </c>
      <c r="AD2377">
        <v>65867.3</v>
      </c>
      <c r="AE2377">
        <v>66200.5</v>
      </c>
      <c r="AF2377">
        <v>66980.100000000006</v>
      </c>
    </row>
    <row r="2378" spans="1:32" x14ac:dyDescent="0.25">
      <c r="A2378" t="s">
        <v>8039</v>
      </c>
      <c r="B2378">
        <v>0</v>
      </c>
      <c r="C2378">
        <v>0</v>
      </c>
      <c r="D2378">
        <v>0</v>
      </c>
      <c r="E2378">
        <v>0</v>
      </c>
      <c r="F2378">
        <v>0</v>
      </c>
      <c r="G2378">
        <v>0</v>
      </c>
      <c r="H2378">
        <v>0</v>
      </c>
      <c r="I2378">
        <v>0</v>
      </c>
      <c r="J2378">
        <v>0</v>
      </c>
      <c r="K2378">
        <v>0</v>
      </c>
      <c r="L2378">
        <v>0</v>
      </c>
      <c r="M2378">
        <v>0</v>
      </c>
      <c r="N2378">
        <v>0</v>
      </c>
      <c r="O2378">
        <v>0</v>
      </c>
      <c r="P2378">
        <v>0</v>
      </c>
      <c r="Q2378">
        <v>0</v>
      </c>
      <c r="R2378">
        <v>0</v>
      </c>
      <c r="S2378">
        <v>0</v>
      </c>
      <c r="T2378">
        <v>0</v>
      </c>
      <c r="U2378">
        <v>0</v>
      </c>
      <c r="V2378">
        <v>0</v>
      </c>
      <c r="W2378">
        <v>0</v>
      </c>
      <c r="X2378">
        <v>0</v>
      </c>
      <c r="Y2378">
        <v>0</v>
      </c>
      <c r="Z2378">
        <v>0</v>
      </c>
      <c r="AA2378">
        <v>0</v>
      </c>
      <c r="AB2378">
        <v>0</v>
      </c>
      <c r="AC2378">
        <v>0</v>
      </c>
      <c r="AD2378">
        <v>0</v>
      </c>
      <c r="AE2378">
        <v>0</v>
      </c>
      <c r="AF2378">
        <v>0</v>
      </c>
    </row>
    <row r="2379" spans="1:32" x14ac:dyDescent="0.25">
      <c r="A2379" t="s">
        <v>8040</v>
      </c>
      <c r="B2379">
        <v>0</v>
      </c>
      <c r="C2379">
        <v>0</v>
      </c>
      <c r="D2379">
        <v>0</v>
      </c>
      <c r="E2379">
        <v>0</v>
      </c>
      <c r="F2379">
        <v>0</v>
      </c>
      <c r="G2379">
        <v>0</v>
      </c>
      <c r="H2379">
        <v>0</v>
      </c>
      <c r="I2379">
        <v>0</v>
      </c>
      <c r="J2379">
        <v>0</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0</v>
      </c>
      <c r="AD2379">
        <v>0</v>
      </c>
      <c r="AE2379">
        <v>0</v>
      </c>
      <c r="AF2379">
        <v>0</v>
      </c>
    </row>
    <row r="2380" spans="1:32" x14ac:dyDescent="0.25">
      <c r="A2380" t="s">
        <v>8041</v>
      </c>
      <c r="B2380">
        <v>0</v>
      </c>
      <c r="C2380">
        <v>0</v>
      </c>
      <c r="D2380">
        <v>0</v>
      </c>
      <c r="E2380">
        <v>0</v>
      </c>
      <c r="F2380">
        <v>0</v>
      </c>
      <c r="G2380">
        <v>0</v>
      </c>
      <c r="H2380">
        <v>0</v>
      </c>
      <c r="I2380">
        <v>0</v>
      </c>
      <c r="J2380">
        <v>0</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row>
    <row r="2381" spans="1:32" x14ac:dyDescent="0.25">
      <c r="A2381" t="s">
        <v>8042</v>
      </c>
      <c r="B2381">
        <v>0</v>
      </c>
      <c r="C2381">
        <v>0</v>
      </c>
      <c r="D2381">
        <v>0</v>
      </c>
      <c r="E2381">
        <v>0</v>
      </c>
      <c r="F2381">
        <v>0</v>
      </c>
      <c r="G2381">
        <v>0</v>
      </c>
      <c r="H2381">
        <v>0</v>
      </c>
      <c r="I2381">
        <v>0</v>
      </c>
      <c r="J2381">
        <v>0</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row>
    <row r="2382" spans="1:32" x14ac:dyDescent="0.25">
      <c r="A2382" t="s">
        <v>8043</v>
      </c>
      <c r="B2382">
        <v>0</v>
      </c>
      <c r="C2382">
        <v>0</v>
      </c>
      <c r="D2382">
        <v>0</v>
      </c>
      <c r="E2382">
        <v>0</v>
      </c>
      <c r="F2382">
        <v>0</v>
      </c>
      <c r="G2382">
        <v>0</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row>
    <row r="2383" spans="1:32" x14ac:dyDescent="0.25">
      <c r="A2383" t="s">
        <v>8044</v>
      </c>
      <c r="B2383">
        <v>0</v>
      </c>
      <c r="C2383">
        <v>0</v>
      </c>
      <c r="D2383">
        <v>0</v>
      </c>
      <c r="E2383">
        <v>0</v>
      </c>
      <c r="F2383">
        <v>0</v>
      </c>
      <c r="G2383">
        <v>0</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row>
    <row r="2384" spans="1:32" x14ac:dyDescent="0.25">
      <c r="A2384" t="s">
        <v>8045</v>
      </c>
      <c r="B2384">
        <v>0</v>
      </c>
      <c r="C2384">
        <v>0</v>
      </c>
      <c r="D2384">
        <v>0</v>
      </c>
      <c r="E2384">
        <v>0</v>
      </c>
      <c r="F2384">
        <v>0</v>
      </c>
      <c r="G2384">
        <v>0</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row>
    <row r="2385" spans="1:32" x14ac:dyDescent="0.25">
      <c r="A2385" t="s">
        <v>8046</v>
      </c>
      <c r="B2385">
        <v>0</v>
      </c>
      <c r="C2385">
        <v>0</v>
      </c>
      <c r="D2385">
        <v>0</v>
      </c>
      <c r="E2385">
        <v>0</v>
      </c>
      <c r="F2385">
        <v>0</v>
      </c>
      <c r="G2385">
        <v>0</v>
      </c>
      <c r="H2385">
        <v>0</v>
      </c>
      <c r="I2385">
        <v>0</v>
      </c>
      <c r="J2385">
        <v>0</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row>
    <row r="2386" spans="1:32" x14ac:dyDescent="0.25">
      <c r="A2386" t="s">
        <v>8047</v>
      </c>
      <c r="B2386">
        <v>0</v>
      </c>
      <c r="C2386">
        <v>0</v>
      </c>
      <c r="D2386">
        <v>0</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row>
    <row r="2387" spans="1:32" x14ac:dyDescent="0.25">
      <c r="A2387" t="s">
        <v>8048</v>
      </c>
      <c r="B2387">
        <v>0</v>
      </c>
      <c r="C2387">
        <v>0</v>
      </c>
      <c r="D2387">
        <v>0</v>
      </c>
      <c r="E2387">
        <v>0</v>
      </c>
      <c r="F2387">
        <v>0</v>
      </c>
      <c r="G2387">
        <v>0</v>
      </c>
      <c r="H2387">
        <v>0</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0</v>
      </c>
    </row>
    <row r="2388" spans="1:32" x14ac:dyDescent="0.25">
      <c r="A2388" t="s">
        <v>8049</v>
      </c>
      <c r="B2388">
        <v>0</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row>
    <row r="2389" spans="1:32" x14ac:dyDescent="0.25">
      <c r="A2389" t="s">
        <v>8050</v>
      </c>
      <c r="B2389">
        <v>0</v>
      </c>
      <c r="C2389">
        <v>0</v>
      </c>
      <c r="D2389">
        <v>0</v>
      </c>
      <c r="E2389">
        <v>0</v>
      </c>
      <c r="F2389">
        <v>0</v>
      </c>
      <c r="G2389">
        <v>0</v>
      </c>
      <c r="H2389">
        <v>0</v>
      </c>
      <c r="I2389">
        <v>0</v>
      </c>
      <c r="J2389">
        <v>0</v>
      </c>
      <c r="K2389">
        <v>0</v>
      </c>
      <c r="L2389">
        <v>0</v>
      </c>
      <c r="M2389">
        <v>0</v>
      </c>
      <c r="N2389">
        <v>0</v>
      </c>
      <c r="O2389">
        <v>0</v>
      </c>
      <c r="P2389">
        <v>0</v>
      </c>
      <c r="Q2389">
        <v>0</v>
      </c>
      <c r="R2389">
        <v>0</v>
      </c>
      <c r="S2389">
        <v>0</v>
      </c>
      <c r="T2389">
        <v>0</v>
      </c>
      <c r="U2389">
        <v>0</v>
      </c>
      <c r="V2389">
        <v>0</v>
      </c>
      <c r="W2389">
        <v>0</v>
      </c>
      <c r="X2389">
        <v>0</v>
      </c>
      <c r="Y2389">
        <v>0</v>
      </c>
      <c r="Z2389">
        <v>0</v>
      </c>
      <c r="AA2389">
        <v>0</v>
      </c>
      <c r="AB2389">
        <v>0</v>
      </c>
      <c r="AC2389">
        <v>0</v>
      </c>
      <c r="AD2389">
        <v>0</v>
      </c>
      <c r="AE2389">
        <v>0</v>
      </c>
      <c r="AF2389">
        <v>0</v>
      </c>
    </row>
    <row r="2390" spans="1:32" x14ac:dyDescent="0.25">
      <c r="A2390" t="s">
        <v>8051</v>
      </c>
      <c r="B2390">
        <v>0</v>
      </c>
      <c r="C2390">
        <v>0</v>
      </c>
      <c r="D2390">
        <v>0</v>
      </c>
      <c r="E2390">
        <v>0</v>
      </c>
      <c r="F2390">
        <v>0</v>
      </c>
      <c r="G2390">
        <v>0</v>
      </c>
      <c r="H2390">
        <v>0</v>
      </c>
      <c r="I2390">
        <v>0</v>
      </c>
      <c r="J2390">
        <v>0</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row>
    <row r="2391" spans="1:32" x14ac:dyDescent="0.25">
      <c r="A2391" t="s">
        <v>8052</v>
      </c>
      <c r="B2391" s="197">
        <v>1198290000000</v>
      </c>
      <c r="C2391" s="197">
        <v>1236320000000</v>
      </c>
      <c r="D2391" s="197">
        <v>1214990000000</v>
      </c>
      <c r="E2391" s="197">
        <v>1219750000000</v>
      </c>
      <c r="F2391" s="197">
        <v>1229990000000</v>
      </c>
      <c r="G2391" s="197">
        <v>1239080000000</v>
      </c>
      <c r="H2391" s="197">
        <v>1245290000000</v>
      </c>
      <c r="I2391" s="197">
        <v>1251320000000</v>
      </c>
      <c r="J2391" s="197">
        <v>1259170000000</v>
      </c>
      <c r="K2391" s="197">
        <v>1268890000000</v>
      </c>
      <c r="L2391" s="197">
        <v>1281180000000</v>
      </c>
      <c r="M2391" s="197">
        <v>1295340000000</v>
      </c>
      <c r="N2391" s="197">
        <v>1309850000000</v>
      </c>
      <c r="O2391" s="197">
        <v>1324710000000</v>
      </c>
      <c r="P2391" s="197">
        <v>1343080000000</v>
      </c>
      <c r="Q2391" s="197">
        <v>1359000000000</v>
      </c>
      <c r="R2391" s="197">
        <v>1374300000000</v>
      </c>
      <c r="S2391" s="197">
        <v>1390560000000</v>
      </c>
      <c r="T2391" s="197">
        <v>1409050000000</v>
      </c>
      <c r="U2391" s="197">
        <v>1420930000000</v>
      </c>
      <c r="V2391" s="197">
        <v>1438260000000</v>
      </c>
      <c r="W2391" s="197">
        <v>1456400000000</v>
      </c>
      <c r="X2391" s="197">
        <v>1475740000000</v>
      </c>
      <c r="Y2391" s="197">
        <v>1496980000000</v>
      </c>
      <c r="Z2391" s="197">
        <v>1520140000000</v>
      </c>
      <c r="AA2391" s="197">
        <v>1544290000000</v>
      </c>
      <c r="AB2391" s="197">
        <v>1569730000000</v>
      </c>
      <c r="AC2391" s="197">
        <v>1596450000000</v>
      </c>
      <c r="AD2391" s="197">
        <v>1623910000000</v>
      </c>
      <c r="AE2391" s="197">
        <v>1652460000000</v>
      </c>
      <c r="AF2391" s="197">
        <v>1681900000000</v>
      </c>
    </row>
    <row r="2392" spans="1:32" x14ac:dyDescent="0.25">
      <c r="A2392" t="s">
        <v>8053</v>
      </c>
      <c r="B2392" s="197">
        <v>13501500</v>
      </c>
      <c r="C2392" s="197">
        <v>13930000</v>
      </c>
      <c r="D2392" s="197">
        <v>13689600</v>
      </c>
      <c r="E2392" s="197">
        <v>13743300</v>
      </c>
      <c r="F2392" s="197">
        <v>13858600</v>
      </c>
      <c r="G2392" s="197">
        <v>13961100</v>
      </c>
      <c r="H2392" s="197">
        <v>14031000</v>
      </c>
      <c r="I2392" s="197">
        <v>14099000</v>
      </c>
      <c r="J2392" s="197">
        <v>14187400</v>
      </c>
      <c r="K2392" s="197">
        <v>14296900</v>
      </c>
      <c r="L2392" s="197">
        <v>14435400</v>
      </c>
      <c r="M2392" s="197">
        <v>14594900</v>
      </c>
      <c r="N2392" s="197">
        <v>14758400</v>
      </c>
      <c r="O2392" s="197">
        <v>14925800</v>
      </c>
      <c r="P2392" s="197">
        <v>15132800</v>
      </c>
      <c r="Q2392" s="197">
        <v>15312300</v>
      </c>
      <c r="R2392" s="197">
        <v>15484600</v>
      </c>
      <c r="S2392" s="197">
        <v>15667800</v>
      </c>
      <c r="T2392" s="197">
        <v>15876200</v>
      </c>
      <c r="U2392" s="197">
        <v>16010100</v>
      </c>
      <c r="V2392" s="197">
        <v>16205300</v>
      </c>
      <c r="W2392" s="197">
        <v>16409600</v>
      </c>
      <c r="X2392" s="197">
        <v>16627600</v>
      </c>
      <c r="Y2392" s="197">
        <v>16866900</v>
      </c>
      <c r="Z2392" s="197">
        <v>17127800</v>
      </c>
      <c r="AA2392" s="197">
        <v>17400000</v>
      </c>
      <c r="AB2392" s="197">
        <v>17686600</v>
      </c>
      <c r="AC2392" s="197">
        <v>17987600</v>
      </c>
      <c r="AD2392" s="197">
        <v>18297000</v>
      </c>
      <c r="AE2392" s="197">
        <v>18618700</v>
      </c>
      <c r="AF2392" s="197">
        <v>18950500</v>
      </c>
    </row>
    <row r="2393" spans="1:32" x14ac:dyDescent="0.25">
      <c r="A2393" t="s">
        <v>8054</v>
      </c>
      <c r="B2393" s="197">
        <v>537330000</v>
      </c>
      <c r="C2393" s="197">
        <v>554384000</v>
      </c>
      <c r="D2393" s="197">
        <v>544816000</v>
      </c>
      <c r="E2393" s="197">
        <v>546952000</v>
      </c>
      <c r="F2393" s="197">
        <v>551543000</v>
      </c>
      <c r="G2393" s="197">
        <v>555620000</v>
      </c>
      <c r="H2393" s="197">
        <v>558403000</v>
      </c>
      <c r="I2393" s="197">
        <v>561109000</v>
      </c>
      <c r="J2393" s="197">
        <v>564628000</v>
      </c>
      <c r="K2393" s="197">
        <v>568985000</v>
      </c>
      <c r="L2393" s="197">
        <v>574498000</v>
      </c>
      <c r="M2393" s="197">
        <v>580846000</v>
      </c>
      <c r="N2393" s="197">
        <v>587354000</v>
      </c>
      <c r="O2393" s="197">
        <v>594015000</v>
      </c>
      <c r="P2393" s="197">
        <v>602253000</v>
      </c>
      <c r="Q2393" s="197">
        <v>609395000</v>
      </c>
      <c r="R2393" s="197">
        <v>616254000</v>
      </c>
      <c r="S2393" s="197">
        <v>623544000</v>
      </c>
      <c r="T2393" s="197">
        <v>631838000</v>
      </c>
      <c r="U2393" s="197">
        <v>637165000</v>
      </c>
      <c r="V2393" s="197">
        <v>644936000</v>
      </c>
      <c r="W2393" s="197">
        <v>653068000</v>
      </c>
      <c r="X2393" s="197">
        <v>661742000</v>
      </c>
      <c r="Y2393" s="197">
        <v>671265000</v>
      </c>
      <c r="Z2393" s="197">
        <v>681648000</v>
      </c>
      <c r="AA2393" s="197">
        <v>692480000</v>
      </c>
      <c r="AB2393" s="197">
        <v>703886000</v>
      </c>
      <c r="AC2393" s="197">
        <v>715867000</v>
      </c>
      <c r="AD2393" s="197">
        <v>728182000</v>
      </c>
      <c r="AE2393" s="197">
        <v>740984000</v>
      </c>
      <c r="AF2393" s="197">
        <v>754186000</v>
      </c>
    </row>
    <row r="2394" spans="1:32" x14ac:dyDescent="0.25">
      <c r="A2394" t="s">
        <v>8055</v>
      </c>
      <c r="B2394" s="197">
        <v>2045080000</v>
      </c>
      <c r="C2394" s="197">
        <v>2109990000</v>
      </c>
      <c r="D2394" s="197">
        <v>2073570000</v>
      </c>
      <c r="E2394" s="197">
        <v>2081700000</v>
      </c>
      <c r="F2394" s="197">
        <v>2099180000</v>
      </c>
      <c r="G2394" s="197">
        <v>2114690000</v>
      </c>
      <c r="H2394" s="197">
        <v>2125280000</v>
      </c>
      <c r="I2394" s="197">
        <v>2135580000</v>
      </c>
      <c r="J2394" s="197">
        <v>2148980000</v>
      </c>
      <c r="K2394" s="197">
        <v>2165560000</v>
      </c>
      <c r="L2394" s="197">
        <v>2186550000</v>
      </c>
      <c r="M2394" s="197">
        <v>2210710000</v>
      </c>
      <c r="N2394" s="197">
        <v>2235470000</v>
      </c>
      <c r="O2394" s="197">
        <v>2260830000</v>
      </c>
      <c r="P2394" s="197">
        <v>2292180000</v>
      </c>
      <c r="Q2394" s="197">
        <v>2319360000</v>
      </c>
      <c r="R2394" s="197">
        <v>2345470000</v>
      </c>
      <c r="S2394" s="197">
        <v>2373210000</v>
      </c>
      <c r="T2394" s="197">
        <v>2404780000</v>
      </c>
      <c r="U2394" s="197">
        <v>2425060000</v>
      </c>
      <c r="V2394" s="197">
        <v>2454630000</v>
      </c>
      <c r="W2394" s="197">
        <v>2485580000</v>
      </c>
      <c r="X2394" s="197">
        <v>2518600000</v>
      </c>
      <c r="Y2394" s="197">
        <v>2554840000</v>
      </c>
      <c r="Z2394" s="197">
        <v>2594360000</v>
      </c>
      <c r="AA2394" s="197">
        <v>2635580000</v>
      </c>
      <c r="AB2394" s="197">
        <v>2679000000</v>
      </c>
      <c r="AC2394" s="197">
        <v>2724600000</v>
      </c>
      <c r="AD2394" s="197">
        <v>2771460000</v>
      </c>
      <c r="AE2394" s="197">
        <v>2820190000</v>
      </c>
      <c r="AF2394" s="197">
        <v>2870440000</v>
      </c>
    </row>
    <row r="2395" spans="1:32" x14ac:dyDescent="0.25">
      <c r="A2395" t="s">
        <v>8056</v>
      </c>
      <c r="B2395" s="197">
        <v>527305000</v>
      </c>
      <c r="C2395" s="197">
        <v>544041000</v>
      </c>
      <c r="D2395" s="197">
        <v>534651000</v>
      </c>
      <c r="E2395" s="197">
        <v>536747000</v>
      </c>
      <c r="F2395" s="197">
        <v>541253000</v>
      </c>
      <c r="G2395" s="197">
        <v>545253000</v>
      </c>
      <c r="H2395" s="197">
        <v>547984000</v>
      </c>
      <c r="I2395" s="197">
        <v>550640000</v>
      </c>
      <c r="J2395" s="197">
        <v>554093000</v>
      </c>
      <c r="K2395" s="197">
        <v>558369000</v>
      </c>
      <c r="L2395" s="197">
        <v>563779000</v>
      </c>
      <c r="M2395" s="197">
        <v>570009000</v>
      </c>
      <c r="N2395" s="197">
        <v>576395000</v>
      </c>
      <c r="O2395" s="197">
        <v>582932000</v>
      </c>
      <c r="P2395" s="197">
        <v>591017000</v>
      </c>
      <c r="Q2395" s="197">
        <v>598025000</v>
      </c>
      <c r="R2395" s="197">
        <v>604756000</v>
      </c>
      <c r="S2395" s="197">
        <v>611910000</v>
      </c>
      <c r="T2395" s="197">
        <v>620049000</v>
      </c>
      <c r="U2395" s="197">
        <v>625277000</v>
      </c>
      <c r="V2395" s="197">
        <v>632903000</v>
      </c>
      <c r="W2395" s="197">
        <v>640883000</v>
      </c>
      <c r="X2395" s="197">
        <v>649396000</v>
      </c>
      <c r="Y2395" s="197">
        <v>658740000</v>
      </c>
      <c r="Z2395" s="197">
        <v>668930000</v>
      </c>
      <c r="AA2395" s="197">
        <v>679559000</v>
      </c>
      <c r="AB2395" s="197">
        <v>690753000</v>
      </c>
      <c r="AC2395" s="197">
        <v>702511000</v>
      </c>
      <c r="AD2395" s="197">
        <v>714595000</v>
      </c>
      <c r="AE2395" s="197">
        <v>727159000</v>
      </c>
      <c r="AF2395" s="197">
        <v>740115000</v>
      </c>
    </row>
    <row r="2396" spans="1:32" x14ac:dyDescent="0.25">
      <c r="A2396" t="s">
        <v>8057</v>
      </c>
      <c r="B2396" s="197">
        <v>241282000</v>
      </c>
      <c r="C2396" s="197">
        <v>248940000</v>
      </c>
      <c r="D2396" s="197">
        <v>244643000</v>
      </c>
      <c r="E2396" s="197">
        <v>245602000</v>
      </c>
      <c r="F2396" s="197">
        <v>247664000</v>
      </c>
      <c r="G2396" s="197">
        <v>249494000</v>
      </c>
      <c r="H2396" s="197">
        <v>250744000</v>
      </c>
      <c r="I2396" s="197">
        <v>251959000</v>
      </c>
      <c r="J2396" s="197">
        <v>253539000</v>
      </c>
      <c r="K2396" s="197">
        <v>255496000</v>
      </c>
      <c r="L2396" s="197">
        <v>257972000</v>
      </c>
      <c r="M2396" s="197">
        <v>260822000</v>
      </c>
      <c r="N2396" s="197">
        <v>263744000</v>
      </c>
      <c r="O2396" s="197">
        <v>266735000</v>
      </c>
      <c r="P2396" s="197">
        <v>270435000</v>
      </c>
      <c r="Q2396" s="197">
        <v>273642000</v>
      </c>
      <c r="R2396" s="197">
        <v>276721000</v>
      </c>
      <c r="S2396" s="197">
        <v>279995000</v>
      </c>
      <c r="T2396" s="197">
        <v>283719000</v>
      </c>
      <c r="U2396" s="197">
        <v>286111000</v>
      </c>
      <c r="V2396" s="197">
        <v>289601000</v>
      </c>
      <c r="W2396" s="197">
        <v>293252000</v>
      </c>
      <c r="X2396" s="197">
        <v>297147000</v>
      </c>
      <c r="Y2396" s="197">
        <v>301423000</v>
      </c>
      <c r="Z2396" s="197">
        <v>306086000</v>
      </c>
      <c r="AA2396" s="197">
        <v>310950000</v>
      </c>
      <c r="AB2396" s="197">
        <v>316072000</v>
      </c>
      <c r="AC2396" s="197">
        <v>321452000</v>
      </c>
      <c r="AD2396" s="197">
        <v>326981000</v>
      </c>
      <c r="AE2396" s="197">
        <v>332730000</v>
      </c>
      <c r="AF2396" s="197">
        <v>338658000</v>
      </c>
    </row>
    <row r="2397" spans="1:32" x14ac:dyDescent="0.25">
      <c r="A2397" t="s">
        <v>8058</v>
      </c>
      <c r="B2397" s="197">
        <v>10194400000</v>
      </c>
      <c r="C2397" s="197">
        <v>10517900000</v>
      </c>
      <c r="D2397" s="197">
        <v>10336400000</v>
      </c>
      <c r="E2397" s="197">
        <v>10376900000</v>
      </c>
      <c r="F2397" s="197">
        <v>10464000000</v>
      </c>
      <c r="G2397" s="197">
        <v>10541400000</v>
      </c>
      <c r="H2397" s="197">
        <v>10594200000</v>
      </c>
      <c r="I2397" s="197">
        <v>10645500000</v>
      </c>
      <c r="J2397" s="197">
        <v>10712300000</v>
      </c>
      <c r="K2397" s="197">
        <v>10794900000</v>
      </c>
      <c r="L2397" s="197">
        <v>10899600000</v>
      </c>
      <c r="M2397" s="197">
        <v>11020000000</v>
      </c>
      <c r="N2397" s="197">
        <v>11143400000</v>
      </c>
      <c r="O2397" s="197">
        <v>11269800000</v>
      </c>
      <c r="P2397" s="197">
        <v>11426100000</v>
      </c>
      <c r="Q2397" s="197">
        <v>11561600000</v>
      </c>
      <c r="R2397" s="197">
        <v>11691800000</v>
      </c>
      <c r="S2397" s="197">
        <v>11830100000</v>
      </c>
      <c r="T2397" s="197">
        <v>11987400000</v>
      </c>
      <c r="U2397" s="197">
        <v>12088500000</v>
      </c>
      <c r="V2397" s="197">
        <v>12235900000</v>
      </c>
      <c r="W2397" s="197">
        <v>12390200000</v>
      </c>
      <c r="X2397" s="197">
        <v>12554800000</v>
      </c>
      <c r="Y2397" s="197">
        <v>12735400000</v>
      </c>
      <c r="Z2397" s="197">
        <v>12932400000</v>
      </c>
      <c r="AA2397" s="197">
        <v>13137900000</v>
      </c>
      <c r="AB2397" s="197">
        <v>13354300000</v>
      </c>
      <c r="AC2397" s="197">
        <v>13581600000</v>
      </c>
      <c r="AD2397" s="197">
        <v>13815300000</v>
      </c>
      <c r="AE2397" s="197">
        <v>14058200000</v>
      </c>
      <c r="AF2397" s="197">
        <v>14308600000</v>
      </c>
    </row>
    <row r="2398" spans="1:32" x14ac:dyDescent="0.25">
      <c r="A2398" t="s">
        <v>8059</v>
      </c>
      <c r="B2398" s="197">
        <v>15297300</v>
      </c>
      <c r="C2398" s="197">
        <v>15782800</v>
      </c>
      <c r="D2398" s="197">
        <v>15510400</v>
      </c>
      <c r="E2398" s="197">
        <v>15571200</v>
      </c>
      <c r="F2398" s="197">
        <v>15701900</v>
      </c>
      <c r="G2398" s="197">
        <v>15817900</v>
      </c>
      <c r="H2398" s="197">
        <v>15897200</v>
      </c>
      <c r="I2398" s="197">
        <v>15974200</v>
      </c>
      <c r="J2398" s="197">
        <v>16074400</v>
      </c>
      <c r="K2398" s="197">
        <v>16198400</v>
      </c>
      <c r="L2398" s="197">
        <v>16355400</v>
      </c>
      <c r="M2398" s="197">
        <v>16536100</v>
      </c>
      <c r="N2398" s="197">
        <v>16721400</v>
      </c>
      <c r="O2398" s="197">
        <v>16911000</v>
      </c>
      <c r="P2398" s="197">
        <v>17145600</v>
      </c>
      <c r="Q2398" s="197">
        <v>17348900</v>
      </c>
      <c r="R2398" s="197">
        <v>17544100</v>
      </c>
      <c r="S2398" s="197">
        <v>17751700</v>
      </c>
      <c r="T2398" s="197">
        <v>17987800</v>
      </c>
      <c r="U2398" s="197">
        <v>18139500</v>
      </c>
      <c r="V2398" s="197">
        <v>18360700</v>
      </c>
      <c r="W2398" s="197">
        <v>18592200</v>
      </c>
      <c r="X2398" s="197">
        <v>18839100</v>
      </c>
      <c r="Y2398" s="197">
        <v>19110200</v>
      </c>
      <c r="Z2398" s="197">
        <v>19405900</v>
      </c>
      <c r="AA2398" s="197">
        <v>19714200</v>
      </c>
      <c r="AB2398" s="197">
        <v>20038900</v>
      </c>
      <c r="AC2398" s="197">
        <v>20380000</v>
      </c>
      <c r="AD2398" s="197">
        <v>20730600</v>
      </c>
      <c r="AE2398" s="197">
        <v>21095100</v>
      </c>
      <c r="AF2398" s="197">
        <v>21470900</v>
      </c>
    </row>
    <row r="2399" spans="1:32" x14ac:dyDescent="0.25">
      <c r="A2399" t="s">
        <v>8060</v>
      </c>
      <c r="B2399" s="197">
        <v>10616400</v>
      </c>
      <c r="C2399" s="197">
        <v>10953300</v>
      </c>
      <c r="D2399" s="197">
        <v>10764300</v>
      </c>
      <c r="E2399" s="197">
        <v>10806500</v>
      </c>
      <c r="F2399" s="197">
        <v>10897200</v>
      </c>
      <c r="G2399" s="197">
        <v>10977800</v>
      </c>
      <c r="H2399" s="197">
        <v>11032700</v>
      </c>
      <c r="I2399" s="197">
        <v>11086200</v>
      </c>
      <c r="J2399" s="197">
        <v>11155700</v>
      </c>
      <c r="K2399" s="197">
        <v>11241800</v>
      </c>
      <c r="L2399" s="197">
        <v>11350700</v>
      </c>
      <c r="M2399" s="197">
        <v>11476200</v>
      </c>
      <c r="N2399" s="197">
        <v>11604700</v>
      </c>
      <c r="O2399" s="197">
        <v>11736400</v>
      </c>
      <c r="P2399" s="197">
        <v>11899100</v>
      </c>
      <c r="Q2399" s="197">
        <v>12040200</v>
      </c>
      <c r="R2399" s="197">
        <v>12175700</v>
      </c>
      <c r="S2399" s="197">
        <v>12319800</v>
      </c>
      <c r="T2399" s="197">
        <v>12483600</v>
      </c>
      <c r="U2399" s="197">
        <v>12588900</v>
      </c>
      <c r="V2399" s="197">
        <v>12742400</v>
      </c>
      <c r="W2399" s="197">
        <v>12903100</v>
      </c>
      <c r="X2399" s="197">
        <v>13074500</v>
      </c>
      <c r="Y2399" s="197">
        <v>13262600</v>
      </c>
      <c r="Z2399" s="197">
        <v>13467800</v>
      </c>
      <c r="AA2399" s="197">
        <v>13681800</v>
      </c>
      <c r="AB2399" s="197">
        <v>13907200</v>
      </c>
      <c r="AC2399" s="197">
        <v>14143900</v>
      </c>
      <c r="AD2399" s="197">
        <v>14387200</v>
      </c>
      <c r="AE2399" s="197">
        <v>14640100</v>
      </c>
      <c r="AF2399" s="197">
        <v>14901000</v>
      </c>
    </row>
    <row r="2400" spans="1:32" x14ac:dyDescent="0.25">
      <c r="A2400" t="s">
        <v>8061</v>
      </c>
      <c r="B2400" s="197">
        <v>47867900</v>
      </c>
      <c r="C2400" s="197">
        <v>49387200</v>
      </c>
      <c r="D2400" s="197">
        <v>48534800</v>
      </c>
      <c r="E2400" s="197">
        <v>48725100</v>
      </c>
      <c r="F2400" s="197">
        <v>49134100</v>
      </c>
      <c r="G2400" s="197">
        <v>49497200</v>
      </c>
      <c r="H2400" s="197">
        <v>49745100</v>
      </c>
      <c r="I2400" s="197">
        <v>49986200</v>
      </c>
      <c r="J2400" s="197">
        <v>50299700</v>
      </c>
      <c r="K2400" s="197">
        <v>50687800</v>
      </c>
      <c r="L2400" s="197">
        <v>51179000</v>
      </c>
      <c r="M2400" s="197">
        <v>51744500</v>
      </c>
      <c r="N2400" s="197">
        <v>52324200</v>
      </c>
      <c r="O2400" s="197">
        <v>52917700</v>
      </c>
      <c r="P2400" s="197">
        <v>53651500</v>
      </c>
      <c r="Q2400" s="197">
        <v>54287800</v>
      </c>
      <c r="R2400" s="197">
        <v>54898800</v>
      </c>
      <c r="S2400" s="197">
        <v>55548200</v>
      </c>
      <c r="T2400" s="197">
        <v>56287100</v>
      </c>
      <c r="U2400" s="197">
        <v>56761700</v>
      </c>
      <c r="V2400" s="197">
        <v>57454000</v>
      </c>
      <c r="W2400" s="197">
        <v>58178300</v>
      </c>
      <c r="X2400" s="197">
        <v>58951100</v>
      </c>
      <c r="Y2400" s="197">
        <v>59799400</v>
      </c>
      <c r="Z2400" s="197">
        <v>60724400</v>
      </c>
      <c r="AA2400" s="197">
        <v>61689300</v>
      </c>
      <c r="AB2400" s="197">
        <v>62705500</v>
      </c>
      <c r="AC2400" s="197">
        <v>63772800</v>
      </c>
      <c r="AD2400" s="197">
        <v>64869800</v>
      </c>
      <c r="AE2400" s="197">
        <v>66010400</v>
      </c>
      <c r="AF2400" s="197">
        <v>67186400</v>
      </c>
    </row>
    <row r="2401" spans="1:32" x14ac:dyDescent="0.25">
      <c r="A2401" t="s">
        <v>8062</v>
      </c>
      <c r="B2401" s="197">
        <v>9573580</v>
      </c>
      <c r="C2401" s="197">
        <v>9877430</v>
      </c>
      <c r="D2401" s="197">
        <v>9706960</v>
      </c>
      <c r="E2401" s="197">
        <v>9745020</v>
      </c>
      <c r="F2401" s="197">
        <v>9826820</v>
      </c>
      <c r="G2401" s="197">
        <v>9899450</v>
      </c>
      <c r="H2401" s="197">
        <v>9949030</v>
      </c>
      <c r="I2401" s="197">
        <v>9997240</v>
      </c>
      <c r="J2401" s="197">
        <v>10059900</v>
      </c>
      <c r="K2401" s="197">
        <v>10137600</v>
      </c>
      <c r="L2401" s="197">
        <v>10235800</v>
      </c>
      <c r="M2401" s="197">
        <v>10348900</v>
      </c>
      <c r="N2401" s="197">
        <v>10464800</v>
      </c>
      <c r="O2401" s="197">
        <v>10583500</v>
      </c>
      <c r="P2401" s="197">
        <v>10730300</v>
      </c>
      <c r="Q2401" s="197">
        <v>10857600</v>
      </c>
      <c r="R2401" s="197">
        <v>10979800</v>
      </c>
      <c r="S2401" s="197">
        <v>11109600</v>
      </c>
      <c r="T2401" s="197">
        <v>11257400</v>
      </c>
      <c r="U2401" s="197">
        <v>11352300</v>
      </c>
      <c r="V2401" s="197">
        <v>11490800</v>
      </c>
      <c r="W2401" s="197">
        <v>11635700</v>
      </c>
      <c r="X2401" s="197">
        <v>11790200</v>
      </c>
      <c r="Y2401" s="197">
        <v>11959900</v>
      </c>
      <c r="Z2401" s="197">
        <v>12144900</v>
      </c>
      <c r="AA2401" s="197">
        <v>12337900</v>
      </c>
      <c r="AB2401" s="197">
        <v>12541100</v>
      </c>
      <c r="AC2401" s="197">
        <v>12754600</v>
      </c>
      <c r="AD2401" s="197">
        <v>12974000</v>
      </c>
      <c r="AE2401" s="197">
        <v>13202100</v>
      </c>
      <c r="AF2401" s="197">
        <v>13437300</v>
      </c>
    </row>
    <row r="2402" spans="1:32" x14ac:dyDescent="0.25">
      <c r="A2402" t="s">
        <v>8063</v>
      </c>
      <c r="B2402">
        <v>0</v>
      </c>
      <c r="C2402">
        <v>0</v>
      </c>
      <c r="D2402">
        <v>0</v>
      </c>
      <c r="E2402">
        <v>0</v>
      </c>
      <c r="F2402">
        <v>0</v>
      </c>
      <c r="G2402">
        <v>0</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row>
    <row r="2403" spans="1:32" x14ac:dyDescent="0.25">
      <c r="A2403" t="s">
        <v>8064</v>
      </c>
      <c r="B2403" s="197">
        <v>2120200000000</v>
      </c>
      <c r="C2403" s="197">
        <v>1778510000000</v>
      </c>
      <c r="D2403" s="197">
        <v>3171100000000</v>
      </c>
      <c r="E2403" s="197">
        <v>3210610000000</v>
      </c>
      <c r="F2403" s="197">
        <v>3251740000000</v>
      </c>
      <c r="G2403" s="197">
        <v>3296980000000</v>
      </c>
      <c r="H2403" s="197">
        <v>3338590000000</v>
      </c>
      <c r="I2403" s="197">
        <v>3378490000000</v>
      </c>
      <c r="J2403" s="197">
        <v>3417200000000</v>
      </c>
      <c r="K2403" s="197">
        <v>3456900000000</v>
      </c>
      <c r="L2403" s="197">
        <v>3498130000000</v>
      </c>
      <c r="M2403" s="197">
        <v>3542700000000</v>
      </c>
      <c r="N2403" s="197">
        <v>3609490000000</v>
      </c>
      <c r="O2403" s="197">
        <v>3653710000000</v>
      </c>
      <c r="P2403" s="197">
        <v>3707730000000</v>
      </c>
      <c r="Q2403" s="197">
        <v>3762830000000</v>
      </c>
      <c r="R2403" s="197">
        <v>3816360000000</v>
      </c>
      <c r="S2403" s="197">
        <v>3876860000000</v>
      </c>
      <c r="T2403" s="197">
        <v>3937740000000</v>
      </c>
      <c r="U2403" s="197">
        <v>3998580000000</v>
      </c>
      <c r="V2403" s="197">
        <v>4057090000000</v>
      </c>
      <c r="W2403" s="197">
        <v>4112810000000</v>
      </c>
      <c r="X2403" s="197">
        <v>4170240000000</v>
      </c>
      <c r="Y2403" s="197">
        <v>4227910000000</v>
      </c>
      <c r="Z2403" s="197">
        <v>4286850000000</v>
      </c>
      <c r="AA2403" s="197">
        <v>4347210000000</v>
      </c>
      <c r="AB2403" s="197">
        <v>4408060000000</v>
      </c>
      <c r="AC2403" s="197">
        <v>4469740000000</v>
      </c>
      <c r="AD2403" s="197">
        <v>4533390000000</v>
      </c>
      <c r="AE2403" s="197">
        <v>4598370000000</v>
      </c>
      <c r="AF2403" s="197">
        <v>4664880000000</v>
      </c>
    </row>
    <row r="2404" spans="1:32" x14ac:dyDescent="0.25">
      <c r="A2404" t="s">
        <v>8065</v>
      </c>
      <c r="B2404" s="197">
        <v>136957000</v>
      </c>
      <c r="C2404" s="197">
        <v>114886000</v>
      </c>
      <c r="D2404" s="197">
        <v>204842000</v>
      </c>
      <c r="E2404" s="197">
        <v>207394000</v>
      </c>
      <c r="F2404" s="197">
        <v>210050000</v>
      </c>
      <c r="G2404" s="197">
        <v>212973000</v>
      </c>
      <c r="H2404" s="197">
        <v>215661000</v>
      </c>
      <c r="I2404" s="197">
        <v>218238000</v>
      </c>
      <c r="J2404" s="197">
        <v>220739000</v>
      </c>
      <c r="K2404" s="197">
        <v>223303000</v>
      </c>
      <c r="L2404" s="197">
        <v>225967000</v>
      </c>
      <c r="M2404" s="197">
        <v>228846000</v>
      </c>
      <c r="N2404" s="197">
        <v>233160000</v>
      </c>
      <c r="O2404" s="197">
        <v>236017000</v>
      </c>
      <c r="P2404" s="197">
        <v>239506000</v>
      </c>
      <c r="Q2404" s="197">
        <v>243065000</v>
      </c>
      <c r="R2404" s="197">
        <v>246523000</v>
      </c>
      <c r="S2404" s="197">
        <v>250431000</v>
      </c>
      <c r="T2404" s="197">
        <v>254364000</v>
      </c>
      <c r="U2404" s="197">
        <v>258294000</v>
      </c>
      <c r="V2404" s="197">
        <v>262073000</v>
      </c>
      <c r="W2404" s="197">
        <v>265673000</v>
      </c>
      <c r="X2404" s="197">
        <v>269382000</v>
      </c>
      <c r="Y2404" s="197">
        <v>273108000</v>
      </c>
      <c r="Z2404" s="197">
        <v>276915000</v>
      </c>
      <c r="AA2404" s="197">
        <v>280814000</v>
      </c>
      <c r="AB2404" s="197">
        <v>284745000</v>
      </c>
      <c r="AC2404" s="197">
        <v>288729000</v>
      </c>
      <c r="AD2404" s="197">
        <v>292841000</v>
      </c>
      <c r="AE2404" s="197">
        <v>297038000</v>
      </c>
      <c r="AF2404" s="197">
        <v>301335000</v>
      </c>
    </row>
    <row r="2405" spans="1:32" x14ac:dyDescent="0.25">
      <c r="A2405" t="s">
        <v>8066</v>
      </c>
      <c r="B2405" s="197">
        <v>113201000</v>
      </c>
      <c r="C2405" s="197">
        <v>94958100</v>
      </c>
      <c r="D2405" s="197">
        <v>169311000</v>
      </c>
      <c r="E2405" s="197">
        <v>171420000</v>
      </c>
      <c r="F2405" s="197">
        <v>173616000</v>
      </c>
      <c r="G2405" s="197">
        <v>176032000</v>
      </c>
      <c r="H2405" s="197">
        <v>178254000</v>
      </c>
      <c r="I2405" s="197">
        <v>180384000</v>
      </c>
      <c r="J2405" s="197">
        <v>182451000</v>
      </c>
      <c r="K2405" s="197">
        <v>184570000</v>
      </c>
      <c r="L2405" s="197">
        <v>186772000</v>
      </c>
      <c r="M2405" s="197">
        <v>189151000</v>
      </c>
      <c r="N2405" s="197">
        <v>192717000</v>
      </c>
      <c r="O2405" s="197">
        <v>195078000</v>
      </c>
      <c r="P2405" s="197">
        <v>197963000</v>
      </c>
      <c r="Q2405" s="197">
        <v>200905000</v>
      </c>
      <c r="R2405" s="197">
        <v>203762000</v>
      </c>
      <c r="S2405" s="197">
        <v>206992000</v>
      </c>
      <c r="T2405" s="197">
        <v>210243000</v>
      </c>
      <c r="U2405" s="197">
        <v>213492000</v>
      </c>
      <c r="V2405" s="197">
        <v>216615000</v>
      </c>
      <c r="W2405" s="197">
        <v>219591000</v>
      </c>
      <c r="X2405" s="197">
        <v>222657000</v>
      </c>
      <c r="Y2405" s="197">
        <v>225736000</v>
      </c>
      <c r="Z2405" s="197">
        <v>228883000</v>
      </c>
      <c r="AA2405" s="197">
        <v>232105000</v>
      </c>
      <c r="AB2405" s="197">
        <v>235354000</v>
      </c>
      <c r="AC2405" s="197">
        <v>238648000</v>
      </c>
      <c r="AD2405" s="197">
        <v>242046000</v>
      </c>
      <c r="AE2405" s="197">
        <v>245515000</v>
      </c>
      <c r="AF2405" s="197">
        <v>249067000</v>
      </c>
    </row>
    <row r="2406" spans="1:32" x14ac:dyDescent="0.25">
      <c r="A2406" t="s">
        <v>8067</v>
      </c>
      <c r="B2406" s="197">
        <v>2225330000</v>
      </c>
      <c r="C2406" s="197">
        <v>1866700000</v>
      </c>
      <c r="D2406" s="197">
        <v>3328340000</v>
      </c>
      <c r="E2406" s="197">
        <v>3369810000</v>
      </c>
      <c r="F2406" s="197">
        <v>3412980000</v>
      </c>
      <c r="G2406" s="197">
        <v>3460460000</v>
      </c>
      <c r="H2406" s="197">
        <v>3504140000</v>
      </c>
      <c r="I2406" s="197">
        <v>3546010000</v>
      </c>
      <c r="J2406" s="197">
        <v>3586650000</v>
      </c>
      <c r="K2406" s="197">
        <v>3628320000</v>
      </c>
      <c r="L2406" s="197">
        <v>3671590000</v>
      </c>
      <c r="M2406" s="197">
        <v>3718370000</v>
      </c>
      <c r="N2406" s="197">
        <v>3788470000</v>
      </c>
      <c r="O2406" s="197">
        <v>3834880000</v>
      </c>
      <c r="P2406" s="197">
        <v>3891580000</v>
      </c>
      <c r="Q2406" s="197">
        <v>3949420000</v>
      </c>
      <c r="R2406" s="197">
        <v>4005600000</v>
      </c>
      <c r="S2406" s="197">
        <v>4069090000</v>
      </c>
      <c r="T2406" s="197">
        <v>4132990000</v>
      </c>
      <c r="U2406" s="197">
        <v>4196850000</v>
      </c>
      <c r="V2406" s="197">
        <v>4258260000</v>
      </c>
      <c r="W2406" s="197">
        <v>4316750000</v>
      </c>
      <c r="X2406" s="197">
        <v>4377020000</v>
      </c>
      <c r="Y2406" s="197">
        <v>4437550000</v>
      </c>
      <c r="Z2406" s="197">
        <v>4499420000</v>
      </c>
      <c r="AA2406" s="197">
        <v>4562770000</v>
      </c>
      <c r="AB2406" s="197">
        <v>4626640000</v>
      </c>
      <c r="AC2406" s="197">
        <v>4691380000</v>
      </c>
      <c r="AD2406" s="197">
        <v>4758180000</v>
      </c>
      <c r="AE2406" s="197">
        <v>4826380000</v>
      </c>
      <c r="AF2406" s="197">
        <v>4896190000</v>
      </c>
    </row>
    <row r="2407" spans="1:32" x14ac:dyDescent="0.25">
      <c r="A2407" t="s">
        <v>8068</v>
      </c>
      <c r="B2407" s="197">
        <v>119838000</v>
      </c>
      <c r="C2407" s="197">
        <v>100525000</v>
      </c>
      <c r="D2407" s="197">
        <v>179236000</v>
      </c>
      <c r="E2407" s="197">
        <v>181470000</v>
      </c>
      <c r="F2407" s="197">
        <v>183794000</v>
      </c>
      <c r="G2407" s="197">
        <v>186352000</v>
      </c>
      <c r="H2407" s="197">
        <v>188703000</v>
      </c>
      <c r="I2407" s="197">
        <v>190958000</v>
      </c>
      <c r="J2407" s="197">
        <v>193147000</v>
      </c>
      <c r="K2407" s="197">
        <v>195391000</v>
      </c>
      <c r="L2407" s="197">
        <v>197721000</v>
      </c>
      <c r="M2407" s="197">
        <v>200240000</v>
      </c>
      <c r="N2407" s="197">
        <v>204015000</v>
      </c>
      <c r="O2407" s="197">
        <v>206514000</v>
      </c>
      <c r="P2407" s="197">
        <v>209568000</v>
      </c>
      <c r="Q2407" s="197">
        <v>212682000</v>
      </c>
      <c r="R2407" s="197">
        <v>215708000</v>
      </c>
      <c r="S2407" s="197">
        <v>219127000</v>
      </c>
      <c r="T2407" s="197">
        <v>222568000</v>
      </c>
      <c r="U2407" s="197">
        <v>226007000</v>
      </c>
      <c r="V2407" s="197">
        <v>229314000</v>
      </c>
      <c r="W2407" s="197">
        <v>232464000</v>
      </c>
      <c r="X2407" s="197">
        <v>235710000</v>
      </c>
      <c r="Y2407" s="197">
        <v>238969000</v>
      </c>
      <c r="Z2407" s="197">
        <v>242301000</v>
      </c>
      <c r="AA2407" s="197">
        <v>245712000</v>
      </c>
      <c r="AB2407" s="197">
        <v>249152000</v>
      </c>
      <c r="AC2407" s="197">
        <v>252638000</v>
      </c>
      <c r="AD2407" s="197">
        <v>256235000</v>
      </c>
      <c r="AE2407" s="197">
        <v>259908000</v>
      </c>
      <c r="AF2407" s="197">
        <v>263668000</v>
      </c>
    </row>
    <row r="2408" spans="1:32" x14ac:dyDescent="0.25">
      <c r="A2408" t="s">
        <v>8069</v>
      </c>
      <c r="B2408" s="197">
        <v>119838000</v>
      </c>
      <c r="C2408" s="197">
        <v>100525000</v>
      </c>
      <c r="D2408" s="197">
        <v>179236000</v>
      </c>
      <c r="E2408" s="197">
        <v>181470000</v>
      </c>
      <c r="F2408" s="197">
        <v>183794000</v>
      </c>
      <c r="G2408" s="197">
        <v>186352000</v>
      </c>
      <c r="H2408" s="197">
        <v>188703000</v>
      </c>
      <c r="I2408" s="197">
        <v>190958000</v>
      </c>
      <c r="J2408" s="197">
        <v>193147000</v>
      </c>
      <c r="K2408" s="197">
        <v>195391000</v>
      </c>
      <c r="L2408" s="197">
        <v>197721000</v>
      </c>
      <c r="M2408" s="197">
        <v>200240000</v>
      </c>
      <c r="N2408" s="197">
        <v>204015000</v>
      </c>
      <c r="O2408" s="197">
        <v>206514000</v>
      </c>
      <c r="P2408" s="197">
        <v>209568000</v>
      </c>
      <c r="Q2408" s="197">
        <v>212682000</v>
      </c>
      <c r="R2408" s="197">
        <v>215708000</v>
      </c>
      <c r="S2408" s="197">
        <v>219127000</v>
      </c>
      <c r="T2408" s="197">
        <v>222568000</v>
      </c>
      <c r="U2408" s="197">
        <v>226007000</v>
      </c>
      <c r="V2408" s="197">
        <v>229314000</v>
      </c>
      <c r="W2408" s="197">
        <v>232464000</v>
      </c>
      <c r="X2408" s="197">
        <v>235710000</v>
      </c>
      <c r="Y2408" s="197">
        <v>238969000</v>
      </c>
      <c r="Z2408" s="197">
        <v>242301000</v>
      </c>
      <c r="AA2408" s="197">
        <v>245712000</v>
      </c>
      <c r="AB2408" s="197">
        <v>249152000</v>
      </c>
      <c r="AC2408" s="197">
        <v>252638000</v>
      </c>
      <c r="AD2408" s="197">
        <v>256235000</v>
      </c>
      <c r="AE2408" s="197">
        <v>259908000</v>
      </c>
      <c r="AF2408" s="197">
        <v>263668000</v>
      </c>
    </row>
    <row r="2409" spans="1:32" x14ac:dyDescent="0.25">
      <c r="A2409" t="s">
        <v>8070</v>
      </c>
      <c r="B2409">
        <v>0</v>
      </c>
      <c r="C2409">
        <v>0</v>
      </c>
      <c r="D2409">
        <v>0</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row>
    <row r="2410" spans="1:32" x14ac:dyDescent="0.25">
      <c r="A2410" t="s">
        <v>8071</v>
      </c>
      <c r="B2410" s="197">
        <v>19773200</v>
      </c>
      <c r="C2410" s="197">
        <v>16586600</v>
      </c>
      <c r="D2410" s="197">
        <v>29574000</v>
      </c>
      <c r="E2410" s="197">
        <v>29942500</v>
      </c>
      <c r="F2410" s="197">
        <v>30326000</v>
      </c>
      <c r="G2410" s="197">
        <v>30748000</v>
      </c>
      <c r="H2410" s="197">
        <v>31136100</v>
      </c>
      <c r="I2410" s="197">
        <v>31508100</v>
      </c>
      <c r="J2410" s="197">
        <v>31869200</v>
      </c>
      <c r="K2410" s="197">
        <v>32239400</v>
      </c>
      <c r="L2410" s="197">
        <v>32624000</v>
      </c>
      <c r="M2410" s="197">
        <v>33039600</v>
      </c>
      <c r="N2410" s="197">
        <v>33662500</v>
      </c>
      <c r="O2410" s="197">
        <v>34074900</v>
      </c>
      <c r="P2410" s="197">
        <v>34578700</v>
      </c>
      <c r="Q2410" s="197">
        <v>35092600</v>
      </c>
      <c r="R2410" s="197">
        <v>35591800</v>
      </c>
      <c r="S2410" s="197">
        <v>36156000</v>
      </c>
      <c r="T2410" s="197">
        <v>36723800</v>
      </c>
      <c r="U2410" s="197">
        <v>37291200</v>
      </c>
      <c r="V2410" s="197">
        <v>37836800</v>
      </c>
      <c r="W2410" s="197">
        <v>38356500</v>
      </c>
      <c r="X2410" s="197">
        <v>38892100</v>
      </c>
      <c r="Y2410" s="197">
        <v>39429900</v>
      </c>
      <c r="Z2410" s="197">
        <v>39979600</v>
      </c>
      <c r="AA2410" s="197">
        <v>40542500</v>
      </c>
      <c r="AB2410" s="197">
        <v>41110100</v>
      </c>
      <c r="AC2410" s="197">
        <v>41685300</v>
      </c>
      <c r="AD2410" s="197">
        <v>42278900</v>
      </c>
      <c r="AE2410" s="197">
        <v>42884900</v>
      </c>
      <c r="AF2410" s="197">
        <v>43505200</v>
      </c>
    </row>
    <row r="2411" spans="1:32" x14ac:dyDescent="0.25">
      <c r="A2411" t="s">
        <v>8072</v>
      </c>
      <c r="B2411" s="197">
        <v>51290500</v>
      </c>
      <c r="C2411" s="197">
        <v>43024600</v>
      </c>
      <c r="D2411" s="197">
        <v>76713200</v>
      </c>
      <c r="E2411" s="197">
        <v>77669000</v>
      </c>
      <c r="F2411" s="197">
        <v>78663900</v>
      </c>
      <c r="G2411" s="197">
        <v>79758400</v>
      </c>
      <c r="H2411" s="197">
        <v>80765100</v>
      </c>
      <c r="I2411" s="197">
        <v>81730100</v>
      </c>
      <c r="J2411" s="197">
        <v>82666700</v>
      </c>
      <c r="K2411" s="197">
        <v>83627200</v>
      </c>
      <c r="L2411" s="197">
        <v>84624500</v>
      </c>
      <c r="M2411" s="197">
        <v>85702700</v>
      </c>
      <c r="N2411" s="197">
        <v>87318500</v>
      </c>
      <c r="O2411" s="197">
        <v>88388200</v>
      </c>
      <c r="P2411" s="197">
        <v>89695100</v>
      </c>
      <c r="Q2411" s="197">
        <v>91028000</v>
      </c>
      <c r="R2411" s="197">
        <v>92322900</v>
      </c>
      <c r="S2411" s="197">
        <v>93786400</v>
      </c>
      <c r="T2411" s="197">
        <v>95259200</v>
      </c>
      <c r="U2411" s="197">
        <v>96731100</v>
      </c>
      <c r="V2411" s="197">
        <v>98146400</v>
      </c>
      <c r="W2411" s="197">
        <v>99494500</v>
      </c>
      <c r="X2411" s="197">
        <v>100884000</v>
      </c>
      <c r="Y2411" s="197">
        <v>102279000</v>
      </c>
      <c r="Z2411" s="197">
        <v>103705000</v>
      </c>
      <c r="AA2411" s="197">
        <v>105165000</v>
      </c>
      <c r="AB2411" s="197">
        <v>106637000</v>
      </c>
      <c r="AC2411" s="197">
        <v>108129000</v>
      </c>
      <c r="AD2411" s="197">
        <v>109669000</v>
      </c>
      <c r="AE2411" s="197">
        <v>111241000</v>
      </c>
      <c r="AF2411" s="197">
        <v>112850000</v>
      </c>
    </row>
    <row r="2412" spans="1:32" x14ac:dyDescent="0.25">
      <c r="A2412" t="s">
        <v>8073</v>
      </c>
      <c r="B2412" s="197">
        <v>103492000</v>
      </c>
      <c r="C2412" s="197">
        <v>86813200</v>
      </c>
      <c r="D2412" s="197">
        <v>154788000</v>
      </c>
      <c r="E2412" s="197">
        <v>156717000</v>
      </c>
      <c r="F2412" s="197">
        <v>158724000</v>
      </c>
      <c r="G2412" s="197">
        <v>160933000</v>
      </c>
      <c r="H2412" s="197">
        <v>162964000</v>
      </c>
      <c r="I2412" s="197">
        <v>164911000</v>
      </c>
      <c r="J2412" s="197">
        <v>166801000</v>
      </c>
      <c r="K2412" s="197">
        <v>168739000</v>
      </c>
      <c r="L2412" s="197">
        <v>170752000</v>
      </c>
      <c r="M2412" s="197">
        <v>172927000</v>
      </c>
      <c r="N2412" s="197">
        <v>176187000</v>
      </c>
      <c r="O2412" s="197">
        <v>178346000</v>
      </c>
      <c r="P2412" s="197">
        <v>180983000</v>
      </c>
      <c r="Q2412" s="197">
        <v>183672000</v>
      </c>
      <c r="R2412" s="197">
        <v>186285000</v>
      </c>
      <c r="S2412" s="197">
        <v>189238000</v>
      </c>
      <c r="T2412" s="197">
        <v>192210000</v>
      </c>
      <c r="U2412" s="197">
        <v>195180000</v>
      </c>
      <c r="V2412" s="197">
        <v>198035000</v>
      </c>
      <c r="W2412" s="197">
        <v>200756000</v>
      </c>
      <c r="X2412" s="197">
        <v>203559000</v>
      </c>
      <c r="Y2412" s="197">
        <v>206374000</v>
      </c>
      <c r="Z2412" s="197">
        <v>209251000</v>
      </c>
      <c r="AA2412" s="197">
        <v>212197000</v>
      </c>
      <c r="AB2412" s="197">
        <v>215167000</v>
      </c>
      <c r="AC2412" s="197">
        <v>218178000</v>
      </c>
      <c r="AD2412" s="197">
        <v>221285000</v>
      </c>
      <c r="AE2412" s="197">
        <v>224457000</v>
      </c>
      <c r="AF2412" s="197">
        <v>227703000</v>
      </c>
    </row>
    <row r="2413" spans="1:32" x14ac:dyDescent="0.25">
      <c r="A2413" t="s">
        <v>8074</v>
      </c>
      <c r="B2413" s="197">
        <v>20698400</v>
      </c>
      <c r="C2413" s="197">
        <v>17362600</v>
      </c>
      <c r="D2413" s="197">
        <v>30957700</v>
      </c>
      <c r="E2413" s="197">
        <v>31343400</v>
      </c>
      <c r="F2413" s="197">
        <v>31744900</v>
      </c>
      <c r="G2413" s="197">
        <v>32186600</v>
      </c>
      <c r="H2413" s="197">
        <v>32592800</v>
      </c>
      <c r="I2413" s="197">
        <v>32982300</v>
      </c>
      <c r="J2413" s="197">
        <v>33360200</v>
      </c>
      <c r="K2413" s="197">
        <v>33747800</v>
      </c>
      <c r="L2413" s="197">
        <v>34150300</v>
      </c>
      <c r="M2413" s="197">
        <v>34585400</v>
      </c>
      <c r="N2413" s="197">
        <v>35237500</v>
      </c>
      <c r="O2413" s="197">
        <v>35669200</v>
      </c>
      <c r="P2413" s="197">
        <v>36196500</v>
      </c>
      <c r="Q2413" s="197">
        <v>36734500</v>
      </c>
      <c r="R2413" s="197">
        <v>37257000</v>
      </c>
      <c r="S2413" s="197">
        <v>37847600</v>
      </c>
      <c r="T2413" s="197">
        <v>38442000</v>
      </c>
      <c r="U2413" s="197">
        <v>39035900</v>
      </c>
      <c r="V2413" s="197">
        <v>39607100</v>
      </c>
      <c r="W2413" s="197">
        <v>40151100</v>
      </c>
      <c r="X2413" s="197">
        <v>40711700</v>
      </c>
      <c r="Y2413" s="197">
        <v>41274700</v>
      </c>
      <c r="Z2413" s="197">
        <v>41850100</v>
      </c>
      <c r="AA2413" s="197">
        <v>42439400</v>
      </c>
      <c r="AB2413" s="197">
        <v>43033500</v>
      </c>
      <c r="AC2413" s="197">
        <v>43635600</v>
      </c>
      <c r="AD2413" s="197">
        <v>44257000</v>
      </c>
      <c r="AE2413" s="197">
        <v>44891300</v>
      </c>
      <c r="AF2413" s="197">
        <v>45540700</v>
      </c>
    </row>
    <row r="2414" spans="1:32" x14ac:dyDescent="0.25">
      <c r="A2414" t="s">
        <v>8075</v>
      </c>
      <c r="B2414">
        <v>0</v>
      </c>
      <c r="C2414">
        <v>0</v>
      </c>
      <c r="D2414">
        <v>0</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row>
    <row r="2415" spans="1:32" x14ac:dyDescent="0.25">
      <c r="A2415" t="s">
        <v>8076</v>
      </c>
      <c r="B2415">
        <v>0</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row>
    <row r="2416" spans="1:32" x14ac:dyDescent="0.25">
      <c r="A2416" t="s">
        <v>8077</v>
      </c>
      <c r="B2416">
        <v>0</v>
      </c>
      <c r="C2416">
        <v>0</v>
      </c>
      <c r="D2416">
        <v>0</v>
      </c>
      <c r="E2416">
        <v>0</v>
      </c>
      <c r="F2416">
        <v>0</v>
      </c>
      <c r="G2416">
        <v>0</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row>
    <row r="2417" spans="1:32" x14ac:dyDescent="0.25">
      <c r="A2417" t="s">
        <v>8078</v>
      </c>
      <c r="B2417">
        <v>0</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0</v>
      </c>
      <c r="V2417">
        <v>0</v>
      </c>
      <c r="W2417">
        <v>0</v>
      </c>
      <c r="X2417">
        <v>0</v>
      </c>
      <c r="Y2417">
        <v>0</v>
      </c>
      <c r="Z2417">
        <v>0</v>
      </c>
      <c r="AA2417">
        <v>0</v>
      </c>
      <c r="AB2417">
        <v>0</v>
      </c>
      <c r="AC2417">
        <v>0</v>
      </c>
      <c r="AD2417">
        <v>0</v>
      </c>
      <c r="AE2417">
        <v>0</v>
      </c>
      <c r="AF2417">
        <v>0</v>
      </c>
    </row>
    <row r="2418" spans="1:32" x14ac:dyDescent="0.25">
      <c r="A2418" t="s">
        <v>8079</v>
      </c>
      <c r="B2418">
        <v>0</v>
      </c>
      <c r="C2418">
        <v>0</v>
      </c>
      <c r="D2418">
        <v>0</v>
      </c>
      <c r="E2418">
        <v>0</v>
      </c>
      <c r="F2418">
        <v>0</v>
      </c>
      <c r="G2418">
        <v>0</v>
      </c>
      <c r="H2418">
        <v>0</v>
      </c>
      <c r="I2418">
        <v>0</v>
      </c>
      <c r="J2418">
        <v>0</v>
      </c>
      <c r="K2418">
        <v>0</v>
      </c>
      <c r="L2418">
        <v>0</v>
      </c>
      <c r="M2418">
        <v>0</v>
      </c>
      <c r="N2418">
        <v>0</v>
      </c>
      <c r="O2418">
        <v>0</v>
      </c>
      <c r="P2418">
        <v>0</v>
      </c>
      <c r="Q2418">
        <v>0</v>
      </c>
      <c r="R2418">
        <v>0</v>
      </c>
      <c r="S2418">
        <v>0</v>
      </c>
      <c r="T2418">
        <v>0</v>
      </c>
      <c r="U2418">
        <v>0</v>
      </c>
      <c r="V2418">
        <v>0</v>
      </c>
      <c r="W2418">
        <v>0</v>
      </c>
      <c r="X2418">
        <v>0</v>
      </c>
      <c r="Y2418">
        <v>0</v>
      </c>
      <c r="Z2418">
        <v>0</v>
      </c>
      <c r="AA2418">
        <v>0</v>
      </c>
      <c r="AB2418">
        <v>0</v>
      </c>
      <c r="AC2418">
        <v>0</v>
      </c>
      <c r="AD2418">
        <v>0</v>
      </c>
      <c r="AE2418">
        <v>0</v>
      </c>
      <c r="AF2418">
        <v>0</v>
      </c>
    </row>
    <row r="2419" spans="1:32" x14ac:dyDescent="0.25">
      <c r="A2419" t="s">
        <v>8080</v>
      </c>
      <c r="B2419">
        <v>0</v>
      </c>
      <c r="C2419">
        <v>0</v>
      </c>
      <c r="D2419">
        <v>0</v>
      </c>
      <c r="E2419">
        <v>0</v>
      </c>
      <c r="F2419">
        <v>0</v>
      </c>
      <c r="G2419">
        <v>0</v>
      </c>
      <c r="H2419">
        <v>0</v>
      </c>
      <c r="I2419">
        <v>0</v>
      </c>
      <c r="J2419">
        <v>0</v>
      </c>
      <c r="K2419">
        <v>0</v>
      </c>
      <c r="L2419">
        <v>0</v>
      </c>
      <c r="M2419">
        <v>0</v>
      </c>
      <c r="N2419">
        <v>0</v>
      </c>
      <c r="O2419">
        <v>0</v>
      </c>
      <c r="P2419">
        <v>0</v>
      </c>
      <c r="Q2419">
        <v>0</v>
      </c>
      <c r="R2419">
        <v>0</v>
      </c>
      <c r="S2419">
        <v>0</v>
      </c>
      <c r="T2419">
        <v>0</v>
      </c>
      <c r="U2419">
        <v>0</v>
      </c>
      <c r="V2419">
        <v>0</v>
      </c>
      <c r="W2419">
        <v>0</v>
      </c>
      <c r="X2419">
        <v>0</v>
      </c>
      <c r="Y2419">
        <v>0</v>
      </c>
      <c r="Z2419">
        <v>0</v>
      </c>
      <c r="AA2419">
        <v>0</v>
      </c>
      <c r="AB2419">
        <v>0</v>
      </c>
      <c r="AC2419">
        <v>0</v>
      </c>
      <c r="AD2419">
        <v>0</v>
      </c>
      <c r="AE2419">
        <v>0</v>
      </c>
      <c r="AF2419">
        <v>0</v>
      </c>
    </row>
    <row r="2420" spans="1:32" x14ac:dyDescent="0.25">
      <c r="A2420" t="s">
        <v>8081</v>
      </c>
      <c r="B2420">
        <v>0</v>
      </c>
      <c r="C2420">
        <v>0</v>
      </c>
      <c r="D2420">
        <v>0</v>
      </c>
      <c r="E2420">
        <v>0</v>
      </c>
      <c r="F2420">
        <v>0</v>
      </c>
      <c r="G2420">
        <v>0</v>
      </c>
      <c r="H2420">
        <v>0</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row>
    <row r="2421" spans="1:32" x14ac:dyDescent="0.25">
      <c r="A2421" t="s">
        <v>8082</v>
      </c>
      <c r="B2421">
        <v>0</v>
      </c>
      <c r="C2421">
        <v>0</v>
      </c>
      <c r="D2421">
        <v>0</v>
      </c>
      <c r="E2421">
        <v>0</v>
      </c>
      <c r="F2421">
        <v>0</v>
      </c>
      <c r="G2421">
        <v>0</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row>
    <row r="2422" spans="1:32" x14ac:dyDescent="0.25">
      <c r="A2422" t="s">
        <v>8083</v>
      </c>
      <c r="B2422">
        <v>0</v>
      </c>
      <c r="C2422">
        <v>0</v>
      </c>
      <c r="D2422">
        <v>0</v>
      </c>
      <c r="E2422">
        <v>0</v>
      </c>
      <c r="F2422">
        <v>0</v>
      </c>
      <c r="G2422">
        <v>0</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row>
    <row r="2423" spans="1:32" x14ac:dyDescent="0.25">
      <c r="A2423" t="s">
        <v>8084</v>
      </c>
      <c r="B2423">
        <v>0</v>
      </c>
      <c r="C2423">
        <v>0</v>
      </c>
      <c r="D2423">
        <v>0</v>
      </c>
      <c r="E2423">
        <v>0</v>
      </c>
      <c r="F2423">
        <v>0</v>
      </c>
      <c r="G2423">
        <v>0</v>
      </c>
      <c r="H2423">
        <v>0</v>
      </c>
      <c r="I2423">
        <v>0</v>
      </c>
      <c r="J2423">
        <v>0</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row>
    <row r="2424" spans="1:32" x14ac:dyDescent="0.25">
      <c r="A2424" t="s">
        <v>8085</v>
      </c>
      <c r="B2424">
        <v>0</v>
      </c>
      <c r="C2424">
        <v>0</v>
      </c>
      <c r="D2424">
        <v>0</v>
      </c>
      <c r="E2424">
        <v>0</v>
      </c>
      <c r="F2424">
        <v>0</v>
      </c>
      <c r="G2424">
        <v>0</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row>
    <row r="2425" spans="1:32" x14ac:dyDescent="0.25">
      <c r="A2425" t="s">
        <v>8086</v>
      </c>
      <c r="B2425">
        <v>0</v>
      </c>
      <c r="C2425">
        <v>0</v>
      </c>
      <c r="D2425">
        <v>0</v>
      </c>
      <c r="E2425">
        <v>0</v>
      </c>
      <c r="F2425">
        <v>0</v>
      </c>
      <c r="G2425">
        <v>0</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row>
    <row r="2426" spans="1:32" x14ac:dyDescent="0.25">
      <c r="A2426" t="s">
        <v>8087</v>
      </c>
      <c r="B2426">
        <v>0</v>
      </c>
      <c r="C2426">
        <v>0</v>
      </c>
      <c r="D2426">
        <v>0</v>
      </c>
      <c r="E2426">
        <v>0</v>
      </c>
      <c r="F2426">
        <v>0</v>
      </c>
      <c r="G2426">
        <v>0</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row>
    <row r="2427" spans="1:32" x14ac:dyDescent="0.25">
      <c r="A2427" t="s">
        <v>8088</v>
      </c>
      <c r="B2427">
        <v>0</v>
      </c>
      <c r="C2427">
        <v>0</v>
      </c>
      <c r="D2427">
        <v>0</v>
      </c>
      <c r="E2427">
        <v>0</v>
      </c>
      <c r="F2427">
        <v>0</v>
      </c>
      <c r="G2427">
        <v>0</v>
      </c>
      <c r="H2427">
        <v>0</v>
      </c>
      <c r="I2427">
        <v>0</v>
      </c>
      <c r="J2427">
        <v>0</v>
      </c>
      <c r="K2427">
        <v>0</v>
      </c>
      <c r="L2427">
        <v>0</v>
      </c>
      <c r="M2427">
        <v>0</v>
      </c>
      <c r="N2427">
        <v>0</v>
      </c>
      <c r="O2427">
        <v>0</v>
      </c>
      <c r="P2427">
        <v>0</v>
      </c>
      <c r="Q2427">
        <v>0</v>
      </c>
      <c r="R2427">
        <v>0</v>
      </c>
      <c r="S2427">
        <v>0</v>
      </c>
      <c r="T2427">
        <v>0</v>
      </c>
      <c r="U2427">
        <v>0</v>
      </c>
      <c r="V2427">
        <v>0</v>
      </c>
      <c r="W2427">
        <v>0</v>
      </c>
      <c r="X2427">
        <v>0</v>
      </c>
      <c r="Y2427">
        <v>0</v>
      </c>
      <c r="Z2427">
        <v>0</v>
      </c>
      <c r="AA2427">
        <v>0</v>
      </c>
      <c r="AB2427">
        <v>0</v>
      </c>
      <c r="AC2427">
        <v>0</v>
      </c>
      <c r="AD2427">
        <v>0</v>
      </c>
      <c r="AE2427">
        <v>0</v>
      </c>
      <c r="AF2427">
        <v>0</v>
      </c>
    </row>
    <row r="2428" spans="1:32" x14ac:dyDescent="0.25">
      <c r="A2428" t="s">
        <v>8089</v>
      </c>
      <c r="B2428">
        <v>0</v>
      </c>
      <c r="C2428">
        <v>0</v>
      </c>
      <c r="D2428">
        <v>0</v>
      </c>
      <c r="E2428">
        <v>0</v>
      </c>
      <c r="F2428">
        <v>0</v>
      </c>
      <c r="G2428">
        <v>0</v>
      </c>
      <c r="H2428">
        <v>0</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row>
    <row r="2429" spans="1:32" x14ac:dyDescent="0.25">
      <c r="A2429" t="s">
        <v>8090</v>
      </c>
      <c r="B2429">
        <v>0</v>
      </c>
      <c r="C2429">
        <v>0</v>
      </c>
      <c r="D2429">
        <v>0</v>
      </c>
      <c r="E2429">
        <v>0</v>
      </c>
      <c r="F2429">
        <v>0</v>
      </c>
      <c r="G2429">
        <v>0</v>
      </c>
      <c r="H2429">
        <v>0</v>
      </c>
      <c r="I2429">
        <v>0</v>
      </c>
      <c r="J2429">
        <v>0</v>
      </c>
      <c r="K2429">
        <v>0</v>
      </c>
      <c r="L2429">
        <v>0</v>
      </c>
      <c r="M2429">
        <v>0</v>
      </c>
      <c r="N2429">
        <v>0</v>
      </c>
      <c r="O2429">
        <v>0</v>
      </c>
      <c r="P2429">
        <v>0</v>
      </c>
      <c r="Q2429">
        <v>0</v>
      </c>
      <c r="R2429">
        <v>0</v>
      </c>
      <c r="S2429">
        <v>0</v>
      </c>
      <c r="T2429">
        <v>0</v>
      </c>
      <c r="U2429">
        <v>0</v>
      </c>
      <c r="V2429">
        <v>0</v>
      </c>
      <c r="W2429">
        <v>0</v>
      </c>
      <c r="X2429">
        <v>0</v>
      </c>
      <c r="Y2429">
        <v>0</v>
      </c>
      <c r="Z2429">
        <v>0</v>
      </c>
      <c r="AA2429">
        <v>0</v>
      </c>
      <c r="AB2429">
        <v>0</v>
      </c>
      <c r="AC2429">
        <v>0</v>
      </c>
      <c r="AD2429">
        <v>0</v>
      </c>
      <c r="AE2429">
        <v>0</v>
      </c>
      <c r="AF2429">
        <v>0</v>
      </c>
    </row>
    <row r="2430" spans="1:32" x14ac:dyDescent="0.25">
      <c r="A2430" t="s">
        <v>8091</v>
      </c>
      <c r="B2430">
        <v>0</v>
      </c>
      <c r="C2430">
        <v>0</v>
      </c>
      <c r="D2430">
        <v>0</v>
      </c>
      <c r="E2430">
        <v>0</v>
      </c>
      <c r="F2430">
        <v>0</v>
      </c>
      <c r="G2430">
        <v>0</v>
      </c>
      <c r="H2430">
        <v>0</v>
      </c>
      <c r="I2430">
        <v>0</v>
      </c>
      <c r="J2430">
        <v>0</v>
      </c>
      <c r="K2430">
        <v>0</v>
      </c>
      <c r="L2430">
        <v>0</v>
      </c>
      <c r="M2430">
        <v>0</v>
      </c>
      <c r="N2430">
        <v>0</v>
      </c>
      <c r="O2430">
        <v>0</v>
      </c>
      <c r="P2430">
        <v>0</v>
      </c>
      <c r="Q2430">
        <v>0</v>
      </c>
      <c r="R2430">
        <v>0</v>
      </c>
      <c r="S2430">
        <v>0</v>
      </c>
      <c r="T2430">
        <v>0</v>
      </c>
      <c r="U2430">
        <v>0</v>
      </c>
      <c r="V2430">
        <v>0</v>
      </c>
      <c r="W2430">
        <v>0</v>
      </c>
      <c r="X2430">
        <v>0</v>
      </c>
      <c r="Y2430">
        <v>0</v>
      </c>
      <c r="Z2430">
        <v>0</v>
      </c>
      <c r="AA2430">
        <v>0</v>
      </c>
      <c r="AB2430">
        <v>0</v>
      </c>
      <c r="AC2430">
        <v>0</v>
      </c>
      <c r="AD2430">
        <v>0</v>
      </c>
      <c r="AE2430">
        <v>0</v>
      </c>
      <c r="AF2430">
        <v>0</v>
      </c>
    </row>
    <row r="2431" spans="1:32" x14ac:dyDescent="0.25">
      <c r="A2431" t="s">
        <v>8092</v>
      </c>
      <c r="B2431">
        <v>0</v>
      </c>
      <c r="C2431">
        <v>0</v>
      </c>
      <c r="D2431">
        <v>0</v>
      </c>
      <c r="E2431">
        <v>0</v>
      </c>
      <c r="F2431">
        <v>0</v>
      </c>
      <c r="G2431">
        <v>0</v>
      </c>
      <c r="H2431">
        <v>0</v>
      </c>
      <c r="I2431">
        <v>0</v>
      </c>
      <c r="J2431">
        <v>0</v>
      </c>
      <c r="K2431">
        <v>0</v>
      </c>
      <c r="L2431">
        <v>0</v>
      </c>
      <c r="M2431">
        <v>0</v>
      </c>
      <c r="N2431">
        <v>0</v>
      </c>
      <c r="O2431">
        <v>0</v>
      </c>
      <c r="P2431">
        <v>0</v>
      </c>
      <c r="Q2431">
        <v>0</v>
      </c>
      <c r="R2431">
        <v>0</v>
      </c>
      <c r="S2431">
        <v>0</v>
      </c>
      <c r="T2431">
        <v>0</v>
      </c>
      <c r="U2431">
        <v>0</v>
      </c>
      <c r="V2431">
        <v>0</v>
      </c>
      <c r="W2431">
        <v>0</v>
      </c>
      <c r="X2431">
        <v>0</v>
      </c>
      <c r="Y2431">
        <v>0</v>
      </c>
      <c r="Z2431">
        <v>0</v>
      </c>
      <c r="AA2431">
        <v>0</v>
      </c>
      <c r="AB2431">
        <v>0</v>
      </c>
      <c r="AC2431">
        <v>0</v>
      </c>
      <c r="AD2431">
        <v>0</v>
      </c>
      <c r="AE2431">
        <v>0</v>
      </c>
      <c r="AF2431">
        <v>0</v>
      </c>
    </row>
    <row r="2432" spans="1:32" x14ac:dyDescent="0.25">
      <c r="A2432" t="s">
        <v>8093</v>
      </c>
      <c r="B2432">
        <v>0</v>
      </c>
      <c r="C2432">
        <v>0</v>
      </c>
      <c r="D2432">
        <v>0</v>
      </c>
      <c r="E2432">
        <v>0</v>
      </c>
      <c r="F2432">
        <v>0</v>
      </c>
      <c r="G2432">
        <v>0</v>
      </c>
      <c r="H2432">
        <v>0</v>
      </c>
      <c r="I2432">
        <v>0</v>
      </c>
      <c r="J2432">
        <v>0</v>
      </c>
      <c r="K2432">
        <v>0</v>
      </c>
      <c r="L2432">
        <v>0</v>
      </c>
      <c r="M2432">
        <v>0</v>
      </c>
      <c r="N2432">
        <v>0</v>
      </c>
      <c r="O2432">
        <v>0</v>
      </c>
      <c r="P2432">
        <v>0</v>
      </c>
      <c r="Q2432">
        <v>0</v>
      </c>
      <c r="R2432">
        <v>0</v>
      </c>
      <c r="S2432">
        <v>0</v>
      </c>
      <c r="T2432">
        <v>0</v>
      </c>
      <c r="U2432">
        <v>0</v>
      </c>
      <c r="V2432">
        <v>0</v>
      </c>
      <c r="W2432">
        <v>0</v>
      </c>
      <c r="X2432">
        <v>0</v>
      </c>
      <c r="Y2432">
        <v>0</v>
      </c>
      <c r="Z2432">
        <v>0</v>
      </c>
      <c r="AA2432">
        <v>0</v>
      </c>
      <c r="AB2432">
        <v>0</v>
      </c>
      <c r="AC2432">
        <v>0</v>
      </c>
      <c r="AD2432">
        <v>0</v>
      </c>
      <c r="AE2432">
        <v>0</v>
      </c>
      <c r="AF2432">
        <v>0</v>
      </c>
    </row>
    <row r="2433" spans="1:32" x14ac:dyDescent="0.25">
      <c r="A2433" t="s">
        <v>8094</v>
      </c>
      <c r="B2433">
        <v>0</v>
      </c>
      <c r="C2433">
        <v>0</v>
      </c>
      <c r="D2433">
        <v>0</v>
      </c>
      <c r="E2433">
        <v>0</v>
      </c>
      <c r="F2433">
        <v>0</v>
      </c>
      <c r="G2433">
        <v>0</v>
      </c>
      <c r="H2433">
        <v>0</v>
      </c>
      <c r="I2433">
        <v>0</v>
      </c>
      <c r="J2433">
        <v>0</v>
      </c>
      <c r="K2433">
        <v>0</v>
      </c>
      <c r="L2433">
        <v>0</v>
      </c>
      <c r="M2433">
        <v>0</v>
      </c>
      <c r="N2433">
        <v>0</v>
      </c>
      <c r="O2433">
        <v>0</v>
      </c>
      <c r="P2433">
        <v>0</v>
      </c>
      <c r="Q2433">
        <v>0</v>
      </c>
      <c r="R2433">
        <v>0</v>
      </c>
      <c r="S2433">
        <v>0</v>
      </c>
      <c r="T2433">
        <v>0</v>
      </c>
      <c r="U2433">
        <v>0</v>
      </c>
      <c r="V2433">
        <v>0</v>
      </c>
      <c r="W2433">
        <v>0</v>
      </c>
      <c r="X2433">
        <v>0</v>
      </c>
      <c r="Y2433">
        <v>0</v>
      </c>
      <c r="Z2433">
        <v>0</v>
      </c>
      <c r="AA2433">
        <v>0</v>
      </c>
      <c r="AB2433">
        <v>0</v>
      </c>
      <c r="AC2433">
        <v>0</v>
      </c>
      <c r="AD2433">
        <v>0</v>
      </c>
      <c r="AE2433">
        <v>0</v>
      </c>
      <c r="AF2433">
        <v>0</v>
      </c>
    </row>
    <row r="2434" spans="1:32" x14ac:dyDescent="0.25">
      <c r="A2434" t="s">
        <v>8095</v>
      </c>
      <c r="B2434">
        <v>0</v>
      </c>
      <c r="C2434">
        <v>0</v>
      </c>
      <c r="D2434">
        <v>0</v>
      </c>
      <c r="E2434">
        <v>0</v>
      </c>
      <c r="F2434">
        <v>0</v>
      </c>
      <c r="G2434">
        <v>0</v>
      </c>
      <c r="H2434">
        <v>0</v>
      </c>
      <c r="I2434">
        <v>0</v>
      </c>
      <c r="J2434">
        <v>0</v>
      </c>
      <c r="K2434">
        <v>0</v>
      </c>
      <c r="L2434">
        <v>0</v>
      </c>
      <c r="M2434">
        <v>0</v>
      </c>
      <c r="N2434">
        <v>0</v>
      </c>
      <c r="O2434">
        <v>0</v>
      </c>
      <c r="P2434">
        <v>0</v>
      </c>
      <c r="Q2434">
        <v>0</v>
      </c>
      <c r="R2434">
        <v>0</v>
      </c>
      <c r="S2434">
        <v>0</v>
      </c>
      <c r="T2434">
        <v>0</v>
      </c>
      <c r="U2434">
        <v>0</v>
      </c>
      <c r="V2434">
        <v>0</v>
      </c>
      <c r="W2434">
        <v>0</v>
      </c>
      <c r="X2434">
        <v>0</v>
      </c>
      <c r="Y2434">
        <v>0</v>
      </c>
      <c r="Z2434">
        <v>0</v>
      </c>
      <c r="AA2434">
        <v>0</v>
      </c>
      <c r="AB2434">
        <v>0</v>
      </c>
      <c r="AC2434">
        <v>0</v>
      </c>
      <c r="AD2434">
        <v>0</v>
      </c>
      <c r="AE2434">
        <v>0</v>
      </c>
      <c r="AF2434">
        <v>0</v>
      </c>
    </row>
    <row r="2435" spans="1:32" x14ac:dyDescent="0.25">
      <c r="A2435" t="s">
        <v>8096</v>
      </c>
      <c r="B2435">
        <v>0</v>
      </c>
      <c r="C2435">
        <v>0</v>
      </c>
      <c r="D2435">
        <v>0</v>
      </c>
      <c r="E2435">
        <v>0</v>
      </c>
      <c r="F2435">
        <v>0</v>
      </c>
      <c r="G2435">
        <v>0</v>
      </c>
      <c r="H2435">
        <v>0</v>
      </c>
      <c r="I2435">
        <v>0</v>
      </c>
      <c r="J2435">
        <v>0</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row>
    <row r="2436" spans="1:32" x14ac:dyDescent="0.25">
      <c r="A2436" t="s">
        <v>8097</v>
      </c>
      <c r="B2436">
        <v>0</v>
      </c>
      <c r="C2436">
        <v>0</v>
      </c>
      <c r="D2436">
        <v>0</v>
      </c>
      <c r="E2436">
        <v>0</v>
      </c>
      <c r="F2436">
        <v>0</v>
      </c>
      <c r="G2436">
        <v>0</v>
      </c>
      <c r="H2436">
        <v>0</v>
      </c>
      <c r="I2436">
        <v>0</v>
      </c>
      <c r="J2436">
        <v>0</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0</v>
      </c>
      <c r="AE2436">
        <v>0</v>
      </c>
      <c r="AF2436">
        <v>0</v>
      </c>
    </row>
    <row r="2437" spans="1:32" x14ac:dyDescent="0.25">
      <c r="A2437" t="s">
        <v>8098</v>
      </c>
      <c r="B2437">
        <v>0</v>
      </c>
      <c r="C2437">
        <v>0</v>
      </c>
      <c r="D2437">
        <v>0</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row>
    <row r="2438" spans="1:32" x14ac:dyDescent="0.25">
      <c r="A2438" t="s">
        <v>8099</v>
      </c>
      <c r="B2438">
        <v>0</v>
      </c>
      <c r="C2438">
        <v>0</v>
      </c>
      <c r="D2438">
        <v>0</v>
      </c>
      <c r="E2438">
        <v>0</v>
      </c>
      <c r="F2438">
        <v>0</v>
      </c>
      <c r="G2438">
        <v>0</v>
      </c>
      <c r="H2438">
        <v>0</v>
      </c>
      <c r="I2438">
        <v>0</v>
      </c>
      <c r="J2438">
        <v>0</v>
      </c>
      <c r="K2438">
        <v>0</v>
      </c>
      <c r="L2438">
        <v>0</v>
      </c>
      <c r="M2438">
        <v>0</v>
      </c>
      <c r="N2438">
        <v>0</v>
      </c>
      <c r="O2438">
        <v>0</v>
      </c>
      <c r="P2438">
        <v>0</v>
      </c>
      <c r="Q2438">
        <v>0</v>
      </c>
      <c r="R2438">
        <v>0</v>
      </c>
      <c r="S2438">
        <v>0</v>
      </c>
      <c r="T2438">
        <v>0</v>
      </c>
      <c r="U2438">
        <v>0</v>
      </c>
      <c r="V2438">
        <v>0</v>
      </c>
      <c r="W2438">
        <v>0</v>
      </c>
      <c r="X2438">
        <v>0</v>
      </c>
      <c r="Y2438">
        <v>0</v>
      </c>
      <c r="Z2438">
        <v>0</v>
      </c>
      <c r="AA2438">
        <v>0</v>
      </c>
      <c r="AB2438">
        <v>0</v>
      </c>
      <c r="AC2438">
        <v>0</v>
      </c>
      <c r="AD2438">
        <v>0</v>
      </c>
      <c r="AE2438">
        <v>0</v>
      </c>
      <c r="AF2438">
        <v>0</v>
      </c>
    </row>
    <row r="2439" spans="1:32" x14ac:dyDescent="0.25">
      <c r="A2439" t="s">
        <v>8100</v>
      </c>
      <c r="B2439">
        <v>0</v>
      </c>
      <c r="C2439">
        <v>0</v>
      </c>
      <c r="D2439">
        <v>0</v>
      </c>
      <c r="E2439">
        <v>0</v>
      </c>
      <c r="F2439">
        <v>0</v>
      </c>
      <c r="G2439">
        <v>0</v>
      </c>
      <c r="H2439">
        <v>0</v>
      </c>
      <c r="I2439">
        <v>0</v>
      </c>
      <c r="J2439">
        <v>0</v>
      </c>
      <c r="K2439">
        <v>0</v>
      </c>
      <c r="L2439">
        <v>0</v>
      </c>
      <c r="M2439">
        <v>0</v>
      </c>
      <c r="N2439">
        <v>0</v>
      </c>
      <c r="O2439">
        <v>0</v>
      </c>
      <c r="P2439">
        <v>0</v>
      </c>
      <c r="Q2439">
        <v>0</v>
      </c>
      <c r="R2439">
        <v>0</v>
      </c>
      <c r="S2439">
        <v>0</v>
      </c>
      <c r="T2439">
        <v>0</v>
      </c>
      <c r="U2439">
        <v>0</v>
      </c>
      <c r="V2439">
        <v>0</v>
      </c>
      <c r="W2439">
        <v>0</v>
      </c>
      <c r="X2439">
        <v>0</v>
      </c>
      <c r="Y2439">
        <v>0</v>
      </c>
      <c r="Z2439">
        <v>0</v>
      </c>
      <c r="AA2439">
        <v>0</v>
      </c>
      <c r="AB2439">
        <v>0</v>
      </c>
      <c r="AC2439">
        <v>0</v>
      </c>
      <c r="AD2439">
        <v>0</v>
      </c>
      <c r="AE2439">
        <v>0</v>
      </c>
      <c r="AF2439">
        <v>0</v>
      </c>
    </row>
    <row r="2440" spans="1:32" x14ac:dyDescent="0.25">
      <c r="A2440" t="s">
        <v>8101</v>
      </c>
      <c r="B2440">
        <v>0</v>
      </c>
      <c r="C2440">
        <v>0</v>
      </c>
      <c r="D2440">
        <v>0</v>
      </c>
      <c r="E2440">
        <v>0</v>
      </c>
      <c r="F2440">
        <v>0</v>
      </c>
      <c r="G2440">
        <v>0</v>
      </c>
      <c r="H2440">
        <v>0</v>
      </c>
      <c r="I2440">
        <v>0</v>
      </c>
      <c r="J2440">
        <v>0</v>
      </c>
      <c r="K2440">
        <v>0</v>
      </c>
      <c r="L2440">
        <v>0</v>
      </c>
      <c r="M2440">
        <v>0</v>
      </c>
      <c r="N2440">
        <v>0</v>
      </c>
      <c r="O2440">
        <v>0</v>
      </c>
      <c r="P2440">
        <v>0</v>
      </c>
      <c r="Q2440">
        <v>0</v>
      </c>
      <c r="R2440">
        <v>0</v>
      </c>
      <c r="S2440">
        <v>0</v>
      </c>
      <c r="T2440">
        <v>0</v>
      </c>
      <c r="U2440">
        <v>0</v>
      </c>
      <c r="V2440">
        <v>0</v>
      </c>
      <c r="W2440">
        <v>0</v>
      </c>
      <c r="X2440">
        <v>0</v>
      </c>
      <c r="Y2440">
        <v>0</v>
      </c>
      <c r="Z2440">
        <v>0</v>
      </c>
      <c r="AA2440">
        <v>0</v>
      </c>
      <c r="AB2440">
        <v>0</v>
      </c>
      <c r="AC2440">
        <v>0</v>
      </c>
      <c r="AD2440">
        <v>0</v>
      </c>
      <c r="AE2440">
        <v>0</v>
      </c>
      <c r="AF2440">
        <v>0</v>
      </c>
    </row>
    <row r="2441" spans="1:32" x14ac:dyDescent="0.25">
      <c r="A2441" t="s">
        <v>8102</v>
      </c>
      <c r="B2441">
        <v>0</v>
      </c>
      <c r="C2441">
        <v>0</v>
      </c>
      <c r="D2441">
        <v>0</v>
      </c>
      <c r="E2441">
        <v>0</v>
      </c>
      <c r="F2441">
        <v>0</v>
      </c>
      <c r="G2441">
        <v>0</v>
      </c>
      <c r="H2441">
        <v>0</v>
      </c>
      <c r="I2441">
        <v>0</v>
      </c>
      <c r="J2441">
        <v>0</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row>
    <row r="2442" spans="1:32" x14ac:dyDescent="0.25">
      <c r="A2442" t="s">
        <v>8103</v>
      </c>
      <c r="B2442">
        <v>0</v>
      </c>
      <c r="C2442">
        <v>0</v>
      </c>
      <c r="D2442">
        <v>0</v>
      </c>
      <c r="E2442">
        <v>0</v>
      </c>
      <c r="F2442">
        <v>0</v>
      </c>
      <c r="G2442">
        <v>0</v>
      </c>
      <c r="H2442">
        <v>0</v>
      </c>
      <c r="I2442">
        <v>0</v>
      </c>
      <c r="J2442">
        <v>0</v>
      </c>
      <c r="K2442">
        <v>0</v>
      </c>
      <c r="L2442">
        <v>0</v>
      </c>
      <c r="M2442">
        <v>0</v>
      </c>
      <c r="N2442">
        <v>0</v>
      </c>
      <c r="O2442">
        <v>0</v>
      </c>
      <c r="P2442">
        <v>0</v>
      </c>
      <c r="Q2442">
        <v>0</v>
      </c>
      <c r="R2442">
        <v>0</v>
      </c>
      <c r="S2442">
        <v>0</v>
      </c>
      <c r="T2442">
        <v>0</v>
      </c>
      <c r="U2442">
        <v>0</v>
      </c>
      <c r="V2442">
        <v>0</v>
      </c>
      <c r="W2442">
        <v>0</v>
      </c>
      <c r="X2442">
        <v>0</v>
      </c>
      <c r="Y2442">
        <v>0</v>
      </c>
      <c r="Z2442">
        <v>0</v>
      </c>
      <c r="AA2442">
        <v>0</v>
      </c>
      <c r="AB2442">
        <v>0</v>
      </c>
      <c r="AC2442">
        <v>0</v>
      </c>
      <c r="AD2442">
        <v>0</v>
      </c>
      <c r="AE2442">
        <v>0</v>
      </c>
      <c r="AF2442">
        <v>0</v>
      </c>
    </row>
    <row r="2443" spans="1:32" x14ac:dyDescent="0.25">
      <c r="A2443" t="s">
        <v>8104</v>
      </c>
      <c r="B2443">
        <v>0</v>
      </c>
      <c r="C2443">
        <v>0</v>
      </c>
      <c r="D2443">
        <v>0</v>
      </c>
      <c r="E2443">
        <v>0</v>
      </c>
      <c r="F2443">
        <v>0</v>
      </c>
      <c r="G2443">
        <v>0</v>
      </c>
      <c r="H2443">
        <v>0</v>
      </c>
      <c r="I2443">
        <v>0</v>
      </c>
      <c r="J2443">
        <v>0</v>
      </c>
      <c r="K2443">
        <v>0</v>
      </c>
      <c r="L2443">
        <v>0</v>
      </c>
      <c r="M2443">
        <v>0</v>
      </c>
      <c r="N2443">
        <v>0</v>
      </c>
      <c r="O2443">
        <v>0</v>
      </c>
      <c r="P2443">
        <v>0</v>
      </c>
      <c r="Q2443">
        <v>0</v>
      </c>
      <c r="R2443">
        <v>0</v>
      </c>
      <c r="S2443">
        <v>0</v>
      </c>
      <c r="T2443">
        <v>0</v>
      </c>
      <c r="U2443">
        <v>0</v>
      </c>
      <c r="V2443">
        <v>0</v>
      </c>
      <c r="W2443">
        <v>0</v>
      </c>
      <c r="X2443">
        <v>0</v>
      </c>
      <c r="Y2443">
        <v>0</v>
      </c>
      <c r="Z2443">
        <v>0</v>
      </c>
      <c r="AA2443">
        <v>0</v>
      </c>
      <c r="AB2443">
        <v>0</v>
      </c>
      <c r="AC2443">
        <v>0</v>
      </c>
      <c r="AD2443">
        <v>0</v>
      </c>
      <c r="AE2443">
        <v>0</v>
      </c>
      <c r="AF2443">
        <v>0</v>
      </c>
    </row>
    <row r="2444" spans="1:32" x14ac:dyDescent="0.25">
      <c r="A2444" t="s">
        <v>8105</v>
      </c>
      <c r="B2444">
        <v>0</v>
      </c>
      <c r="C2444">
        <v>0</v>
      </c>
      <c r="D2444">
        <v>0</v>
      </c>
      <c r="E2444">
        <v>0</v>
      </c>
      <c r="F2444">
        <v>0</v>
      </c>
      <c r="G2444">
        <v>0</v>
      </c>
      <c r="H2444">
        <v>0</v>
      </c>
      <c r="I2444">
        <v>0</v>
      </c>
      <c r="J2444">
        <v>0</v>
      </c>
      <c r="K2444">
        <v>0</v>
      </c>
      <c r="L2444">
        <v>0</v>
      </c>
      <c r="M2444">
        <v>0</v>
      </c>
      <c r="N2444">
        <v>0</v>
      </c>
      <c r="O2444">
        <v>0</v>
      </c>
      <c r="P2444">
        <v>0</v>
      </c>
      <c r="Q2444">
        <v>0</v>
      </c>
      <c r="R2444">
        <v>0</v>
      </c>
      <c r="S2444">
        <v>0</v>
      </c>
      <c r="T2444">
        <v>0</v>
      </c>
      <c r="U2444">
        <v>0</v>
      </c>
      <c r="V2444">
        <v>0</v>
      </c>
      <c r="W2444">
        <v>0</v>
      </c>
      <c r="X2444">
        <v>0</v>
      </c>
      <c r="Y2444">
        <v>0</v>
      </c>
      <c r="Z2444">
        <v>0</v>
      </c>
      <c r="AA2444">
        <v>0</v>
      </c>
      <c r="AB2444">
        <v>0</v>
      </c>
      <c r="AC2444">
        <v>0</v>
      </c>
      <c r="AD2444">
        <v>0</v>
      </c>
      <c r="AE2444">
        <v>0</v>
      </c>
      <c r="AF2444">
        <v>0</v>
      </c>
    </row>
    <row r="2445" spans="1:32" x14ac:dyDescent="0.25">
      <c r="A2445" t="s">
        <v>8106</v>
      </c>
      <c r="B2445">
        <v>0</v>
      </c>
      <c r="C2445">
        <v>0</v>
      </c>
      <c r="D2445">
        <v>0</v>
      </c>
      <c r="E2445">
        <v>0</v>
      </c>
      <c r="F2445">
        <v>0</v>
      </c>
      <c r="G2445">
        <v>0</v>
      </c>
      <c r="H2445">
        <v>0</v>
      </c>
      <c r="I2445">
        <v>0</v>
      </c>
      <c r="J2445">
        <v>0</v>
      </c>
      <c r="K2445">
        <v>0</v>
      </c>
      <c r="L2445">
        <v>0</v>
      </c>
      <c r="M2445">
        <v>0</v>
      </c>
      <c r="N2445">
        <v>0</v>
      </c>
      <c r="O2445">
        <v>0</v>
      </c>
      <c r="P2445">
        <v>0</v>
      </c>
      <c r="Q2445">
        <v>0</v>
      </c>
      <c r="R2445">
        <v>0</v>
      </c>
      <c r="S2445">
        <v>0</v>
      </c>
      <c r="T2445">
        <v>0</v>
      </c>
      <c r="U2445">
        <v>0</v>
      </c>
      <c r="V2445">
        <v>0</v>
      </c>
      <c r="W2445">
        <v>0</v>
      </c>
      <c r="X2445">
        <v>0</v>
      </c>
      <c r="Y2445">
        <v>0</v>
      </c>
      <c r="Z2445">
        <v>0</v>
      </c>
      <c r="AA2445">
        <v>0</v>
      </c>
      <c r="AB2445">
        <v>0</v>
      </c>
      <c r="AC2445">
        <v>0</v>
      </c>
      <c r="AD2445">
        <v>0</v>
      </c>
      <c r="AE2445">
        <v>0</v>
      </c>
      <c r="AF2445">
        <v>0</v>
      </c>
    </row>
    <row r="2446" spans="1:32" x14ac:dyDescent="0.25">
      <c r="A2446" t="s">
        <v>8107</v>
      </c>
      <c r="B2446">
        <v>0</v>
      </c>
      <c r="C2446">
        <v>0</v>
      </c>
      <c r="D2446">
        <v>0</v>
      </c>
      <c r="E2446">
        <v>0</v>
      </c>
      <c r="F2446">
        <v>0</v>
      </c>
      <c r="G2446">
        <v>0</v>
      </c>
      <c r="H2446">
        <v>0</v>
      </c>
      <c r="I2446">
        <v>0</v>
      </c>
      <c r="J2446">
        <v>0</v>
      </c>
      <c r="K2446">
        <v>0</v>
      </c>
      <c r="L2446">
        <v>0</v>
      </c>
      <c r="M2446">
        <v>0</v>
      </c>
      <c r="N2446">
        <v>0</v>
      </c>
      <c r="O2446">
        <v>0</v>
      </c>
      <c r="P2446">
        <v>0</v>
      </c>
      <c r="Q2446">
        <v>0</v>
      </c>
      <c r="R2446">
        <v>0</v>
      </c>
      <c r="S2446">
        <v>0</v>
      </c>
      <c r="T2446">
        <v>0</v>
      </c>
      <c r="U2446">
        <v>0</v>
      </c>
      <c r="V2446">
        <v>0</v>
      </c>
      <c r="W2446">
        <v>0</v>
      </c>
      <c r="X2446">
        <v>0</v>
      </c>
      <c r="Y2446">
        <v>0</v>
      </c>
      <c r="Z2446">
        <v>0</v>
      </c>
      <c r="AA2446">
        <v>0</v>
      </c>
      <c r="AB2446">
        <v>0</v>
      </c>
      <c r="AC2446">
        <v>0</v>
      </c>
      <c r="AD2446">
        <v>0</v>
      </c>
      <c r="AE2446">
        <v>0</v>
      </c>
      <c r="AF2446">
        <v>0</v>
      </c>
    </row>
    <row r="2447" spans="1:32" x14ac:dyDescent="0.25">
      <c r="A2447" t="s">
        <v>8108</v>
      </c>
      <c r="B2447">
        <v>0</v>
      </c>
      <c r="C2447">
        <v>0</v>
      </c>
      <c r="D2447">
        <v>0</v>
      </c>
      <c r="E2447">
        <v>0</v>
      </c>
      <c r="F2447">
        <v>0</v>
      </c>
      <c r="G2447">
        <v>0</v>
      </c>
      <c r="H2447">
        <v>0</v>
      </c>
      <c r="I2447">
        <v>0</v>
      </c>
      <c r="J2447">
        <v>0</v>
      </c>
      <c r="K2447">
        <v>0</v>
      </c>
      <c r="L2447">
        <v>0</v>
      </c>
      <c r="M2447">
        <v>0</v>
      </c>
      <c r="N2447">
        <v>0</v>
      </c>
      <c r="O2447">
        <v>0</v>
      </c>
      <c r="P2447">
        <v>0</v>
      </c>
      <c r="Q2447">
        <v>0</v>
      </c>
      <c r="R2447">
        <v>0</v>
      </c>
      <c r="S2447">
        <v>0</v>
      </c>
      <c r="T2447">
        <v>0</v>
      </c>
      <c r="U2447">
        <v>0</v>
      </c>
      <c r="V2447">
        <v>0</v>
      </c>
      <c r="W2447">
        <v>0</v>
      </c>
      <c r="X2447">
        <v>0</v>
      </c>
      <c r="Y2447">
        <v>0</v>
      </c>
      <c r="Z2447">
        <v>0</v>
      </c>
      <c r="AA2447">
        <v>0</v>
      </c>
      <c r="AB2447">
        <v>0</v>
      </c>
      <c r="AC2447">
        <v>0</v>
      </c>
      <c r="AD2447">
        <v>0</v>
      </c>
      <c r="AE2447">
        <v>0</v>
      </c>
      <c r="AF2447">
        <v>0</v>
      </c>
    </row>
    <row r="2448" spans="1:32" x14ac:dyDescent="0.25">
      <c r="A2448" t="s">
        <v>8109</v>
      </c>
      <c r="B2448">
        <v>0</v>
      </c>
      <c r="C2448">
        <v>0</v>
      </c>
      <c r="D2448">
        <v>0</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row>
    <row r="2449" spans="1:32" x14ac:dyDescent="0.25">
      <c r="A2449" t="s">
        <v>8110</v>
      </c>
      <c r="B2449">
        <v>0</v>
      </c>
      <c r="C2449">
        <v>0</v>
      </c>
      <c r="D2449">
        <v>0</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row>
    <row r="2450" spans="1:32" x14ac:dyDescent="0.25">
      <c r="A2450" t="s">
        <v>8111</v>
      </c>
      <c r="B2450">
        <v>0</v>
      </c>
      <c r="C2450">
        <v>0</v>
      </c>
      <c r="D2450">
        <v>0</v>
      </c>
      <c r="E2450">
        <v>0</v>
      </c>
      <c r="F2450">
        <v>0</v>
      </c>
      <c r="G2450">
        <v>0</v>
      </c>
      <c r="H2450">
        <v>0</v>
      </c>
      <c r="I2450">
        <v>0</v>
      </c>
      <c r="J2450">
        <v>0</v>
      </c>
      <c r="K2450">
        <v>0</v>
      </c>
      <c r="L2450">
        <v>0</v>
      </c>
      <c r="M2450">
        <v>0</v>
      </c>
      <c r="N2450">
        <v>0</v>
      </c>
      <c r="O2450">
        <v>0</v>
      </c>
      <c r="P2450">
        <v>0</v>
      </c>
      <c r="Q2450">
        <v>0</v>
      </c>
      <c r="R2450">
        <v>0</v>
      </c>
      <c r="S2450">
        <v>0</v>
      </c>
      <c r="T2450">
        <v>0</v>
      </c>
      <c r="U2450">
        <v>0</v>
      </c>
      <c r="V2450">
        <v>0</v>
      </c>
      <c r="W2450">
        <v>0</v>
      </c>
      <c r="X2450">
        <v>0</v>
      </c>
      <c r="Y2450">
        <v>0</v>
      </c>
      <c r="Z2450">
        <v>0</v>
      </c>
      <c r="AA2450">
        <v>0</v>
      </c>
      <c r="AB2450">
        <v>0</v>
      </c>
      <c r="AC2450">
        <v>0</v>
      </c>
      <c r="AD2450">
        <v>0</v>
      </c>
      <c r="AE2450">
        <v>0</v>
      </c>
      <c r="AF2450">
        <v>0</v>
      </c>
    </row>
    <row r="2451" spans="1:32" x14ac:dyDescent="0.25">
      <c r="A2451" t="s">
        <v>8112</v>
      </c>
      <c r="B2451">
        <v>0</v>
      </c>
      <c r="C2451">
        <v>0</v>
      </c>
      <c r="D2451">
        <v>0</v>
      </c>
      <c r="E2451">
        <v>0</v>
      </c>
      <c r="F2451">
        <v>0</v>
      </c>
      <c r="G2451">
        <v>0</v>
      </c>
      <c r="H2451">
        <v>0</v>
      </c>
      <c r="I2451">
        <v>0</v>
      </c>
      <c r="J2451">
        <v>0</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row>
    <row r="2452" spans="1:32" x14ac:dyDescent="0.25">
      <c r="A2452" t="s">
        <v>8113</v>
      </c>
      <c r="B2452">
        <v>0</v>
      </c>
      <c r="C2452">
        <v>0</v>
      </c>
      <c r="D2452">
        <v>0</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row>
    <row r="2453" spans="1:32" x14ac:dyDescent="0.25">
      <c r="A2453" t="s">
        <v>8114</v>
      </c>
      <c r="B2453">
        <v>0</v>
      </c>
      <c r="C2453">
        <v>0</v>
      </c>
      <c r="D2453">
        <v>0</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row>
    <row r="2454" spans="1:32" x14ac:dyDescent="0.25">
      <c r="A2454" t="s">
        <v>8115</v>
      </c>
      <c r="B2454">
        <v>0</v>
      </c>
      <c r="C2454">
        <v>0</v>
      </c>
      <c r="D2454">
        <v>0</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row>
    <row r="2455" spans="1:32" x14ac:dyDescent="0.25">
      <c r="A2455" t="s">
        <v>8116</v>
      </c>
      <c r="B2455">
        <v>0</v>
      </c>
      <c r="C2455">
        <v>0</v>
      </c>
      <c r="D2455">
        <v>0</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row>
    <row r="2456" spans="1:32" x14ac:dyDescent="0.25">
      <c r="A2456" t="s">
        <v>8117</v>
      </c>
      <c r="B2456">
        <v>0</v>
      </c>
      <c r="C2456">
        <v>0</v>
      </c>
      <c r="D2456">
        <v>0</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row>
    <row r="2457" spans="1:32" x14ac:dyDescent="0.25">
      <c r="A2457" t="s">
        <v>8118</v>
      </c>
      <c r="B2457">
        <v>0</v>
      </c>
      <c r="C2457">
        <v>0</v>
      </c>
      <c r="D2457">
        <v>0</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row>
    <row r="2458" spans="1:32" x14ac:dyDescent="0.25">
      <c r="A2458" t="s">
        <v>8119</v>
      </c>
      <c r="B2458">
        <v>0</v>
      </c>
      <c r="C2458">
        <v>0</v>
      </c>
      <c r="D2458">
        <v>0</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row>
    <row r="2459" spans="1:32" x14ac:dyDescent="0.25">
      <c r="A2459" t="s">
        <v>8120</v>
      </c>
      <c r="B2459">
        <v>0</v>
      </c>
      <c r="C2459">
        <v>0</v>
      </c>
      <c r="D2459">
        <v>0</v>
      </c>
      <c r="E2459">
        <v>0</v>
      </c>
      <c r="F2459">
        <v>0</v>
      </c>
      <c r="G2459">
        <v>0</v>
      </c>
      <c r="H2459">
        <v>0</v>
      </c>
      <c r="I2459">
        <v>0</v>
      </c>
      <c r="J2459">
        <v>0</v>
      </c>
      <c r="K2459">
        <v>0</v>
      </c>
      <c r="L2459">
        <v>0</v>
      </c>
      <c r="M2459">
        <v>0</v>
      </c>
      <c r="N2459">
        <v>0</v>
      </c>
      <c r="O2459">
        <v>0</v>
      </c>
      <c r="P2459">
        <v>0</v>
      </c>
      <c r="Q2459">
        <v>0</v>
      </c>
      <c r="R2459">
        <v>0</v>
      </c>
      <c r="S2459">
        <v>0</v>
      </c>
      <c r="T2459">
        <v>0</v>
      </c>
      <c r="U2459">
        <v>0</v>
      </c>
      <c r="V2459">
        <v>0</v>
      </c>
      <c r="W2459">
        <v>0</v>
      </c>
      <c r="X2459">
        <v>0</v>
      </c>
      <c r="Y2459">
        <v>0</v>
      </c>
      <c r="Z2459">
        <v>0</v>
      </c>
      <c r="AA2459">
        <v>0</v>
      </c>
      <c r="AB2459">
        <v>0</v>
      </c>
      <c r="AC2459">
        <v>0</v>
      </c>
      <c r="AD2459">
        <v>0</v>
      </c>
      <c r="AE2459">
        <v>0</v>
      </c>
      <c r="AF2459">
        <v>0</v>
      </c>
    </row>
    <row r="2460" spans="1:32" x14ac:dyDescent="0.25">
      <c r="A2460" t="s">
        <v>8121</v>
      </c>
      <c r="B2460">
        <v>0</v>
      </c>
      <c r="C2460">
        <v>0</v>
      </c>
      <c r="D2460">
        <v>0</v>
      </c>
      <c r="E2460">
        <v>0</v>
      </c>
      <c r="F2460">
        <v>0</v>
      </c>
      <c r="G2460">
        <v>0</v>
      </c>
      <c r="H2460">
        <v>0</v>
      </c>
      <c r="I2460">
        <v>0</v>
      </c>
      <c r="J2460">
        <v>0</v>
      </c>
      <c r="K2460">
        <v>0</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row>
    <row r="2461" spans="1:32" x14ac:dyDescent="0.25">
      <c r="A2461" t="s">
        <v>8122</v>
      </c>
      <c r="B2461">
        <v>0</v>
      </c>
      <c r="C2461">
        <v>0</v>
      </c>
      <c r="D2461">
        <v>0</v>
      </c>
      <c r="E2461">
        <v>0</v>
      </c>
      <c r="F2461">
        <v>0</v>
      </c>
      <c r="G2461">
        <v>0</v>
      </c>
      <c r="H2461">
        <v>0</v>
      </c>
      <c r="I2461">
        <v>0</v>
      </c>
      <c r="J2461">
        <v>0</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row>
    <row r="2462" spans="1:32" x14ac:dyDescent="0.25">
      <c r="A2462" t="s">
        <v>8123</v>
      </c>
      <c r="B2462">
        <v>0</v>
      </c>
      <c r="C2462">
        <v>0</v>
      </c>
      <c r="D2462">
        <v>0</v>
      </c>
      <c r="E2462">
        <v>0</v>
      </c>
      <c r="F2462">
        <v>0</v>
      </c>
      <c r="G2462">
        <v>0</v>
      </c>
      <c r="H2462">
        <v>0</v>
      </c>
      <c r="I2462">
        <v>0</v>
      </c>
      <c r="J2462">
        <v>0</v>
      </c>
      <c r="K2462">
        <v>0</v>
      </c>
      <c r="L2462">
        <v>0</v>
      </c>
      <c r="M2462">
        <v>0</v>
      </c>
      <c r="N2462">
        <v>0</v>
      </c>
      <c r="O2462">
        <v>0</v>
      </c>
      <c r="P2462">
        <v>0</v>
      </c>
      <c r="Q2462">
        <v>0</v>
      </c>
      <c r="R2462">
        <v>0</v>
      </c>
      <c r="S2462">
        <v>0</v>
      </c>
      <c r="T2462">
        <v>0</v>
      </c>
      <c r="U2462">
        <v>0</v>
      </c>
      <c r="V2462">
        <v>0</v>
      </c>
      <c r="W2462">
        <v>0</v>
      </c>
      <c r="X2462">
        <v>0</v>
      </c>
      <c r="Y2462">
        <v>0</v>
      </c>
      <c r="Z2462">
        <v>0</v>
      </c>
      <c r="AA2462">
        <v>0</v>
      </c>
      <c r="AB2462">
        <v>0</v>
      </c>
      <c r="AC2462">
        <v>0</v>
      </c>
      <c r="AD2462">
        <v>0</v>
      </c>
      <c r="AE2462">
        <v>0</v>
      </c>
      <c r="AF2462">
        <v>0</v>
      </c>
    </row>
    <row r="2463" spans="1:32" x14ac:dyDescent="0.25">
      <c r="A2463" t="s">
        <v>8124</v>
      </c>
      <c r="B2463">
        <v>0</v>
      </c>
      <c r="C2463">
        <v>0</v>
      </c>
      <c r="D2463">
        <v>0</v>
      </c>
      <c r="E2463">
        <v>0</v>
      </c>
      <c r="F2463">
        <v>0</v>
      </c>
      <c r="G2463">
        <v>0</v>
      </c>
      <c r="H2463">
        <v>0</v>
      </c>
      <c r="I2463">
        <v>0</v>
      </c>
      <c r="J2463">
        <v>0</v>
      </c>
      <c r="K2463">
        <v>0</v>
      </c>
      <c r="L2463">
        <v>0</v>
      </c>
      <c r="M2463">
        <v>0</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row>
    <row r="2464" spans="1:32" x14ac:dyDescent="0.25">
      <c r="A2464" t="s">
        <v>8125</v>
      </c>
      <c r="B2464">
        <v>0</v>
      </c>
      <c r="C2464">
        <v>0</v>
      </c>
      <c r="D2464">
        <v>0</v>
      </c>
      <c r="E2464">
        <v>0</v>
      </c>
      <c r="F2464">
        <v>0</v>
      </c>
      <c r="G2464">
        <v>0</v>
      </c>
      <c r="H2464">
        <v>0</v>
      </c>
      <c r="I2464">
        <v>0</v>
      </c>
      <c r="J2464">
        <v>0</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row>
    <row r="2465" spans="1:32" x14ac:dyDescent="0.25">
      <c r="A2465" t="s">
        <v>8126</v>
      </c>
      <c r="B2465">
        <v>0</v>
      </c>
      <c r="C2465">
        <v>0</v>
      </c>
      <c r="D2465">
        <v>0</v>
      </c>
      <c r="E2465">
        <v>0</v>
      </c>
      <c r="F2465">
        <v>0</v>
      </c>
      <c r="G2465">
        <v>0</v>
      </c>
      <c r="H2465">
        <v>0</v>
      </c>
      <c r="I2465">
        <v>0</v>
      </c>
      <c r="J2465">
        <v>0</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row>
    <row r="2466" spans="1:32" x14ac:dyDescent="0.25">
      <c r="A2466" t="s">
        <v>8127</v>
      </c>
      <c r="B2466">
        <v>0</v>
      </c>
      <c r="C2466">
        <v>0</v>
      </c>
      <c r="D2466">
        <v>0</v>
      </c>
      <c r="E2466">
        <v>0</v>
      </c>
      <c r="F2466">
        <v>0</v>
      </c>
      <c r="G2466">
        <v>0</v>
      </c>
      <c r="H2466">
        <v>0</v>
      </c>
      <c r="I2466">
        <v>0</v>
      </c>
      <c r="J2466">
        <v>0</v>
      </c>
      <c r="K2466">
        <v>0</v>
      </c>
      <c r="L2466">
        <v>0</v>
      </c>
      <c r="M2466">
        <v>0</v>
      </c>
      <c r="N2466">
        <v>0</v>
      </c>
      <c r="O2466">
        <v>0</v>
      </c>
      <c r="P2466">
        <v>0</v>
      </c>
      <c r="Q2466">
        <v>0</v>
      </c>
      <c r="R2466">
        <v>0</v>
      </c>
      <c r="S2466">
        <v>0</v>
      </c>
      <c r="T2466">
        <v>0</v>
      </c>
      <c r="U2466">
        <v>0</v>
      </c>
      <c r="V2466">
        <v>0</v>
      </c>
      <c r="W2466">
        <v>0</v>
      </c>
      <c r="X2466">
        <v>0</v>
      </c>
      <c r="Y2466">
        <v>0</v>
      </c>
      <c r="Z2466">
        <v>0</v>
      </c>
      <c r="AA2466">
        <v>0</v>
      </c>
      <c r="AB2466">
        <v>0</v>
      </c>
      <c r="AC2466">
        <v>0</v>
      </c>
      <c r="AD2466">
        <v>0</v>
      </c>
      <c r="AE2466">
        <v>0</v>
      </c>
      <c r="AF2466">
        <v>0</v>
      </c>
    </row>
    <row r="2467" spans="1:32" x14ac:dyDescent="0.25">
      <c r="A2467" t="s">
        <v>8128</v>
      </c>
      <c r="B2467">
        <v>0</v>
      </c>
      <c r="C2467">
        <v>0</v>
      </c>
      <c r="D2467">
        <v>0</v>
      </c>
      <c r="E2467">
        <v>0</v>
      </c>
      <c r="F2467">
        <v>0</v>
      </c>
      <c r="G2467">
        <v>0</v>
      </c>
      <c r="H2467">
        <v>0</v>
      </c>
      <c r="I2467">
        <v>0</v>
      </c>
      <c r="J2467">
        <v>0</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row>
    <row r="2468" spans="1:32" x14ac:dyDescent="0.25">
      <c r="A2468" t="s">
        <v>8129</v>
      </c>
      <c r="B2468">
        <v>0</v>
      </c>
      <c r="C2468">
        <v>0</v>
      </c>
      <c r="D2468">
        <v>0</v>
      </c>
      <c r="E2468">
        <v>0</v>
      </c>
      <c r="F2468">
        <v>0</v>
      </c>
      <c r="G2468">
        <v>0</v>
      </c>
      <c r="H2468">
        <v>0</v>
      </c>
      <c r="I2468">
        <v>0</v>
      </c>
      <c r="J2468">
        <v>0</v>
      </c>
      <c r="K2468">
        <v>0</v>
      </c>
      <c r="L2468">
        <v>0</v>
      </c>
      <c r="M2468">
        <v>0</v>
      </c>
      <c r="N2468">
        <v>0</v>
      </c>
      <c r="O2468">
        <v>0</v>
      </c>
      <c r="P2468">
        <v>0</v>
      </c>
      <c r="Q2468">
        <v>0</v>
      </c>
      <c r="R2468">
        <v>0</v>
      </c>
      <c r="S2468">
        <v>0</v>
      </c>
      <c r="T2468">
        <v>0</v>
      </c>
      <c r="U2468">
        <v>0</v>
      </c>
      <c r="V2468">
        <v>0</v>
      </c>
      <c r="W2468">
        <v>0</v>
      </c>
      <c r="X2468">
        <v>0</v>
      </c>
      <c r="Y2468">
        <v>0</v>
      </c>
      <c r="Z2468">
        <v>0</v>
      </c>
      <c r="AA2468">
        <v>0</v>
      </c>
      <c r="AB2468">
        <v>0</v>
      </c>
      <c r="AC2468">
        <v>0</v>
      </c>
      <c r="AD2468">
        <v>0</v>
      </c>
      <c r="AE2468">
        <v>0</v>
      </c>
      <c r="AF2468">
        <v>0</v>
      </c>
    </row>
    <row r="2469" spans="1:32" x14ac:dyDescent="0.25">
      <c r="A2469" t="s">
        <v>8130</v>
      </c>
      <c r="B2469">
        <v>0</v>
      </c>
      <c r="C2469">
        <v>0</v>
      </c>
      <c r="D2469">
        <v>0</v>
      </c>
      <c r="E2469">
        <v>0</v>
      </c>
      <c r="F2469">
        <v>0</v>
      </c>
      <c r="G2469">
        <v>0</v>
      </c>
      <c r="H2469">
        <v>0</v>
      </c>
      <c r="I2469">
        <v>0</v>
      </c>
      <c r="J2469">
        <v>0</v>
      </c>
      <c r="K2469">
        <v>0</v>
      </c>
      <c r="L2469">
        <v>0</v>
      </c>
      <c r="M2469">
        <v>0</v>
      </c>
      <c r="N2469">
        <v>0</v>
      </c>
      <c r="O2469">
        <v>0</v>
      </c>
      <c r="P2469">
        <v>0</v>
      </c>
      <c r="Q2469">
        <v>0</v>
      </c>
      <c r="R2469">
        <v>0</v>
      </c>
      <c r="S2469">
        <v>0</v>
      </c>
      <c r="T2469">
        <v>0</v>
      </c>
      <c r="U2469">
        <v>0</v>
      </c>
      <c r="V2469">
        <v>0</v>
      </c>
      <c r="W2469">
        <v>0</v>
      </c>
      <c r="X2469">
        <v>0</v>
      </c>
      <c r="Y2469">
        <v>0</v>
      </c>
      <c r="Z2469">
        <v>0</v>
      </c>
      <c r="AA2469">
        <v>0</v>
      </c>
      <c r="AB2469">
        <v>0</v>
      </c>
      <c r="AC2469">
        <v>0</v>
      </c>
      <c r="AD2469">
        <v>0</v>
      </c>
      <c r="AE2469">
        <v>0</v>
      </c>
      <c r="AF2469">
        <v>0</v>
      </c>
    </row>
    <row r="2470" spans="1:32" x14ac:dyDescent="0.25">
      <c r="A2470" t="s">
        <v>8131</v>
      </c>
      <c r="B2470">
        <v>0</v>
      </c>
      <c r="C2470">
        <v>0</v>
      </c>
      <c r="D2470">
        <v>0</v>
      </c>
      <c r="E2470">
        <v>0</v>
      </c>
      <c r="F2470">
        <v>0</v>
      </c>
      <c r="G2470">
        <v>0</v>
      </c>
      <c r="H2470">
        <v>0</v>
      </c>
      <c r="I2470">
        <v>0</v>
      </c>
      <c r="J2470">
        <v>0</v>
      </c>
      <c r="K2470">
        <v>0</v>
      </c>
      <c r="L2470">
        <v>0</v>
      </c>
      <c r="M2470">
        <v>0</v>
      </c>
      <c r="N2470">
        <v>0</v>
      </c>
      <c r="O2470">
        <v>0</v>
      </c>
      <c r="P2470">
        <v>0</v>
      </c>
      <c r="Q2470">
        <v>0</v>
      </c>
      <c r="R2470">
        <v>0</v>
      </c>
      <c r="S2470">
        <v>0</v>
      </c>
      <c r="T2470">
        <v>0</v>
      </c>
      <c r="U2470">
        <v>0</v>
      </c>
      <c r="V2470">
        <v>0</v>
      </c>
      <c r="W2470">
        <v>0</v>
      </c>
      <c r="X2470">
        <v>0</v>
      </c>
      <c r="Y2470">
        <v>0</v>
      </c>
      <c r="Z2470">
        <v>0</v>
      </c>
      <c r="AA2470">
        <v>0</v>
      </c>
      <c r="AB2470">
        <v>0</v>
      </c>
      <c r="AC2470">
        <v>0</v>
      </c>
      <c r="AD2470">
        <v>0</v>
      </c>
      <c r="AE2470">
        <v>0</v>
      </c>
      <c r="AF2470">
        <v>0</v>
      </c>
    </row>
    <row r="2471" spans="1:32" x14ac:dyDescent="0.25">
      <c r="A2471" t="s">
        <v>8132</v>
      </c>
      <c r="B2471">
        <v>0</v>
      </c>
      <c r="C2471">
        <v>0</v>
      </c>
      <c r="D2471">
        <v>0</v>
      </c>
      <c r="E2471">
        <v>0</v>
      </c>
      <c r="F2471">
        <v>0</v>
      </c>
      <c r="G2471">
        <v>0</v>
      </c>
      <c r="H2471">
        <v>0</v>
      </c>
      <c r="I2471">
        <v>0</v>
      </c>
      <c r="J2471">
        <v>0</v>
      </c>
      <c r="K2471">
        <v>0</v>
      </c>
      <c r="L2471">
        <v>0</v>
      </c>
      <c r="M2471">
        <v>0</v>
      </c>
      <c r="N2471">
        <v>0</v>
      </c>
      <c r="O2471">
        <v>0</v>
      </c>
      <c r="P2471">
        <v>0</v>
      </c>
      <c r="Q2471">
        <v>0</v>
      </c>
      <c r="R2471">
        <v>0</v>
      </c>
      <c r="S2471">
        <v>0</v>
      </c>
      <c r="T2471">
        <v>0</v>
      </c>
      <c r="U2471">
        <v>0</v>
      </c>
      <c r="V2471">
        <v>0</v>
      </c>
      <c r="W2471">
        <v>0</v>
      </c>
      <c r="X2471">
        <v>0</v>
      </c>
      <c r="Y2471">
        <v>0</v>
      </c>
      <c r="Z2471">
        <v>0</v>
      </c>
      <c r="AA2471">
        <v>0</v>
      </c>
      <c r="AB2471">
        <v>0</v>
      </c>
      <c r="AC2471">
        <v>0</v>
      </c>
      <c r="AD2471">
        <v>0</v>
      </c>
      <c r="AE2471">
        <v>0</v>
      </c>
      <c r="AF2471">
        <v>0</v>
      </c>
    </row>
    <row r="2472" spans="1:32" x14ac:dyDescent="0.25">
      <c r="A2472" t="s">
        <v>8133</v>
      </c>
      <c r="B2472">
        <v>0</v>
      </c>
      <c r="C2472">
        <v>0</v>
      </c>
      <c r="D2472">
        <v>0</v>
      </c>
      <c r="E2472">
        <v>0</v>
      </c>
      <c r="F2472">
        <v>0</v>
      </c>
      <c r="G2472">
        <v>0</v>
      </c>
      <c r="H2472">
        <v>0</v>
      </c>
      <c r="I2472">
        <v>0</v>
      </c>
      <c r="J2472">
        <v>0</v>
      </c>
      <c r="K2472">
        <v>0</v>
      </c>
      <c r="L2472">
        <v>0</v>
      </c>
      <c r="M2472">
        <v>0</v>
      </c>
      <c r="N2472">
        <v>0</v>
      </c>
      <c r="O2472">
        <v>0</v>
      </c>
      <c r="P2472">
        <v>0</v>
      </c>
      <c r="Q2472">
        <v>0</v>
      </c>
      <c r="R2472">
        <v>0</v>
      </c>
      <c r="S2472">
        <v>0</v>
      </c>
      <c r="T2472">
        <v>0</v>
      </c>
      <c r="U2472">
        <v>0</v>
      </c>
      <c r="V2472">
        <v>0</v>
      </c>
      <c r="W2472">
        <v>0</v>
      </c>
      <c r="X2472">
        <v>0</v>
      </c>
      <c r="Y2472">
        <v>0</v>
      </c>
      <c r="Z2472">
        <v>0</v>
      </c>
      <c r="AA2472">
        <v>0</v>
      </c>
      <c r="AB2472">
        <v>0</v>
      </c>
      <c r="AC2472">
        <v>0</v>
      </c>
      <c r="AD2472">
        <v>0</v>
      </c>
      <c r="AE2472">
        <v>0</v>
      </c>
      <c r="AF2472">
        <v>0</v>
      </c>
    </row>
    <row r="2473" spans="1:32" x14ac:dyDescent="0.25">
      <c r="A2473" t="s">
        <v>8134</v>
      </c>
      <c r="B2473">
        <v>0</v>
      </c>
      <c r="C2473">
        <v>0</v>
      </c>
      <c r="D2473">
        <v>0</v>
      </c>
      <c r="E2473">
        <v>0</v>
      </c>
      <c r="F2473">
        <v>0</v>
      </c>
      <c r="G2473">
        <v>0</v>
      </c>
      <c r="H2473">
        <v>0</v>
      </c>
      <c r="I2473">
        <v>0</v>
      </c>
      <c r="J2473">
        <v>0</v>
      </c>
      <c r="K2473">
        <v>0</v>
      </c>
      <c r="L2473">
        <v>0</v>
      </c>
      <c r="M2473">
        <v>0</v>
      </c>
      <c r="N2473">
        <v>0</v>
      </c>
      <c r="O2473">
        <v>0</v>
      </c>
      <c r="P2473">
        <v>0</v>
      </c>
      <c r="Q2473">
        <v>0</v>
      </c>
      <c r="R2473">
        <v>0</v>
      </c>
      <c r="S2473">
        <v>0</v>
      </c>
      <c r="T2473">
        <v>0</v>
      </c>
      <c r="U2473">
        <v>0</v>
      </c>
      <c r="V2473">
        <v>0</v>
      </c>
      <c r="W2473">
        <v>0</v>
      </c>
      <c r="X2473">
        <v>0</v>
      </c>
      <c r="Y2473">
        <v>0</v>
      </c>
      <c r="Z2473">
        <v>0</v>
      </c>
      <c r="AA2473">
        <v>0</v>
      </c>
      <c r="AB2473">
        <v>0</v>
      </c>
      <c r="AC2473">
        <v>0</v>
      </c>
      <c r="AD2473">
        <v>0</v>
      </c>
      <c r="AE2473">
        <v>0</v>
      </c>
      <c r="AF2473">
        <v>0</v>
      </c>
    </row>
    <row r="2474" spans="1:32" x14ac:dyDescent="0.25">
      <c r="A2474" t="s">
        <v>8135</v>
      </c>
      <c r="B2474">
        <v>0</v>
      </c>
      <c r="C2474">
        <v>0</v>
      </c>
      <c r="D2474">
        <v>0</v>
      </c>
      <c r="E2474">
        <v>0</v>
      </c>
      <c r="F2474">
        <v>0</v>
      </c>
      <c r="G2474">
        <v>0</v>
      </c>
      <c r="H2474">
        <v>0</v>
      </c>
      <c r="I2474">
        <v>0</v>
      </c>
      <c r="J2474">
        <v>0</v>
      </c>
      <c r="K2474">
        <v>0</v>
      </c>
      <c r="L2474">
        <v>0</v>
      </c>
      <c r="M2474">
        <v>0</v>
      </c>
      <c r="N2474">
        <v>0</v>
      </c>
      <c r="O2474">
        <v>0</v>
      </c>
      <c r="P2474">
        <v>0</v>
      </c>
      <c r="Q2474">
        <v>0</v>
      </c>
      <c r="R2474">
        <v>0</v>
      </c>
      <c r="S2474">
        <v>0</v>
      </c>
      <c r="T2474">
        <v>0</v>
      </c>
      <c r="U2474">
        <v>0</v>
      </c>
      <c r="V2474">
        <v>0</v>
      </c>
      <c r="W2474">
        <v>0</v>
      </c>
      <c r="X2474">
        <v>0</v>
      </c>
      <c r="Y2474">
        <v>0</v>
      </c>
      <c r="Z2474">
        <v>0</v>
      </c>
      <c r="AA2474">
        <v>0</v>
      </c>
      <c r="AB2474">
        <v>0</v>
      </c>
      <c r="AC2474">
        <v>0</v>
      </c>
      <c r="AD2474">
        <v>0</v>
      </c>
      <c r="AE2474">
        <v>0</v>
      </c>
      <c r="AF2474">
        <v>0</v>
      </c>
    </row>
    <row r="2475" spans="1:32" x14ac:dyDescent="0.25">
      <c r="A2475" t="s">
        <v>8136</v>
      </c>
      <c r="B2475">
        <v>0</v>
      </c>
      <c r="C2475">
        <v>0</v>
      </c>
      <c r="D2475">
        <v>0</v>
      </c>
      <c r="E2475">
        <v>0</v>
      </c>
      <c r="F2475">
        <v>0</v>
      </c>
      <c r="G2475">
        <v>0</v>
      </c>
      <c r="H2475">
        <v>0</v>
      </c>
      <c r="I2475">
        <v>0</v>
      </c>
      <c r="J2475">
        <v>0</v>
      </c>
      <c r="K2475">
        <v>0</v>
      </c>
      <c r="L2475">
        <v>0</v>
      </c>
      <c r="M2475">
        <v>0</v>
      </c>
      <c r="N2475">
        <v>0</v>
      </c>
      <c r="O2475">
        <v>0</v>
      </c>
      <c r="P2475">
        <v>0</v>
      </c>
      <c r="Q2475">
        <v>0</v>
      </c>
      <c r="R2475">
        <v>0</v>
      </c>
      <c r="S2475">
        <v>0</v>
      </c>
      <c r="T2475">
        <v>0</v>
      </c>
      <c r="U2475">
        <v>0</v>
      </c>
      <c r="V2475">
        <v>0</v>
      </c>
      <c r="W2475">
        <v>0</v>
      </c>
      <c r="X2475">
        <v>0</v>
      </c>
      <c r="Y2475">
        <v>0</v>
      </c>
      <c r="Z2475">
        <v>0</v>
      </c>
      <c r="AA2475">
        <v>0</v>
      </c>
      <c r="AB2475">
        <v>0</v>
      </c>
      <c r="AC2475">
        <v>0</v>
      </c>
      <c r="AD2475">
        <v>0</v>
      </c>
      <c r="AE2475">
        <v>0</v>
      </c>
      <c r="AF2475">
        <v>0</v>
      </c>
    </row>
    <row r="2476" spans="1:32" x14ac:dyDescent="0.25">
      <c r="A2476" t="s">
        <v>8137</v>
      </c>
      <c r="B2476">
        <v>0</v>
      </c>
      <c r="C2476">
        <v>0</v>
      </c>
      <c r="D2476">
        <v>0</v>
      </c>
      <c r="E2476">
        <v>0</v>
      </c>
      <c r="F2476">
        <v>0</v>
      </c>
      <c r="G2476">
        <v>0</v>
      </c>
      <c r="H2476">
        <v>0</v>
      </c>
      <c r="I2476">
        <v>0</v>
      </c>
      <c r="J2476">
        <v>0</v>
      </c>
      <c r="K2476">
        <v>0</v>
      </c>
      <c r="L2476">
        <v>0</v>
      </c>
      <c r="M2476">
        <v>0</v>
      </c>
      <c r="N2476">
        <v>0</v>
      </c>
      <c r="O2476">
        <v>0</v>
      </c>
      <c r="P2476">
        <v>0</v>
      </c>
      <c r="Q2476">
        <v>0</v>
      </c>
      <c r="R2476">
        <v>0</v>
      </c>
      <c r="S2476">
        <v>0</v>
      </c>
      <c r="T2476">
        <v>0</v>
      </c>
      <c r="U2476">
        <v>0</v>
      </c>
      <c r="V2476">
        <v>0</v>
      </c>
      <c r="W2476">
        <v>0</v>
      </c>
      <c r="X2476">
        <v>0</v>
      </c>
      <c r="Y2476">
        <v>0</v>
      </c>
      <c r="Z2476">
        <v>0</v>
      </c>
      <c r="AA2476">
        <v>0</v>
      </c>
      <c r="AB2476">
        <v>0</v>
      </c>
      <c r="AC2476">
        <v>0</v>
      </c>
      <c r="AD2476">
        <v>0</v>
      </c>
      <c r="AE2476">
        <v>0</v>
      </c>
      <c r="AF2476">
        <v>0</v>
      </c>
    </row>
    <row r="2477" spans="1:32" x14ac:dyDescent="0.25">
      <c r="A2477" t="s">
        <v>8138</v>
      </c>
      <c r="B2477">
        <v>0</v>
      </c>
      <c r="C2477">
        <v>0</v>
      </c>
      <c r="D2477">
        <v>0</v>
      </c>
      <c r="E2477">
        <v>0</v>
      </c>
      <c r="F2477">
        <v>0</v>
      </c>
      <c r="G2477">
        <v>0</v>
      </c>
      <c r="H2477">
        <v>0</v>
      </c>
      <c r="I2477">
        <v>0</v>
      </c>
      <c r="J2477">
        <v>0</v>
      </c>
      <c r="K2477">
        <v>0</v>
      </c>
      <c r="L2477">
        <v>0</v>
      </c>
      <c r="M2477">
        <v>0</v>
      </c>
      <c r="N2477">
        <v>0</v>
      </c>
      <c r="O2477">
        <v>0</v>
      </c>
      <c r="P2477">
        <v>0</v>
      </c>
      <c r="Q2477">
        <v>0</v>
      </c>
      <c r="R2477">
        <v>0</v>
      </c>
      <c r="S2477">
        <v>0</v>
      </c>
      <c r="T2477">
        <v>0</v>
      </c>
      <c r="U2477">
        <v>0</v>
      </c>
      <c r="V2477">
        <v>0</v>
      </c>
      <c r="W2477">
        <v>0</v>
      </c>
      <c r="X2477">
        <v>0</v>
      </c>
      <c r="Y2477">
        <v>0</v>
      </c>
      <c r="Z2477">
        <v>0</v>
      </c>
      <c r="AA2477">
        <v>0</v>
      </c>
      <c r="AB2477">
        <v>0</v>
      </c>
      <c r="AC2477">
        <v>0</v>
      </c>
      <c r="AD2477">
        <v>0</v>
      </c>
      <c r="AE2477">
        <v>0</v>
      </c>
      <c r="AF2477">
        <v>0</v>
      </c>
    </row>
    <row r="2478" spans="1:32" x14ac:dyDescent="0.25">
      <c r="A2478" t="s">
        <v>8139</v>
      </c>
      <c r="B2478">
        <v>0</v>
      </c>
      <c r="C2478">
        <v>0</v>
      </c>
      <c r="D2478">
        <v>0</v>
      </c>
      <c r="E2478">
        <v>0</v>
      </c>
      <c r="F2478">
        <v>0</v>
      </c>
      <c r="G2478">
        <v>0</v>
      </c>
      <c r="H2478">
        <v>0</v>
      </c>
      <c r="I2478">
        <v>0</v>
      </c>
      <c r="J2478">
        <v>0</v>
      </c>
      <c r="K2478">
        <v>0</v>
      </c>
      <c r="L2478">
        <v>0</v>
      </c>
      <c r="M2478">
        <v>0</v>
      </c>
      <c r="N2478">
        <v>0</v>
      </c>
      <c r="O2478">
        <v>0</v>
      </c>
      <c r="P2478">
        <v>0</v>
      </c>
      <c r="Q2478">
        <v>0</v>
      </c>
      <c r="R2478">
        <v>0</v>
      </c>
      <c r="S2478">
        <v>0</v>
      </c>
      <c r="T2478">
        <v>0</v>
      </c>
      <c r="U2478">
        <v>0</v>
      </c>
      <c r="V2478">
        <v>0</v>
      </c>
      <c r="W2478">
        <v>0</v>
      </c>
      <c r="X2478">
        <v>0</v>
      </c>
      <c r="Y2478">
        <v>0</v>
      </c>
      <c r="Z2478">
        <v>0</v>
      </c>
      <c r="AA2478">
        <v>0</v>
      </c>
      <c r="AB2478">
        <v>0</v>
      </c>
      <c r="AC2478">
        <v>0</v>
      </c>
      <c r="AD2478">
        <v>0</v>
      </c>
      <c r="AE2478">
        <v>0</v>
      </c>
      <c r="AF2478">
        <v>0</v>
      </c>
    </row>
    <row r="2479" spans="1:32" x14ac:dyDescent="0.25">
      <c r="A2479" t="s">
        <v>8140</v>
      </c>
      <c r="B2479">
        <v>0</v>
      </c>
      <c r="C2479">
        <v>0</v>
      </c>
      <c r="D2479">
        <v>0</v>
      </c>
      <c r="E2479">
        <v>0</v>
      </c>
      <c r="F2479">
        <v>0</v>
      </c>
      <c r="G2479">
        <v>0</v>
      </c>
      <c r="H2479">
        <v>0</v>
      </c>
      <c r="I2479">
        <v>0</v>
      </c>
      <c r="J2479">
        <v>0</v>
      </c>
      <c r="K2479">
        <v>0</v>
      </c>
      <c r="L2479">
        <v>0</v>
      </c>
      <c r="M2479">
        <v>0</v>
      </c>
      <c r="N2479">
        <v>0</v>
      </c>
      <c r="O2479">
        <v>0</v>
      </c>
      <c r="P2479">
        <v>0</v>
      </c>
      <c r="Q2479">
        <v>0</v>
      </c>
      <c r="R2479">
        <v>0</v>
      </c>
      <c r="S2479">
        <v>0</v>
      </c>
      <c r="T2479">
        <v>0</v>
      </c>
      <c r="U2479">
        <v>0</v>
      </c>
      <c r="V2479">
        <v>0</v>
      </c>
      <c r="W2479">
        <v>0</v>
      </c>
      <c r="X2479">
        <v>0</v>
      </c>
      <c r="Y2479">
        <v>0</v>
      </c>
      <c r="Z2479">
        <v>0</v>
      </c>
      <c r="AA2479">
        <v>0</v>
      </c>
      <c r="AB2479">
        <v>0</v>
      </c>
      <c r="AC2479">
        <v>0</v>
      </c>
      <c r="AD2479">
        <v>0</v>
      </c>
      <c r="AE2479">
        <v>0</v>
      </c>
      <c r="AF2479">
        <v>0</v>
      </c>
    </row>
    <row r="2480" spans="1:32" x14ac:dyDescent="0.25">
      <c r="A2480" t="s">
        <v>8141</v>
      </c>
      <c r="B2480">
        <v>0</v>
      </c>
      <c r="C2480">
        <v>0</v>
      </c>
      <c r="D2480">
        <v>0</v>
      </c>
      <c r="E2480">
        <v>0</v>
      </c>
      <c r="F2480">
        <v>0</v>
      </c>
      <c r="G2480">
        <v>0</v>
      </c>
      <c r="H2480">
        <v>0</v>
      </c>
      <c r="I2480">
        <v>0</v>
      </c>
      <c r="J2480">
        <v>0</v>
      </c>
      <c r="K2480">
        <v>0</v>
      </c>
      <c r="L2480">
        <v>0</v>
      </c>
      <c r="M2480">
        <v>0</v>
      </c>
      <c r="N2480">
        <v>0</v>
      </c>
      <c r="O2480">
        <v>0</v>
      </c>
      <c r="P2480">
        <v>0</v>
      </c>
      <c r="Q2480">
        <v>0</v>
      </c>
      <c r="R2480">
        <v>0</v>
      </c>
      <c r="S2480">
        <v>0</v>
      </c>
      <c r="T2480">
        <v>0</v>
      </c>
      <c r="U2480">
        <v>0</v>
      </c>
      <c r="V2480">
        <v>0</v>
      </c>
      <c r="W2480">
        <v>0</v>
      </c>
      <c r="X2480">
        <v>0</v>
      </c>
      <c r="Y2480">
        <v>0</v>
      </c>
      <c r="Z2480">
        <v>0</v>
      </c>
      <c r="AA2480">
        <v>0</v>
      </c>
      <c r="AB2480">
        <v>0</v>
      </c>
      <c r="AC2480">
        <v>0</v>
      </c>
      <c r="AD2480">
        <v>0</v>
      </c>
      <c r="AE2480">
        <v>0</v>
      </c>
      <c r="AF2480">
        <v>0</v>
      </c>
    </row>
    <row r="2481" spans="1:32" x14ac:dyDescent="0.25">
      <c r="A2481" t="s">
        <v>8142</v>
      </c>
      <c r="B2481">
        <v>0</v>
      </c>
      <c r="C2481">
        <v>0</v>
      </c>
      <c r="D2481">
        <v>0</v>
      </c>
      <c r="E2481">
        <v>0</v>
      </c>
      <c r="F2481">
        <v>0</v>
      </c>
      <c r="G2481">
        <v>0</v>
      </c>
      <c r="H2481">
        <v>0</v>
      </c>
      <c r="I2481">
        <v>0</v>
      </c>
      <c r="J2481">
        <v>0</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row>
    <row r="2482" spans="1:32" x14ac:dyDescent="0.25">
      <c r="A2482" t="s">
        <v>8143</v>
      </c>
      <c r="B2482">
        <v>0</v>
      </c>
      <c r="C2482">
        <v>0</v>
      </c>
      <c r="D2482">
        <v>0</v>
      </c>
      <c r="E2482">
        <v>0</v>
      </c>
      <c r="F2482">
        <v>0</v>
      </c>
      <c r="G2482">
        <v>0</v>
      </c>
      <c r="H2482">
        <v>0</v>
      </c>
      <c r="I2482">
        <v>0</v>
      </c>
      <c r="J2482">
        <v>0</v>
      </c>
      <c r="K2482">
        <v>0</v>
      </c>
      <c r="L2482">
        <v>0</v>
      </c>
      <c r="M2482">
        <v>0</v>
      </c>
      <c r="N2482">
        <v>0</v>
      </c>
      <c r="O2482">
        <v>0</v>
      </c>
      <c r="P2482">
        <v>0</v>
      </c>
      <c r="Q2482">
        <v>0</v>
      </c>
      <c r="R2482">
        <v>0</v>
      </c>
      <c r="S2482">
        <v>0</v>
      </c>
      <c r="T2482">
        <v>0</v>
      </c>
      <c r="U2482">
        <v>0</v>
      </c>
      <c r="V2482">
        <v>0</v>
      </c>
      <c r="W2482">
        <v>0</v>
      </c>
      <c r="X2482">
        <v>0</v>
      </c>
      <c r="Y2482">
        <v>0</v>
      </c>
      <c r="Z2482">
        <v>0</v>
      </c>
      <c r="AA2482">
        <v>0</v>
      </c>
      <c r="AB2482">
        <v>0</v>
      </c>
      <c r="AC2482">
        <v>0</v>
      </c>
      <c r="AD2482">
        <v>0</v>
      </c>
      <c r="AE2482">
        <v>0</v>
      </c>
      <c r="AF2482">
        <v>0</v>
      </c>
    </row>
    <row r="2483" spans="1:32" x14ac:dyDescent="0.25">
      <c r="A2483" t="s">
        <v>8144</v>
      </c>
      <c r="B2483">
        <v>0</v>
      </c>
      <c r="C2483">
        <v>0</v>
      </c>
      <c r="D2483">
        <v>0</v>
      </c>
      <c r="E2483">
        <v>0</v>
      </c>
      <c r="F2483">
        <v>0</v>
      </c>
      <c r="G2483">
        <v>0</v>
      </c>
      <c r="H2483">
        <v>0</v>
      </c>
      <c r="I2483">
        <v>0</v>
      </c>
      <c r="J2483">
        <v>0</v>
      </c>
      <c r="K2483">
        <v>0</v>
      </c>
      <c r="L2483">
        <v>0</v>
      </c>
      <c r="M2483">
        <v>0</v>
      </c>
      <c r="N2483">
        <v>0</v>
      </c>
      <c r="O2483">
        <v>0</v>
      </c>
      <c r="P2483">
        <v>0</v>
      </c>
      <c r="Q2483">
        <v>0</v>
      </c>
      <c r="R2483">
        <v>0</v>
      </c>
      <c r="S2483">
        <v>0</v>
      </c>
      <c r="T2483">
        <v>0</v>
      </c>
      <c r="U2483">
        <v>0</v>
      </c>
      <c r="V2483">
        <v>0</v>
      </c>
      <c r="W2483">
        <v>0</v>
      </c>
      <c r="X2483">
        <v>0</v>
      </c>
      <c r="Y2483">
        <v>0</v>
      </c>
      <c r="Z2483">
        <v>0</v>
      </c>
      <c r="AA2483">
        <v>0</v>
      </c>
      <c r="AB2483">
        <v>0</v>
      </c>
      <c r="AC2483">
        <v>0</v>
      </c>
      <c r="AD2483">
        <v>0</v>
      </c>
      <c r="AE2483">
        <v>0</v>
      </c>
      <c r="AF2483">
        <v>0</v>
      </c>
    </row>
    <row r="2484" spans="1:32" x14ac:dyDescent="0.25">
      <c r="A2484" t="s">
        <v>8145</v>
      </c>
      <c r="B2484">
        <v>0</v>
      </c>
      <c r="C2484">
        <v>0</v>
      </c>
      <c r="D2484">
        <v>0</v>
      </c>
      <c r="E2484">
        <v>0</v>
      </c>
      <c r="F2484">
        <v>0</v>
      </c>
      <c r="G2484">
        <v>0</v>
      </c>
      <c r="H2484">
        <v>0</v>
      </c>
      <c r="I2484">
        <v>0</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row>
    <row r="2485" spans="1:32" x14ac:dyDescent="0.25">
      <c r="A2485" t="s">
        <v>8146</v>
      </c>
      <c r="B2485">
        <v>0</v>
      </c>
      <c r="C2485">
        <v>0</v>
      </c>
      <c r="D2485">
        <v>0</v>
      </c>
      <c r="E2485">
        <v>0</v>
      </c>
      <c r="F2485">
        <v>0</v>
      </c>
      <c r="G2485">
        <v>0</v>
      </c>
      <c r="H2485">
        <v>0</v>
      </c>
      <c r="I2485">
        <v>0</v>
      </c>
      <c r="J2485">
        <v>0</v>
      </c>
      <c r="K2485">
        <v>0</v>
      </c>
      <c r="L2485">
        <v>0</v>
      </c>
      <c r="M2485">
        <v>0</v>
      </c>
      <c r="N2485">
        <v>0</v>
      </c>
      <c r="O2485">
        <v>0</v>
      </c>
      <c r="P2485">
        <v>0</v>
      </c>
      <c r="Q2485">
        <v>0</v>
      </c>
      <c r="R2485">
        <v>0</v>
      </c>
      <c r="S2485">
        <v>0</v>
      </c>
      <c r="T2485">
        <v>0</v>
      </c>
      <c r="U2485">
        <v>0</v>
      </c>
      <c r="V2485">
        <v>0</v>
      </c>
      <c r="W2485">
        <v>0</v>
      </c>
      <c r="X2485">
        <v>0</v>
      </c>
      <c r="Y2485">
        <v>0</v>
      </c>
      <c r="Z2485">
        <v>0</v>
      </c>
      <c r="AA2485">
        <v>0</v>
      </c>
      <c r="AB2485">
        <v>0</v>
      </c>
      <c r="AC2485">
        <v>0</v>
      </c>
      <c r="AD2485">
        <v>0</v>
      </c>
      <c r="AE2485">
        <v>0</v>
      </c>
      <c r="AF2485">
        <v>0</v>
      </c>
    </row>
    <row r="2486" spans="1:32" x14ac:dyDescent="0.25">
      <c r="A2486" t="s">
        <v>8147</v>
      </c>
      <c r="B2486">
        <v>0</v>
      </c>
      <c r="C2486">
        <v>0</v>
      </c>
      <c r="D2486">
        <v>0</v>
      </c>
      <c r="E2486">
        <v>0</v>
      </c>
      <c r="F2486">
        <v>0</v>
      </c>
      <c r="G2486">
        <v>0</v>
      </c>
      <c r="H2486">
        <v>0</v>
      </c>
      <c r="I2486">
        <v>0</v>
      </c>
      <c r="J2486">
        <v>0</v>
      </c>
      <c r="K2486">
        <v>0</v>
      </c>
      <c r="L2486">
        <v>0</v>
      </c>
      <c r="M2486">
        <v>0</v>
      </c>
      <c r="N2486">
        <v>0</v>
      </c>
      <c r="O2486">
        <v>0</v>
      </c>
      <c r="P2486">
        <v>0</v>
      </c>
      <c r="Q2486">
        <v>0</v>
      </c>
      <c r="R2486">
        <v>0</v>
      </c>
      <c r="S2486">
        <v>0</v>
      </c>
      <c r="T2486">
        <v>0</v>
      </c>
      <c r="U2486">
        <v>0</v>
      </c>
      <c r="V2486">
        <v>0</v>
      </c>
      <c r="W2486">
        <v>0</v>
      </c>
      <c r="X2486">
        <v>0</v>
      </c>
      <c r="Y2486">
        <v>0</v>
      </c>
      <c r="Z2486">
        <v>0</v>
      </c>
      <c r="AA2486">
        <v>0</v>
      </c>
      <c r="AB2486">
        <v>0</v>
      </c>
      <c r="AC2486">
        <v>0</v>
      </c>
      <c r="AD2486">
        <v>0</v>
      </c>
      <c r="AE2486">
        <v>0</v>
      </c>
      <c r="AF2486">
        <v>0</v>
      </c>
    </row>
    <row r="2487" spans="1:32" x14ac:dyDescent="0.25">
      <c r="A2487" t="s">
        <v>8148</v>
      </c>
      <c r="B2487">
        <v>0</v>
      </c>
      <c r="C2487">
        <v>0</v>
      </c>
      <c r="D2487">
        <v>0</v>
      </c>
      <c r="E2487">
        <v>0</v>
      </c>
      <c r="F2487">
        <v>0</v>
      </c>
      <c r="G2487">
        <v>0</v>
      </c>
      <c r="H2487">
        <v>0</v>
      </c>
      <c r="I2487">
        <v>0</v>
      </c>
      <c r="J2487">
        <v>0</v>
      </c>
      <c r="K2487">
        <v>0</v>
      </c>
      <c r="L2487">
        <v>0</v>
      </c>
      <c r="M2487">
        <v>0</v>
      </c>
      <c r="N2487">
        <v>0</v>
      </c>
      <c r="O2487">
        <v>0</v>
      </c>
      <c r="P2487">
        <v>0</v>
      </c>
      <c r="Q2487">
        <v>0</v>
      </c>
      <c r="R2487">
        <v>0</v>
      </c>
      <c r="S2487">
        <v>0</v>
      </c>
      <c r="T2487">
        <v>0</v>
      </c>
      <c r="U2487">
        <v>0</v>
      </c>
      <c r="V2487">
        <v>0</v>
      </c>
      <c r="W2487">
        <v>0</v>
      </c>
      <c r="X2487">
        <v>0</v>
      </c>
      <c r="Y2487">
        <v>0</v>
      </c>
      <c r="Z2487">
        <v>0</v>
      </c>
      <c r="AA2487">
        <v>0</v>
      </c>
      <c r="AB2487">
        <v>0</v>
      </c>
      <c r="AC2487">
        <v>0</v>
      </c>
      <c r="AD2487">
        <v>0</v>
      </c>
      <c r="AE2487">
        <v>0</v>
      </c>
      <c r="AF2487">
        <v>0</v>
      </c>
    </row>
    <row r="2488" spans="1:32" x14ac:dyDescent="0.25">
      <c r="A2488" t="s">
        <v>8149</v>
      </c>
      <c r="B2488">
        <v>0</v>
      </c>
      <c r="C2488">
        <v>0</v>
      </c>
      <c r="D2488">
        <v>0</v>
      </c>
      <c r="E2488">
        <v>0</v>
      </c>
      <c r="F2488">
        <v>0</v>
      </c>
      <c r="G2488">
        <v>0</v>
      </c>
      <c r="H2488">
        <v>0</v>
      </c>
      <c r="I2488">
        <v>0</v>
      </c>
      <c r="J2488">
        <v>0</v>
      </c>
      <c r="K2488">
        <v>0</v>
      </c>
      <c r="L2488">
        <v>0</v>
      </c>
      <c r="M2488">
        <v>0</v>
      </c>
      <c r="N2488">
        <v>0</v>
      </c>
      <c r="O2488">
        <v>0</v>
      </c>
      <c r="P2488">
        <v>0</v>
      </c>
      <c r="Q2488">
        <v>0</v>
      </c>
      <c r="R2488">
        <v>0</v>
      </c>
      <c r="S2488">
        <v>0</v>
      </c>
      <c r="T2488">
        <v>0</v>
      </c>
      <c r="U2488">
        <v>0</v>
      </c>
      <c r="V2488">
        <v>0</v>
      </c>
      <c r="W2488">
        <v>0</v>
      </c>
      <c r="X2488">
        <v>0</v>
      </c>
      <c r="Y2488">
        <v>0</v>
      </c>
      <c r="Z2488">
        <v>0</v>
      </c>
      <c r="AA2488">
        <v>0</v>
      </c>
      <c r="AB2488">
        <v>0</v>
      </c>
      <c r="AC2488">
        <v>0</v>
      </c>
      <c r="AD2488">
        <v>0</v>
      </c>
      <c r="AE2488">
        <v>0</v>
      </c>
      <c r="AF2488">
        <v>0</v>
      </c>
    </row>
    <row r="2489" spans="1:32" x14ac:dyDescent="0.25">
      <c r="A2489" t="s">
        <v>8150</v>
      </c>
      <c r="B2489">
        <v>0</v>
      </c>
      <c r="C2489">
        <v>0</v>
      </c>
      <c r="D2489">
        <v>0</v>
      </c>
      <c r="E2489">
        <v>0</v>
      </c>
      <c r="F2489">
        <v>0</v>
      </c>
      <c r="G2489">
        <v>0</v>
      </c>
      <c r="H2489">
        <v>0</v>
      </c>
      <c r="I2489">
        <v>0</v>
      </c>
      <c r="J2489">
        <v>0</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0</v>
      </c>
    </row>
    <row r="2490" spans="1:32" x14ac:dyDescent="0.25">
      <c r="A2490" t="s">
        <v>8151</v>
      </c>
      <c r="B2490">
        <v>0</v>
      </c>
      <c r="C2490">
        <v>0</v>
      </c>
      <c r="D2490">
        <v>0</v>
      </c>
      <c r="E2490">
        <v>0</v>
      </c>
      <c r="F2490">
        <v>0</v>
      </c>
      <c r="G2490">
        <v>0</v>
      </c>
      <c r="H2490">
        <v>0</v>
      </c>
      <c r="I2490">
        <v>0</v>
      </c>
      <c r="J2490">
        <v>0</v>
      </c>
      <c r="K2490">
        <v>0</v>
      </c>
      <c r="L2490">
        <v>0</v>
      </c>
      <c r="M2490">
        <v>0</v>
      </c>
      <c r="N2490">
        <v>0</v>
      </c>
      <c r="O2490">
        <v>0</v>
      </c>
      <c r="P2490">
        <v>0</v>
      </c>
      <c r="Q2490">
        <v>0</v>
      </c>
      <c r="R2490">
        <v>0</v>
      </c>
      <c r="S2490">
        <v>0</v>
      </c>
      <c r="T2490">
        <v>0</v>
      </c>
      <c r="U2490">
        <v>0</v>
      </c>
      <c r="V2490">
        <v>0</v>
      </c>
      <c r="W2490">
        <v>0</v>
      </c>
      <c r="X2490">
        <v>0</v>
      </c>
      <c r="Y2490">
        <v>0</v>
      </c>
      <c r="Z2490">
        <v>0</v>
      </c>
      <c r="AA2490">
        <v>0</v>
      </c>
      <c r="AB2490">
        <v>0</v>
      </c>
      <c r="AC2490">
        <v>0</v>
      </c>
      <c r="AD2490">
        <v>0</v>
      </c>
      <c r="AE2490">
        <v>0</v>
      </c>
      <c r="AF2490">
        <v>0</v>
      </c>
    </row>
    <row r="2491" spans="1:32" x14ac:dyDescent="0.25">
      <c r="A2491" t="s">
        <v>8152</v>
      </c>
      <c r="B2491">
        <v>0</v>
      </c>
      <c r="C2491">
        <v>0</v>
      </c>
      <c r="D2491">
        <v>0</v>
      </c>
      <c r="E2491">
        <v>0</v>
      </c>
      <c r="F2491">
        <v>0</v>
      </c>
      <c r="G2491">
        <v>0</v>
      </c>
      <c r="H2491">
        <v>0</v>
      </c>
      <c r="I2491">
        <v>0</v>
      </c>
      <c r="J2491">
        <v>0</v>
      </c>
      <c r="K2491">
        <v>0</v>
      </c>
      <c r="L2491">
        <v>0</v>
      </c>
      <c r="M2491">
        <v>0</v>
      </c>
      <c r="N2491">
        <v>0</v>
      </c>
      <c r="O2491">
        <v>0</v>
      </c>
      <c r="P2491">
        <v>0</v>
      </c>
      <c r="Q2491">
        <v>0</v>
      </c>
      <c r="R2491">
        <v>0</v>
      </c>
      <c r="S2491">
        <v>0</v>
      </c>
      <c r="T2491">
        <v>0</v>
      </c>
      <c r="U2491">
        <v>0</v>
      </c>
      <c r="V2491">
        <v>0</v>
      </c>
      <c r="W2491">
        <v>0</v>
      </c>
      <c r="X2491">
        <v>0</v>
      </c>
      <c r="Y2491">
        <v>0</v>
      </c>
      <c r="Z2491">
        <v>0</v>
      </c>
      <c r="AA2491">
        <v>0</v>
      </c>
      <c r="AB2491">
        <v>0</v>
      </c>
      <c r="AC2491">
        <v>0</v>
      </c>
      <c r="AD2491">
        <v>0</v>
      </c>
      <c r="AE2491">
        <v>0</v>
      </c>
      <c r="AF2491">
        <v>0</v>
      </c>
    </row>
    <row r="2492" spans="1:32" x14ac:dyDescent="0.25">
      <c r="A2492" t="s">
        <v>8153</v>
      </c>
      <c r="B2492">
        <v>0</v>
      </c>
      <c r="C2492">
        <v>0</v>
      </c>
      <c r="D2492">
        <v>0</v>
      </c>
      <c r="E2492">
        <v>0</v>
      </c>
      <c r="F2492">
        <v>0</v>
      </c>
      <c r="G2492">
        <v>0</v>
      </c>
      <c r="H2492">
        <v>0</v>
      </c>
      <c r="I2492">
        <v>0</v>
      </c>
      <c r="J2492">
        <v>0</v>
      </c>
      <c r="K2492">
        <v>0</v>
      </c>
      <c r="L2492">
        <v>0</v>
      </c>
      <c r="M2492">
        <v>0</v>
      </c>
      <c r="N2492">
        <v>0</v>
      </c>
      <c r="O2492">
        <v>0</v>
      </c>
      <c r="P2492">
        <v>0</v>
      </c>
      <c r="Q2492">
        <v>0</v>
      </c>
      <c r="R2492">
        <v>0</v>
      </c>
      <c r="S2492">
        <v>0</v>
      </c>
      <c r="T2492">
        <v>0</v>
      </c>
      <c r="U2492">
        <v>0</v>
      </c>
      <c r="V2492">
        <v>0</v>
      </c>
      <c r="W2492">
        <v>0</v>
      </c>
      <c r="X2492">
        <v>0</v>
      </c>
      <c r="Y2492">
        <v>0</v>
      </c>
      <c r="Z2492">
        <v>0</v>
      </c>
      <c r="AA2492">
        <v>0</v>
      </c>
      <c r="AB2492">
        <v>0</v>
      </c>
      <c r="AC2492">
        <v>0</v>
      </c>
      <c r="AD2492">
        <v>0</v>
      </c>
      <c r="AE2492">
        <v>0</v>
      </c>
      <c r="AF2492">
        <v>0</v>
      </c>
    </row>
    <row r="2493" spans="1:32" x14ac:dyDescent="0.25">
      <c r="A2493" t="s">
        <v>8154</v>
      </c>
      <c r="B2493">
        <v>0</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0</v>
      </c>
      <c r="X2493">
        <v>0</v>
      </c>
      <c r="Y2493">
        <v>0</v>
      </c>
      <c r="Z2493">
        <v>0</v>
      </c>
      <c r="AA2493">
        <v>0</v>
      </c>
      <c r="AB2493">
        <v>0</v>
      </c>
      <c r="AC2493">
        <v>0</v>
      </c>
      <c r="AD2493">
        <v>0</v>
      </c>
      <c r="AE2493">
        <v>0</v>
      </c>
      <c r="AF2493">
        <v>0</v>
      </c>
    </row>
    <row r="2494" spans="1:32" x14ac:dyDescent="0.25">
      <c r="A2494" t="s">
        <v>8155</v>
      </c>
      <c r="B2494">
        <v>0</v>
      </c>
      <c r="C2494">
        <v>0</v>
      </c>
      <c r="D2494">
        <v>0</v>
      </c>
      <c r="E2494">
        <v>0</v>
      </c>
      <c r="F2494">
        <v>0</v>
      </c>
      <c r="G2494">
        <v>0</v>
      </c>
      <c r="H2494">
        <v>0</v>
      </c>
      <c r="I2494">
        <v>0</v>
      </c>
      <c r="J2494">
        <v>0</v>
      </c>
      <c r="K2494">
        <v>0</v>
      </c>
      <c r="L2494">
        <v>0</v>
      </c>
      <c r="M2494">
        <v>0</v>
      </c>
      <c r="N2494">
        <v>0</v>
      </c>
      <c r="O2494">
        <v>0</v>
      </c>
      <c r="P2494">
        <v>0</v>
      </c>
      <c r="Q2494">
        <v>0</v>
      </c>
      <c r="R2494">
        <v>0</v>
      </c>
      <c r="S2494">
        <v>0</v>
      </c>
      <c r="T2494">
        <v>0</v>
      </c>
      <c r="U2494">
        <v>0</v>
      </c>
      <c r="V2494">
        <v>0</v>
      </c>
      <c r="W2494">
        <v>0</v>
      </c>
      <c r="X2494">
        <v>0</v>
      </c>
      <c r="Y2494">
        <v>0</v>
      </c>
      <c r="Z2494">
        <v>0</v>
      </c>
      <c r="AA2494">
        <v>0</v>
      </c>
      <c r="AB2494">
        <v>0</v>
      </c>
      <c r="AC2494">
        <v>0</v>
      </c>
      <c r="AD2494">
        <v>0</v>
      </c>
      <c r="AE2494">
        <v>0</v>
      </c>
      <c r="AF2494">
        <v>0</v>
      </c>
    </row>
    <row r="2495" spans="1:32" x14ac:dyDescent="0.25">
      <c r="A2495" t="s">
        <v>8156</v>
      </c>
      <c r="B2495">
        <v>0</v>
      </c>
      <c r="C2495">
        <v>0</v>
      </c>
      <c r="D2495">
        <v>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row>
    <row r="2496" spans="1:32" x14ac:dyDescent="0.25">
      <c r="A2496" t="s">
        <v>8157</v>
      </c>
      <c r="B2496">
        <v>0</v>
      </c>
      <c r="C2496">
        <v>0</v>
      </c>
      <c r="D2496">
        <v>0</v>
      </c>
      <c r="E2496">
        <v>0</v>
      </c>
      <c r="F2496">
        <v>0</v>
      </c>
      <c r="G2496">
        <v>0</v>
      </c>
      <c r="H2496">
        <v>0</v>
      </c>
      <c r="I2496">
        <v>0</v>
      </c>
      <c r="J2496">
        <v>0</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row>
    <row r="2497" spans="1:32" x14ac:dyDescent="0.25">
      <c r="A2497" t="s">
        <v>8158</v>
      </c>
      <c r="B2497">
        <v>0</v>
      </c>
      <c r="C2497">
        <v>0</v>
      </c>
      <c r="D2497">
        <v>0</v>
      </c>
      <c r="E2497">
        <v>0</v>
      </c>
      <c r="F2497">
        <v>0</v>
      </c>
      <c r="G2497">
        <v>0</v>
      </c>
      <c r="H2497">
        <v>0</v>
      </c>
      <c r="I2497">
        <v>0</v>
      </c>
      <c r="J2497">
        <v>0</v>
      </c>
      <c r="K2497">
        <v>0</v>
      </c>
      <c r="L2497">
        <v>0</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row>
    <row r="2498" spans="1:32" x14ac:dyDescent="0.25">
      <c r="A2498" t="s">
        <v>8159</v>
      </c>
      <c r="B2498">
        <v>0</v>
      </c>
      <c r="C2498">
        <v>0</v>
      </c>
      <c r="D2498">
        <v>0</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row>
    <row r="2499" spans="1:32" x14ac:dyDescent="0.25">
      <c r="A2499" t="s">
        <v>8160</v>
      </c>
      <c r="B2499">
        <v>0</v>
      </c>
      <c r="C2499" s="197">
        <v>5066450000</v>
      </c>
      <c r="D2499" s="197">
        <v>6077920000</v>
      </c>
      <c r="E2499" s="197">
        <v>5808300000</v>
      </c>
      <c r="F2499" s="197">
        <v>5851090000</v>
      </c>
      <c r="G2499" s="197">
        <v>5859910000</v>
      </c>
      <c r="H2499" s="197">
        <v>5846060000</v>
      </c>
      <c r="I2499" s="197">
        <v>5906940000</v>
      </c>
      <c r="J2499" s="197">
        <v>5892670000</v>
      </c>
      <c r="K2499" s="197">
        <v>5923840000</v>
      </c>
      <c r="L2499" s="197">
        <v>5988620000</v>
      </c>
      <c r="M2499" s="197">
        <v>5983380000</v>
      </c>
      <c r="N2499" s="197">
        <v>5998730000</v>
      </c>
      <c r="O2499" s="197">
        <v>6017530000</v>
      </c>
      <c r="P2499" s="197">
        <v>6040420000</v>
      </c>
      <c r="Q2499" s="197">
        <v>6088110000</v>
      </c>
      <c r="R2499" s="197">
        <v>6098680000</v>
      </c>
      <c r="S2499" s="197">
        <v>6131110000</v>
      </c>
      <c r="T2499" s="197">
        <v>6152640000</v>
      </c>
      <c r="U2499" s="197">
        <v>6156590000</v>
      </c>
      <c r="V2499" s="197">
        <v>6182840000</v>
      </c>
      <c r="W2499" s="197">
        <v>6172600000</v>
      </c>
      <c r="X2499" s="197">
        <v>6174610000</v>
      </c>
      <c r="Y2499" s="197">
        <v>6189110000</v>
      </c>
      <c r="Z2499" s="197">
        <v>6210390000</v>
      </c>
      <c r="AA2499" s="197">
        <v>6232120000</v>
      </c>
      <c r="AB2499" s="197">
        <v>6215240000</v>
      </c>
      <c r="AC2499" s="197">
        <v>6245960000</v>
      </c>
      <c r="AD2499" s="197">
        <v>6268040000</v>
      </c>
      <c r="AE2499" s="197">
        <v>6291680000</v>
      </c>
      <c r="AF2499" s="197">
        <v>6298700000</v>
      </c>
    </row>
    <row r="2500" spans="1:32" x14ac:dyDescent="0.25">
      <c r="A2500" t="s">
        <v>8161</v>
      </c>
      <c r="B2500" s="197">
        <v>0</v>
      </c>
      <c r="C2500" s="197">
        <v>328509</v>
      </c>
      <c r="D2500" s="197">
        <v>394093</v>
      </c>
      <c r="E2500" s="197">
        <v>376610</v>
      </c>
      <c r="F2500" s="197">
        <v>379385</v>
      </c>
      <c r="G2500" s="197">
        <v>379957</v>
      </c>
      <c r="H2500" s="197">
        <v>379059</v>
      </c>
      <c r="I2500" s="197">
        <v>383006</v>
      </c>
      <c r="J2500" s="197">
        <v>382081</v>
      </c>
      <c r="K2500" s="197">
        <v>384102</v>
      </c>
      <c r="L2500" s="197">
        <v>388302</v>
      </c>
      <c r="M2500" s="197">
        <v>387962</v>
      </c>
      <c r="N2500" s="197">
        <v>388958</v>
      </c>
      <c r="O2500" s="197">
        <v>390177</v>
      </c>
      <c r="P2500" s="197">
        <v>391661</v>
      </c>
      <c r="Q2500" s="197">
        <v>394753</v>
      </c>
      <c r="R2500" s="197">
        <v>395439</v>
      </c>
      <c r="S2500" s="197">
        <v>397542</v>
      </c>
      <c r="T2500" s="197">
        <v>398937</v>
      </c>
      <c r="U2500" s="197">
        <v>399194</v>
      </c>
      <c r="V2500" s="197">
        <v>400895</v>
      </c>
      <c r="W2500" s="197">
        <v>400231</v>
      </c>
      <c r="X2500" s="197">
        <v>400362</v>
      </c>
      <c r="Y2500" s="197">
        <v>401302</v>
      </c>
      <c r="Z2500" s="197">
        <v>402682</v>
      </c>
      <c r="AA2500" s="197">
        <v>404091</v>
      </c>
      <c r="AB2500" s="197">
        <v>402996</v>
      </c>
      <c r="AC2500" s="197">
        <v>404988</v>
      </c>
      <c r="AD2500" s="197">
        <v>406420</v>
      </c>
      <c r="AE2500" s="197">
        <v>407952</v>
      </c>
      <c r="AF2500" s="197">
        <v>408408</v>
      </c>
    </row>
    <row r="2501" spans="1:32" x14ac:dyDescent="0.25">
      <c r="A2501" t="s">
        <v>8162</v>
      </c>
      <c r="B2501" s="197">
        <v>0</v>
      </c>
      <c r="C2501" s="197">
        <v>271527</v>
      </c>
      <c r="D2501" s="197">
        <v>325735</v>
      </c>
      <c r="E2501" s="197">
        <v>311285</v>
      </c>
      <c r="F2501" s="197">
        <v>313579</v>
      </c>
      <c r="G2501" s="197">
        <v>314051</v>
      </c>
      <c r="H2501" s="197">
        <v>313309</v>
      </c>
      <c r="I2501" s="197">
        <v>316572</v>
      </c>
      <c r="J2501" s="197">
        <v>315807</v>
      </c>
      <c r="K2501" s="197">
        <v>317478</v>
      </c>
      <c r="L2501" s="197">
        <v>320949</v>
      </c>
      <c r="M2501" s="197">
        <v>320668</v>
      </c>
      <c r="N2501" s="197">
        <v>321491</v>
      </c>
      <c r="O2501" s="197">
        <v>322499</v>
      </c>
      <c r="P2501" s="197">
        <v>323725</v>
      </c>
      <c r="Q2501" s="197">
        <v>326281</v>
      </c>
      <c r="R2501" s="197">
        <v>326848</v>
      </c>
      <c r="S2501" s="197">
        <v>328586</v>
      </c>
      <c r="T2501" s="197">
        <v>329740</v>
      </c>
      <c r="U2501" s="197">
        <v>329952</v>
      </c>
      <c r="V2501" s="197">
        <v>331358</v>
      </c>
      <c r="W2501" s="197">
        <v>330809</v>
      </c>
      <c r="X2501" s="197">
        <v>330917</v>
      </c>
      <c r="Y2501" s="197">
        <v>331694</v>
      </c>
      <c r="Z2501" s="197">
        <v>332835</v>
      </c>
      <c r="AA2501" s="197">
        <v>333999</v>
      </c>
      <c r="AB2501" s="197">
        <v>333095</v>
      </c>
      <c r="AC2501" s="197">
        <v>334741</v>
      </c>
      <c r="AD2501" s="197">
        <v>335924</v>
      </c>
      <c r="AE2501" s="197">
        <v>337191</v>
      </c>
      <c r="AF2501" s="197">
        <v>337567</v>
      </c>
    </row>
    <row r="2502" spans="1:32" x14ac:dyDescent="0.25">
      <c r="A2502" t="s">
        <v>8163</v>
      </c>
      <c r="B2502" s="197">
        <v>0</v>
      </c>
      <c r="C2502" s="197">
        <v>5337730</v>
      </c>
      <c r="D2502" s="197">
        <v>6403360</v>
      </c>
      <c r="E2502" s="197">
        <v>6119300</v>
      </c>
      <c r="F2502" s="197">
        <v>6164380</v>
      </c>
      <c r="G2502" s="197">
        <v>6173670</v>
      </c>
      <c r="H2502" s="197">
        <v>6159090</v>
      </c>
      <c r="I2502" s="197">
        <v>6223220</v>
      </c>
      <c r="J2502" s="197">
        <v>6208180</v>
      </c>
      <c r="K2502" s="197">
        <v>6241030</v>
      </c>
      <c r="L2502" s="197">
        <v>6309280</v>
      </c>
      <c r="M2502" s="197">
        <v>6303750</v>
      </c>
      <c r="N2502" s="197">
        <v>6319920</v>
      </c>
      <c r="O2502" s="197">
        <v>6339730</v>
      </c>
      <c r="P2502" s="197">
        <v>6363840</v>
      </c>
      <c r="Q2502" s="197">
        <v>6414090</v>
      </c>
      <c r="R2502" s="197">
        <v>6425230</v>
      </c>
      <c r="S2502" s="197">
        <v>6459400</v>
      </c>
      <c r="T2502" s="197">
        <v>6482080</v>
      </c>
      <c r="U2502" s="197">
        <v>6486240</v>
      </c>
      <c r="V2502" s="197">
        <v>6513890</v>
      </c>
      <c r="W2502" s="197">
        <v>6503110</v>
      </c>
      <c r="X2502" s="197">
        <v>6505220</v>
      </c>
      <c r="Y2502" s="197">
        <v>6520500</v>
      </c>
      <c r="Z2502" s="197">
        <v>6542920</v>
      </c>
      <c r="AA2502" s="197">
        <v>6565810</v>
      </c>
      <c r="AB2502" s="197">
        <v>6548030</v>
      </c>
      <c r="AC2502" s="197">
        <v>6580400</v>
      </c>
      <c r="AD2502" s="197">
        <v>6603650</v>
      </c>
      <c r="AE2502" s="197">
        <v>6628560</v>
      </c>
      <c r="AF2502" s="197">
        <v>6635960</v>
      </c>
    </row>
    <row r="2503" spans="1:32" x14ac:dyDescent="0.25">
      <c r="A2503" t="s">
        <v>8164</v>
      </c>
      <c r="B2503" s="197">
        <v>0</v>
      </c>
      <c r="C2503" s="197">
        <v>287445</v>
      </c>
      <c r="D2503" s="197">
        <v>344831</v>
      </c>
      <c r="E2503" s="197">
        <v>329534</v>
      </c>
      <c r="F2503" s="197">
        <v>331962</v>
      </c>
      <c r="G2503" s="197">
        <v>332462</v>
      </c>
      <c r="H2503" s="197">
        <v>331677</v>
      </c>
      <c r="I2503" s="197">
        <v>335130</v>
      </c>
      <c r="J2503" s="197">
        <v>334320</v>
      </c>
      <c r="K2503" s="197">
        <v>336089</v>
      </c>
      <c r="L2503" s="197">
        <v>339765</v>
      </c>
      <c r="M2503" s="197">
        <v>339467</v>
      </c>
      <c r="N2503" s="197">
        <v>340338</v>
      </c>
      <c r="O2503" s="197">
        <v>341405</v>
      </c>
      <c r="P2503" s="197">
        <v>342703</v>
      </c>
      <c r="Q2503" s="197">
        <v>345409</v>
      </c>
      <c r="R2503" s="197">
        <v>346009</v>
      </c>
      <c r="S2503" s="197">
        <v>347849</v>
      </c>
      <c r="T2503" s="197">
        <v>349070</v>
      </c>
      <c r="U2503" s="197">
        <v>349295</v>
      </c>
      <c r="V2503" s="197">
        <v>350784</v>
      </c>
      <c r="W2503" s="197">
        <v>350203</v>
      </c>
      <c r="X2503" s="197">
        <v>350317</v>
      </c>
      <c r="Y2503" s="197">
        <v>351139</v>
      </c>
      <c r="Z2503" s="197">
        <v>352347</v>
      </c>
      <c r="AA2503" s="197">
        <v>353579</v>
      </c>
      <c r="AB2503" s="197">
        <v>352622</v>
      </c>
      <c r="AC2503" s="197">
        <v>354365</v>
      </c>
      <c r="AD2503" s="197">
        <v>355617</v>
      </c>
      <c r="AE2503" s="197">
        <v>356958</v>
      </c>
      <c r="AF2503" s="197">
        <v>357357</v>
      </c>
    </row>
    <row r="2504" spans="1:32" x14ac:dyDescent="0.25">
      <c r="A2504" t="s">
        <v>8165</v>
      </c>
      <c r="B2504" s="197">
        <v>0</v>
      </c>
      <c r="C2504" s="197">
        <v>287445</v>
      </c>
      <c r="D2504" s="197">
        <v>344831</v>
      </c>
      <c r="E2504" s="197">
        <v>329534</v>
      </c>
      <c r="F2504" s="197">
        <v>331962</v>
      </c>
      <c r="G2504" s="197">
        <v>332462</v>
      </c>
      <c r="H2504" s="197">
        <v>331677</v>
      </c>
      <c r="I2504" s="197">
        <v>335130</v>
      </c>
      <c r="J2504" s="197">
        <v>334320</v>
      </c>
      <c r="K2504" s="197">
        <v>336089</v>
      </c>
      <c r="L2504" s="197">
        <v>339765</v>
      </c>
      <c r="M2504" s="197">
        <v>339467</v>
      </c>
      <c r="N2504" s="197">
        <v>340338</v>
      </c>
      <c r="O2504" s="197">
        <v>341405</v>
      </c>
      <c r="P2504" s="197">
        <v>342703</v>
      </c>
      <c r="Q2504" s="197">
        <v>345409</v>
      </c>
      <c r="R2504" s="197">
        <v>346009</v>
      </c>
      <c r="S2504" s="197">
        <v>347849</v>
      </c>
      <c r="T2504" s="197">
        <v>349070</v>
      </c>
      <c r="U2504" s="197">
        <v>349295</v>
      </c>
      <c r="V2504" s="197">
        <v>350784</v>
      </c>
      <c r="W2504" s="197">
        <v>350203</v>
      </c>
      <c r="X2504" s="197">
        <v>350317</v>
      </c>
      <c r="Y2504" s="197">
        <v>351139</v>
      </c>
      <c r="Z2504" s="197">
        <v>352347</v>
      </c>
      <c r="AA2504" s="197">
        <v>353579</v>
      </c>
      <c r="AB2504" s="197">
        <v>352622</v>
      </c>
      <c r="AC2504" s="197">
        <v>354365</v>
      </c>
      <c r="AD2504" s="197">
        <v>355617</v>
      </c>
      <c r="AE2504" s="197">
        <v>356958</v>
      </c>
      <c r="AF2504" s="197">
        <v>357357</v>
      </c>
    </row>
    <row r="2505" spans="1:32" x14ac:dyDescent="0.25">
      <c r="A2505" t="s">
        <v>8166</v>
      </c>
      <c r="B2505" s="197">
        <v>0</v>
      </c>
      <c r="C2505" s="197">
        <v>0</v>
      </c>
      <c r="D2505" s="197">
        <v>0</v>
      </c>
      <c r="E2505" s="197">
        <v>0</v>
      </c>
      <c r="F2505" s="197">
        <v>0</v>
      </c>
      <c r="G2505" s="197">
        <v>0</v>
      </c>
      <c r="H2505" s="197">
        <v>0</v>
      </c>
      <c r="I2505" s="197">
        <v>0</v>
      </c>
      <c r="J2505" s="197">
        <v>0</v>
      </c>
      <c r="K2505" s="197">
        <v>0</v>
      </c>
      <c r="L2505" s="197">
        <v>0</v>
      </c>
      <c r="M2505" s="197">
        <v>0</v>
      </c>
      <c r="N2505" s="197">
        <v>0</v>
      </c>
      <c r="O2505" s="197">
        <v>0</v>
      </c>
      <c r="P2505" s="197">
        <v>0</v>
      </c>
      <c r="Q2505" s="197">
        <v>0</v>
      </c>
      <c r="R2505" s="197">
        <v>0</v>
      </c>
      <c r="S2505" s="197">
        <v>0</v>
      </c>
      <c r="T2505" s="197">
        <v>0</v>
      </c>
      <c r="U2505" s="197">
        <v>0</v>
      </c>
      <c r="V2505" s="197">
        <v>0</v>
      </c>
      <c r="W2505" s="197">
        <v>0</v>
      </c>
      <c r="X2505" s="197">
        <v>0</v>
      </c>
      <c r="Y2505" s="197">
        <v>0</v>
      </c>
      <c r="Z2505" s="197">
        <v>0</v>
      </c>
      <c r="AA2505" s="197">
        <v>0</v>
      </c>
      <c r="AB2505" s="197">
        <v>0</v>
      </c>
      <c r="AC2505" s="197">
        <v>0</v>
      </c>
      <c r="AD2505" s="197">
        <v>0</v>
      </c>
      <c r="AE2505" s="197">
        <v>0</v>
      </c>
      <c r="AF2505" s="197">
        <v>0</v>
      </c>
    </row>
    <row r="2506" spans="1:32" x14ac:dyDescent="0.25">
      <c r="A2506" t="s">
        <v>8167</v>
      </c>
      <c r="B2506" s="197">
        <v>0</v>
      </c>
      <c r="C2506" s="197">
        <v>47428.4</v>
      </c>
      <c r="D2506" s="197">
        <v>56897.1</v>
      </c>
      <c r="E2506" s="197">
        <v>54373.1</v>
      </c>
      <c r="F2506" s="197">
        <v>54773.7</v>
      </c>
      <c r="G2506" s="197">
        <v>54856.2</v>
      </c>
      <c r="H2506" s="197">
        <v>54726.6</v>
      </c>
      <c r="I2506" s="197">
        <v>55296.5</v>
      </c>
      <c r="J2506" s="197">
        <v>55162.9</v>
      </c>
      <c r="K2506" s="197">
        <v>55454.7</v>
      </c>
      <c r="L2506" s="197">
        <v>56061.2</v>
      </c>
      <c r="M2506" s="197">
        <v>56012</v>
      </c>
      <c r="N2506" s="197">
        <v>56155.8</v>
      </c>
      <c r="O2506" s="197">
        <v>56331.8</v>
      </c>
      <c r="P2506" s="197">
        <v>56546</v>
      </c>
      <c r="Q2506" s="197">
        <v>56992.4</v>
      </c>
      <c r="R2506" s="197">
        <v>57091.4</v>
      </c>
      <c r="S2506" s="197">
        <v>57395.1</v>
      </c>
      <c r="T2506" s="197">
        <v>57596.6</v>
      </c>
      <c r="U2506" s="197">
        <v>57633.599999999999</v>
      </c>
      <c r="V2506" s="197">
        <v>57879.3</v>
      </c>
      <c r="W2506" s="197">
        <v>57783.4</v>
      </c>
      <c r="X2506" s="197">
        <v>57802.2</v>
      </c>
      <c r="Y2506" s="197">
        <v>57938</v>
      </c>
      <c r="Z2506" s="197">
        <v>58137.2</v>
      </c>
      <c r="AA2506" s="197">
        <v>58340.6</v>
      </c>
      <c r="AB2506" s="197">
        <v>58182.6</v>
      </c>
      <c r="AC2506" s="197">
        <v>58470.2</v>
      </c>
      <c r="AD2506" s="197">
        <v>58676.800000000003</v>
      </c>
      <c r="AE2506" s="197">
        <v>58898.1</v>
      </c>
      <c r="AF2506" s="197">
        <v>58963.9</v>
      </c>
    </row>
    <row r="2507" spans="1:32" x14ac:dyDescent="0.25">
      <c r="A2507" t="s">
        <v>8168</v>
      </c>
      <c r="B2507" s="197">
        <v>0</v>
      </c>
      <c r="C2507" s="197">
        <v>123026</v>
      </c>
      <c r="D2507" s="197">
        <v>147588</v>
      </c>
      <c r="E2507" s="197">
        <v>141040</v>
      </c>
      <c r="F2507" s="197">
        <v>142080</v>
      </c>
      <c r="G2507" s="197">
        <v>142294</v>
      </c>
      <c r="H2507" s="197">
        <v>141958</v>
      </c>
      <c r="I2507" s="197">
        <v>143436</v>
      </c>
      <c r="J2507" s="197">
        <v>143089</v>
      </c>
      <c r="K2507" s="197">
        <v>143846</v>
      </c>
      <c r="L2507" s="197">
        <v>145419</v>
      </c>
      <c r="M2507" s="197">
        <v>145292</v>
      </c>
      <c r="N2507" s="197">
        <v>145665</v>
      </c>
      <c r="O2507" s="197">
        <v>146121</v>
      </c>
      <c r="P2507" s="197">
        <v>146677</v>
      </c>
      <c r="Q2507" s="197">
        <v>147835</v>
      </c>
      <c r="R2507" s="197">
        <v>148092</v>
      </c>
      <c r="S2507" s="197">
        <v>148879</v>
      </c>
      <c r="T2507" s="197">
        <v>149402</v>
      </c>
      <c r="U2507" s="197">
        <v>149498</v>
      </c>
      <c r="V2507" s="197">
        <v>150135</v>
      </c>
      <c r="W2507" s="197">
        <v>149887</v>
      </c>
      <c r="X2507" s="197">
        <v>149935</v>
      </c>
      <c r="Y2507" s="197">
        <v>150288</v>
      </c>
      <c r="Z2507" s="197">
        <v>150804</v>
      </c>
      <c r="AA2507" s="197">
        <v>151332</v>
      </c>
      <c r="AB2507" s="197">
        <v>150922</v>
      </c>
      <c r="AC2507" s="197">
        <v>151668</v>
      </c>
      <c r="AD2507" s="197">
        <v>152204</v>
      </c>
      <c r="AE2507" s="197">
        <v>152778</v>
      </c>
      <c r="AF2507" s="197">
        <v>152949</v>
      </c>
    </row>
    <row r="2508" spans="1:32" x14ac:dyDescent="0.25">
      <c r="A2508" t="s">
        <v>8169</v>
      </c>
      <c r="B2508" s="197">
        <v>0</v>
      </c>
      <c r="C2508" s="197">
        <v>248237</v>
      </c>
      <c r="D2508" s="197">
        <v>297796</v>
      </c>
      <c r="E2508" s="197">
        <v>284585</v>
      </c>
      <c r="F2508" s="197">
        <v>286682</v>
      </c>
      <c r="G2508" s="197">
        <v>287114</v>
      </c>
      <c r="H2508" s="197">
        <v>286436</v>
      </c>
      <c r="I2508" s="197">
        <v>289418</v>
      </c>
      <c r="J2508" s="197">
        <v>288719</v>
      </c>
      <c r="K2508" s="197">
        <v>290246</v>
      </c>
      <c r="L2508" s="197">
        <v>293421</v>
      </c>
      <c r="M2508" s="197">
        <v>293163</v>
      </c>
      <c r="N2508" s="197">
        <v>293916</v>
      </c>
      <c r="O2508" s="197">
        <v>294837</v>
      </c>
      <c r="P2508" s="197">
        <v>295958</v>
      </c>
      <c r="Q2508" s="197">
        <v>298295</v>
      </c>
      <c r="R2508" s="197">
        <v>298813</v>
      </c>
      <c r="S2508" s="197">
        <v>300402</v>
      </c>
      <c r="T2508" s="197">
        <v>301457</v>
      </c>
      <c r="U2508" s="197">
        <v>301650</v>
      </c>
      <c r="V2508" s="197">
        <v>302936</v>
      </c>
      <c r="W2508" s="197">
        <v>302435</v>
      </c>
      <c r="X2508" s="197">
        <v>302533</v>
      </c>
      <c r="Y2508" s="197">
        <v>303244</v>
      </c>
      <c r="Z2508" s="197">
        <v>304286</v>
      </c>
      <c r="AA2508" s="197">
        <v>305351</v>
      </c>
      <c r="AB2508" s="197">
        <v>304524</v>
      </c>
      <c r="AC2508" s="197">
        <v>306029</v>
      </c>
      <c r="AD2508" s="197">
        <v>307111</v>
      </c>
      <c r="AE2508" s="197">
        <v>308269</v>
      </c>
      <c r="AF2508" s="197">
        <v>308613</v>
      </c>
    </row>
    <row r="2509" spans="1:32" x14ac:dyDescent="0.25">
      <c r="A2509" t="s">
        <v>8170</v>
      </c>
      <c r="B2509" s="197">
        <v>0</v>
      </c>
      <c r="C2509" s="197">
        <v>49647.5</v>
      </c>
      <c r="D2509" s="197">
        <v>59559.199999999997</v>
      </c>
      <c r="E2509" s="197">
        <v>56917</v>
      </c>
      <c r="F2509" s="197">
        <v>57336.4</v>
      </c>
      <c r="G2509" s="197">
        <v>57422.8</v>
      </c>
      <c r="H2509" s="197">
        <v>57287.1</v>
      </c>
      <c r="I2509" s="197">
        <v>57883.7</v>
      </c>
      <c r="J2509" s="197">
        <v>57743.8</v>
      </c>
      <c r="K2509" s="197">
        <v>58049.3</v>
      </c>
      <c r="L2509" s="197">
        <v>58684.1</v>
      </c>
      <c r="M2509" s="197">
        <v>58632.7</v>
      </c>
      <c r="N2509" s="197">
        <v>58783.1</v>
      </c>
      <c r="O2509" s="197">
        <v>58967.4</v>
      </c>
      <c r="P2509" s="197">
        <v>59191.6</v>
      </c>
      <c r="Q2509" s="197">
        <v>59659</v>
      </c>
      <c r="R2509" s="197">
        <v>59762.6</v>
      </c>
      <c r="S2509" s="197">
        <v>60080.4</v>
      </c>
      <c r="T2509" s="197">
        <v>60291.4</v>
      </c>
      <c r="U2509" s="197">
        <v>60330.1</v>
      </c>
      <c r="V2509" s="197">
        <v>60587.3</v>
      </c>
      <c r="W2509" s="197">
        <v>60486.9</v>
      </c>
      <c r="X2509" s="197">
        <v>60506.6</v>
      </c>
      <c r="Y2509" s="197">
        <v>60648.7</v>
      </c>
      <c r="Z2509" s="197">
        <v>60857.3</v>
      </c>
      <c r="AA2509" s="197">
        <v>61070.2</v>
      </c>
      <c r="AB2509" s="197">
        <v>60904.800000000003</v>
      </c>
      <c r="AC2509" s="197">
        <v>61205.8</v>
      </c>
      <c r="AD2509" s="197">
        <v>61422.2</v>
      </c>
      <c r="AE2509" s="197">
        <v>61653.8</v>
      </c>
      <c r="AF2509" s="197">
        <v>61722.6</v>
      </c>
    </row>
    <row r="2510" spans="1:32" x14ac:dyDescent="0.25">
      <c r="A2510" t="s">
        <v>8171</v>
      </c>
      <c r="B2510" s="197">
        <v>0</v>
      </c>
      <c r="C2510" s="197">
        <v>0</v>
      </c>
      <c r="D2510" s="197">
        <v>0</v>
      </c>
      <c r="E2510" s="197">
        <v>0</v>
      </c>
      <c r="F2510" s="197">
        <v>0</v>
      </c>
      <c r="G2510" s="197">
        <v>0</v>
      </c>
      <c r="H2510" s="197">
        <v>0</v>
      </c>
      <c r="I2510" s="197">
        <v>0</v>
      </c>
      <c r="J2510" s="197">
        <v>0</v>
      </c>
      <c r="K2510" s="197">
        <v>0</v>
      </c>
      <c r="L2510" s="197">
        <v>0</v>
      </c>
      <c r="M2510" s="197">
        <v>0</v>
      </c>
      <c r="N2510" s="197">
        <v>0</v>
      </c>
      <c r="O2510" s="197">
        <v>0</v>
      </c>
      <c r="P2510" s="197">
        <v>0</v>
      </c>
      <c r="Q2510" s="197">
        <v>0</v>
      </c>
      <c r="R2510" s="197">
        <v>0</v>
      </c>
      <c r="S2510" s="197">
        <v>0</v>
      </c>
      <c r="T2510" s="197">
        <v>0</v>
      </c>
      <c r="U2510" s="197">
        <v>0</v>
      </c>
      <c r="V2510" s="197">
        <v>0</v>
      </c>
      <c r="W2510" s="197">
        <v>0</v>
      </c>
      <c r="X2510" s="197">
        <v>0</v>
      </c>
      <c r="Y2510" s="197">
        <v>0</v>
      </c>
      <c r="Z2510" s="197">
        <v>0</v>
      </c>
      <c r="AA2510" s="197">
        <v>0</v>
      </c>
      <c r="AB2510" s="197">
        <v>0</v>
      </c>
      <c r="AC2510" s="197">
        <v>0</v>
      </c>
      <c r="AD2510" s="197">
        <v>0</v>
      </c>
      <c r="AE2510" s="197">
        <v>0</v>
      </c>
      <c r="AF2510" s="197">
        <v>0</v>
      </c>
    </row>
    <row r="2511" spans="1:32" x14ac:dyDescent="0.25">
      <c r="A2511" t="s">
        <v>8172</v>
      </c>
      <c r="B2511" s="197">
        <v>19918400000000</v>
      </c>
      <c r="C2511" s="197">
        <v>21736200000000</v>
      </c>
      <c r="D2511" s="197">
        <v>23482100000000</v>
      </c>
      <c r="E2511" s="197">
        <v>23596100000000</v>
      </c>
      <c r="F2511" s="197">
        <v>24102800000000</v>
      </c>
      <c r="G2511" s="197">
        <v>24497000000000</v>
      </c>
      <c r="H2511" s="197">
        <v>24697400000000</v>
      </c>
      <c r="I2511" s="197">
        <v>24805000000000</v>
      </c>
      <c r="J2511" s="197">
        <v>24965700000000</v>
      </c>
      <c r="K2511" s="197">
        <v>25154300000000</v>
      </c>
      <c r="L2511" s="197">
        <v>25419900000000</v>
      </c>
      <c r="M2511" s="197">
        <v>25654700000000</v>
      </c>
      <c r="N2511" s="197">
        <v>25778000000000</v>
      </c>
      <c r="O2511" s="197">
        <v>25939600000000</v>
      </c>
      <c r="P2511" s="197">
        <v>26143900000000</v>
      </c>
      <c r="Q2511" s="197">
        <v>26333600000000</v>
      </c>
      <c r="R2511" s="197">
        <v>26397600000000</v>
      </c>
      <c r="S2511" s="197">
        <v>26514700000000</v>
      </c>
      <c r="T2511" s="197">
        <v>26607500000000</v>
      </c>
      <c r="U2511" s="197">
        <v>26589600000000</v>
      </c>
      <c r="V2511" s="197">
        <v>26478400000000</v>
      </c>
      <c r="W2511" s="197">
        <v>26446700000000</v>
      </c>
      <c r="X2511" s="197">
        <v>26544200000000</v>
      </c>
      <c r="Y2511" s="197">
        <v>26595400000000</v>
      </c>
      <c r="Z2511" s="197">
        <v>26548100000000</v>
      </c>
      <c r="AA2511" s="197">
        <v>26564700000000</v>
      </c>
      <c r="AB2511" s="197">
        <v>26555500000000</v>
      </c>
      <c r="AC2511" s="197">
        <v>26562100000000</v>
      </c>
      <c r="AD2511" s="197">
        <v>26570700000000</v>
      </c>
      <c r="AE2511" s="197">
        <v>26717300000000</v>
      </c>
      <c r="AF2511" s="197">
        <v>26823800000000</v>
      </c>
    </row>
    <row r="2512" spans="1:32" x14ac:dyDescent="0.25">
      <c r="A2512" t="s">
        <v>8173</v>
      </c>
      <c r="B2512" s="197">
        <v>1301390000</v>
      </c>
      <c r="C2512" s="197">
        <v>1423380000</v>
      </c>
      <c r="D2512" s="197">
        <v>1541200000</v>
      </c>
      <c r="E2512" s="197">
        <v>1552200000</v>
      </c>
      <c r="F2512" s="197">
        <v>1589140000</v>
      </c>
      <c r="G2512" s="197">
        <v>1618820000</v>
      </c>
      <c r="H2512" s="197">
        <v>1635800000</v>
      </c>
      <c r="I2512" s="197">
        <v>1646700000</v>
      </c>
      <c r="J2512" s="197">
        <v>1661170000</v>
      </c>
      <c r="K2512" s="197">
        <v>1677580000</v>
      </c>
      <c r="L2512" s="197">
        <v>1699210000</v>
      </c>
      <c r="M2512" s="197">
        <v>1718880000</v>
      </c>
      <c r="N2512" s="197">
        <v>1731150000</v>
      </c>
      <c r="O2512" s="197">
        <v>1746050000</v>
      </c>
      <c r="P2512" s="197">
        <v>1763910000</v>
      </c>
      <c r="Q2512" s="197">
        <v>1780860000</v>
      </c>
      <c r="R2512" s="197">
        <v>1789370000</v>
      </c>
      <c r="S2512" s="197">
        <v>1801530000</v>
      </c>
      <c r="T2512" s="197">
        <v>1812090000</v>
      </c>
      <c r="U2512" s="197">
        <v>1815150000</v>
      </c>
      <c r="V2512" s="197">
        <v>1811830000</v>
      </c>
      <c r="W2512" s="197">
        <v>1813950000</v>
      </c>
      <c r="X2512" s="197">
        <v>1824970000</v>
      </c>
      <c r="Y2512" s="197">
        <v>1832840000</v>
      </c>
      <c r="Z2512" s="197">
        <v>1833950000</v>
      </c>
      <c r="AA2512" s="197">
        <v>1839480000</v>
      </c>
      <c r="AB2512" s="197">
        <v>1843260000</v>
      </c>
      <c r="AC2512" s="197">
        <v>1848150000</v>
      </c>
      <c r="AD2512" s="197">
        <v>1853210000</v>
      </c>
      <c r="AE2512" s="197">
        <v>1867940000</v>
      </c>
      <c r="AF2512" s="197">
        <v>1879920000</v>
      </c>
    </row>
    <row r="2513" spans="1:32" x14ac:dyDescent="0.25">
      <c r="A2513" t="s">
        <v>8174</v>
      </c>
      <c r="B2513" s="197">
        <v>1075660000</v>
      </c>
      <c r="C2513" s="197">
        <v>1176490000</v>
      </c>
      <c r="D2513" s="197">
        <v>1273870000</v>
      </c>
      <c r="E2513" s="197">
        <v>1282960000</v>
      </c>
      <c r="F2513" s="197">
        <v>1313500000</v>
      </c>
      <c r="G2513" s="197">
        <v>1338030000</v>
      </c>
      <c r="H2513" s="197">
        <v>1352060000</v>
      </c>
      <c r="I2513" s="197">
        <v>1361070000</v>
      </c>
      <c r="J2513" s="197">
        <v>1373040000</v>
      </c>
      <c r="K2513" s="197">
        <v>1386600000</v>
      </c>
      <c r="L2513" s="197">
        <v>1404480000</v>
      </c>
      <c r="M2513" s="197">
        <v>1420730000</v>
      </c>
      <c r="N2513" s="197">
        <v>1430880000</v>
      </c>
      <c r="O2513" s="197">
        <v>1443190000</v>
      </c>
      <c r="P2513" s="197">
        <v>1457950000</v>
      </c>
      <c r="Q2513" s="197">
        <v>1471960000</v>
      </c>
      <c r="R2513" s="197">
        <v>1479000000</v>
      </c>
      <c r="S2513" s="197">
        <v>1489050000</v>
      </c>
      <c r="T2513" s="197">
        <v>1497770000</v>
      </c>
      <c r="U2513" s="197">
        <v>1500300000</v>
      </c>
      <c r="V2513" s="197">
        <v>1497560000</v>
      </c>
      <c r="W2513" s="197">
        <v>1499310000</v>
      </c>
      <c r="X2513" s="197">
        <v>1508420000</v>
      </c>
      <c r="Y2513" s="197">
        <v>1514930000</v>
      </c>
      <c r="Z2513" s="197">
        <v>1515840000</v>
      </c>
      <c r="AA2513" s="197">
        <v>1520420000</v>
      </c>
      <c r="AB2513" s="197">
        <v>1523530000</v>
      </c>
      <c r="AC2513" s="197">
        <v>1527580000</v>
      </c>
      <c r="AD2513" s="197">
        <v>1531760000</v>
      </c>
      <c r="AE2513" s="197">
        <v>1543930000</v>
      </c>
      <c r="AF2513" s="197">
        <v>1553840000</v>
      </c>
    </row>
    <row r="2514" spans="1:32" x14ac:dyDescent="0.25">
      <c r="A2514" t="s">
        <v>8175</v>
      </c>
      <c r="B2514" s="197">
        <v>21145500000</v>
      </c>
      <c r="C2514" s="197">
        <v>23127500000</v>
      </c>
      <c r="D2514" s="197">
        <v>25041900000</v>
      </c>
      <c r="E2514" s="197">
        <v>25220700000</v>
      </c>
      <c r="F2514" s="197">
        <v>25821000000</v>
      </c>
      <c r="G2514" s="197">
        <v>26303200000</v>
      </c>
      <c r="H2514" s="197">
        <v>26579100000</v>
      </c>
      <c r="I2514" s="197">
        <v>26756200000</v>
      </c>
      <c r="J2514" s="197">
        <v>26991400000</v>
      </c>
      <c r="K2514" s="197">
        <v>27257900000</v>
      </c>
      <c r="L2514" s="197">
        <v>27609400000</v>
      </c>
      <c r="M2514" s="197">
        <v>27929000000</v>
      </c>
      <c r="N2514" s="197">
        <v>28128400000</v>
      </c>
      <c r="O2514" s="197">
        <v>28370500000</v>
      </c>
      <c r="P2514" s="197">
        <v>28660700000</v>
      </c>
      <c r="Q2514" s="197">
        <v>28936000000</v>
      </c>
      <c r="R2514" s="197">
        <v>29074400000</v>
      </c>
      <c r="S2514" s="197">
        <v>29271900000</v>
      </c>
      <c r="T2514" s="197">
        <v>29443500000</v>
      </c>
      <c r="U2514" s="197">
        <v>29493200000</v>
      </c>
      <c r="V2514" s="197">
        <v>29439200000</v>
      </c>
      <c r="W2514" s="197">
        <v>29473700000</v>
      </c>
      <c r="X2514" s="197">
        <v>29652700000</v>
      </c>
      <c r="Y2514" s="197">
        <v>29780700000</v>
      </c>
      <c r="Z2514" s="197">
        <v>29798600000</v>
      </c>
      <c r="AA2514" s="197">
        <v>29888600000</v>
      </c>
      <c r="AB2514" s="197">
        <v>29949900000</v>
      </c>
      <c r="AC2514" s="197">
        <v>30029400000</v>
      </c>
      <c r="AD2514" s="197">
        <v>30111600000</v>
      </c>
      <c r="AE2514" s="197">
        <v>30350900000</v>
      </c>
      <c r="AF2514" s="197">
        <v>30545600000</v>
      </c>
    </row>
    <row r="2515" spans="1:32" x14ac:dyDescent="0.25">
      <c r="A2515" t="s">
        <v>8176</v>
      </c>
      <c r="B2515" s="197">
        <v>1138720000</v>
      </c>
      <c r="C2515" s="197">
        <v>1245450000</v>
      </c>
      <c r="D2515" s="197">
        <v>1348550000</v>
      </c>
      <c r="E2515" s="197">
        <v>1358170000</v>
      </c>
      <c r="F2515" s="197">
        <v>1390500000</v>
      </c>
      <c r="G2515" s="197">
        <v>1416470000</v>
      </c>
      <c r="H2515" s="197">
        <v>1431320000</v>
      </c>
      <c r="I2515" s="197">
        <v>1440860000</v>
      </c>
      <c r="J2515" s="197">
        <v>1453530000</v>
      </c>
      <c r="K2515" s="197">
        <v>1467880000</v>
      </c>
      <c r="L2515" s="197">
        <v>1486810000</v>
      </c>
      <c r="M2515" s="197">
        <v>1504020000</v>
      </c>
      <c r="N2515" s="197">
        <v>1514760000</v>
      </c>
      <c r="O2515" s="197">
        <v>1527800000</v>
      </c>
      <c r="P2515" s="197">
        <v>1543420000</v>
      </c>
      <c r="Q2515" s="197">
        <v>1558250000</v>
      </c>
      <c r="R2515" s="197">
        <v>1565700000</v>
      </c>
      <c r="S2515" s="197">
        <v>1576340000</v>
      </c>
      <c r="T2515" s="197">
        <v>1585580000</v>
      </c>
      <c r="U2515" s="197">
        <v>1588250000</v>
      </c>
      <c r="V2515" s="197">
        <v>1585350000</v>
      </c>
      <c r="W2515" s="197">
        <v>1587210000</v>
      </c>
      <c r="X2515" s="197">
        <v>1596840000</v>
      </c>
      <c r="Y2515" s="197">
        <v>1603740000</v>
      </c>
      <c r="Z2515" s="197">
        <v>1604700000</v>
      </c>
      <c r="AA2515" s="197">
        <v>1609550000</v>
      </c>
      <c r="AB2515" s="197">
        <v>1612850000</v>
      </c>
      <c r="AC2515" s="197">
        <v>1617130000</v>
      </c>
      <c r="AD2515" s="197">
        <v>1621560000</v>
      </c>
      <c r="AE2515" s="197">
        <v>1634440000</v>
      </c>
      <c r="AF2515" s="197">
        <v>1644930000</v>
      </c>
    </row>
    <row r="2516" spans="1:32" x14ac:dyDescent="0.25">
      <c r="A2516" t="s">
        <v>8177</v>
      </c>
      <c r="B2516" s="197">
        <v>1138720000</v>
      </c>
      <c r="C2516" s="197">
        <v>1245450000</v>
      </c>
      <c r="D2516" s="197">
        <v>1348550000</v>
      </c>
      <c r="E2516" s="197">
        <v>1358170000</v>
      </c>
      <c r="F2516" s="197">
        <v>1390500000</v>
      </c>
      <c r="G2516" s="197">
        <v>1416470000</v>
      </c>
      <c r="H2516" s="197">
        <v>1431320000</v>
      </c>
      <c r="I2516" s="197">
        <v>1440860000</v>
      </c>
      <c r="J2516" s="197">
        <v>1453530000</v>
      </c>
      <c r="K2516" s="197">
        <v>1467880000</v>
      </c>
      <c r="L2516" s="197">
        <v>1486810000</v>
      </c>
      <c r="M2516" s="197">
        <v>1504020000</v>
      </c>
      <c r="N2516" s="197">
        <v>1514760000</v>
      </c>
      <c r="O2516" s="197">
        <v>1527800000</v>
      </c>
      <c r="P2516" s="197">
        <v>1543420000</v>
      </c>
      <c r="Q2516" s="197">
        <v>1558250000</v>
      </c>
      <c r="R2516" s="197">
        <v>1565700000</v>
      </c>
      <c r="S2516" s="197">
        <v>1576340000</v>
      </c>
      <c r="T2516" s="197">
        <v>1585580000</v>
      </c>
      <c r="U2516" s="197">
        <v>1588250000</v>
      </c>
      <c r="V2516" s="197">
        <v>1585350000</v>
      </c>
      <c r="W2516" s="197">
        <v>1587210000</v>
      </c>
      <c r="X2516" s="197">
        <v>1596840000</v>
      </c>
      <c r="Y2516" s="197">
        <v>1603740000</v>
      </c>
      <c r="Z2516" s="197">
        <v>1604700000</v>
      </c>
      <c r="AA2516" s="197">
        <v>1609550000</v>
      </c>
      <c r="AB2516" s="197">
        <v>1612850000</v>
      </c>
      <c r="AC2516" s="197">
        <v>1617130000</v>
      </c>
      <c r="AD2516" s="197">
        <v>1621560000</v>
      </c>
      <c r="AE2516" s="197">
        <v>1634440000</v>
      </c>
      <c r="AF2516" s="197">
        <v>1644930000</v>
      </c>
    </row>
    <row r="2517" spans="1:32" x14ac:dyDescent="0.25">
      <c r="A2517" t="s">
        <v>8178</v>
      </c>
      <c r="B2517">
        <v>0</v>
      </c>
      <c r="C2517" s="197">
        <v>0</v>
      </c>
      <c r="D2517" s="197">
        <v>0</v>
      </c>
      <c r="E2517" s="197">
        <v>0</v>
      </c>
      <c r="F2517" s="197">
        <v>0</v>
      </c>
      <c r="G2517" s="197">
        <v>0</v>
      </c>
      <c r="H2517" s="197">
        <v>0</v>
      </c>
      <c r="I2517" s="197">
        <v>0</v>
      </c>
      <c r="J2517" s="197">
        <v>0</v>
      </c>
      <c r="K2517" s="197">
        <v>0</v>
      </c>
      <c r="L2517" s="197">
        <v>0</v>
      </c>
      <c r="M2517" s="197">
        <v>0</v>
      </c>
      <c r="N2517" s="197">
        <v>0</v>
      </c>
      <c r="O2517" s="197">
        <v>0</v>
      </c>
      <c r="P2517" s="197">
        <v>0</v>
      </c>
      <c r="Q2517" s="197">
        <v>0</v>
      </c>
      <c r="R2517" s="197">
        <v>0</v>
      </c>
      <c r="S2517" s="197">
        <v>0</v>
      </c>
      <c r="T2517" s="197">
        <v>0</v>
      </c>
      <c r="U2517" s="197">
        <v>0</v>
      </c>
      <c r="V2517" s="197">
        <v>0</v>
      </c>
      <c r="W2517" s="197">
        <v>0</v>
      </c>
      <c r="X2517" s="197">
        <v>0</v>
      </c>
      <c r="Y2517" s="197">
        <v>0</v>
      </c>
      <c r="Z2517" s="197">
        <v>0</v>
      </c>
      <c r="AA2517" s="197">
        <v>0</v>
      </c>
      <c r="AB2517" s="197">
        <v>0</v>
      </c>
      <c r="AC2517" s="197">
        <v>0</v>
      </c>
      <c r="AD2517" s="197">
        <v>0</v>
      </c>
      <c r="AE2517" s="197">
        <v>0</v>
      </c>
      <c r="AF2517" s="197">
        <v>0</v>
      </c>
    </row>
    <row r="2518" spans="1:32" x14ac:dyDescent="0.25">
      <c r="A2518" t="s">
        <v>8179</v>
      </c>
      <c r="B2518" s="197">
        <v>187889000</v>
      </c>
      <c r="C2518" s="197">
        <v>205500000</v>
      </c>
      <c r="D2518" s="197">
        <v>222510000</v>
      </c>
      <c r="E2518" s="197">
        <v>224098000</v>
      </c>
      <c r="F2518" s="197">
        <v>229433000</v>
      </c>
      <c r="G2518" s="197">
        <v>233717000</v>
      </c>
      <c r="H2518" s="197">
        <v>236169000</v>
      </c>
      <c r="I2518" s="197">
        <v>237742000</v>
      </c>
      <c r="J2518" s="197">
        <v>239832000</v>
      </c>
      <c r="K2518" s="197">
        <v>242201000</v>
      </c>
      <c r="L2518" s="197">
        <v>245324000</v>
      </c>
      <c r="M2518" s="197">
        <v>248164000</v>
      </c>
      <c r="N2518" s="197">
        <v>249935000</v>
      </c>
      <c r="O2518" s="197">
        <v>252086000</v>
      </c>
      <c r="P2518" s="197">
        <v>254665000</v>
      </c>
      <c r="Q2518" s="197">
        <v>257112000</v>
      </c>
      <c r="R2518" s="197">
        <v>258340000</v>
      </c>
      <c r="S2518" s="197">
        <v>260096000</v>
      </c>
      <c r="T2518" s="197">
        <v>261621000</v>
      </c>
      <c r="U2518" s="197">
        <v>262062000</v>
      </c>
      <c r="V2518" s="197">
        <v>261583000</v>
      </c>
      <c r="W2518" s="197">
        <v>261889000</v>
      </c>
      <c r="X2518" s="197">
        <v>263479000</v>
      </c>
      <c r="Y2518" s="197">
        <v>264616000</v>
      </c>
      <c r="Z2518" s="197">
        <v>264776000</v>
      </c>
      <c r="AA2518" s="197">
        <v>265576000</v>
      </c>
      <c r="AB2518" s="197">
        <v>266120000</v>
      </c>
      <c r="AC2518" s="197">
        <v>266826000</v>
      </c>
      <c r="AD2518" s="197">
        <v>267557000</v>
      </c>
      <c r="AE2518" s="197">
        <v>269683000</v>
      </c>
      <c r="AF2518" s="197">
        <v>271414000</v>
      </c>
    </row>
    <row r="2519" spans="1:32" x14ac:dyDescent="0.25">
      <c r="A2519" t="s">
        <v>8180</v>
      </c>
      <c r="B2519" s="197">
        <v>487372000</v>
      </c>
      <c r="C2519" s="197">
        <v>533055000</v>
      </c>
      <c r="D2519" s="197">
        <v>577178000</v>
      </c>
      <c r="E2519" s="197">
        <v>581298000</v>
      </c>
      <c r="F2519" s="197">
        <v>595134000</v>
      </c>
      <c r="G2519" s="197">
        <v>606249000</v>
      </c>
      <c r="H2519" s="197">
        <v>612607000</v>
      </c>
      <c r="I2519" s="197">
        <v>616689000</v>
      </c>
      <c r="J2519" s="197">
        <v>622110000</v>
      </c>
      <c r="K2519" s="197">
        <v>628254000</v>
      </c>
      <c r="L2519" s="197">
        <v>636356000</v>
      </c>
      <c r="M2519" s="197">
        <v>643721000</v>
      </c>
      <c r="N2519" s="197">
        <v>648317000</v>
      </c>
      <c r="O2519" s="197">
        <v>653897000</v>
      </c>
      <c r="P2519" s="197">
        <v>660585000</v>
      </c>
      <c r="Q2519" s="197">
        <v>666932000</v>
      </c>
      <c r="R2519" s="197">
        <v>670120000</v>
      </c>
      <c r="S2519" s="197">
        <v>674673000</v>
      </c>
      <c r="T2519" s="197">
        <v>678628000</v>
      </c>
      <c r="U2519" s="197">
        <v>679773000</v>
      </c>
      <c r="V2519" s="197">
        <v>678530000</v>
      </c>
      <c r="W2519" s="197">
        <v>679324000</v>
      </c>
      <c r="X2519" s="197">
        <v>683450000</v>
      </c>
      <c r="Y2519" s="197">
        <v>686399000</v>
      </c>
      <c r="Z2519" s="197">
        <v>686813000</v>
      </c>
      <c r="AA2519" s="197">
        <v>688887000</v>
      </c>
      <c r="AB2519" s="197">
        <v>690300000</v>
      </c>
      <c r="AC2519" s="197">
        <v>692132000</v>
      </c>
      <c r="AD2519" s="197">
        <v>694026000</v>
      </c>
      <c r="AE2519" s="197">
        <v>699542000</v>
      </c>
      <c r="AF2519" s="197">
        <v>704031000</v>
      </c>
    </row>
    <row r="2520" spans="1:32" x14ac:dyDescent="0.25">
      <c r="A2520" t="s">
        <v>8181</v>
      </c>
      <c r="B2520" s="197">
        <v>983397000</v>
      </c>
      <c r="C2520" s="197">
        <v>1075570000</v>
      </c>
      <c r="D2520" s="197">
        <v>1164600000</v>
      </c>
      <c r="E2520" s="197">
        <v>1172920000</v>
      </c>
      <c r="F2520" s="197">
        <v>1200830000</v>
      </c>
      <c r="G2520" s="197">
        <v>1223260000</v>
      </c>
      <c r="H2520" s="197">
        <v>1236090000</v>
      </c>
      <c r="I2520" s="197">
        <v>1244330000</v>
      </c>
      <c r="J2520" s="197">
        <v>1255270000</v>
      </c>
      <c r="K2520" s="197">
        <v>1267660000</v>
      </c>
      <c r="L2520" s="197">
        <v>1284010000</v>
      </c>
      <c r="M2520" s="197">
        <v>1298870000</v>
      </c>
      <c r="N2520" s="197">
        <v>1308140000</v>
      </c>
      <c r="O2520" s="197">
        <v>1319400000</v>
      </c>
      <c r="P2520" s="197">
        <v>1332900000</v>
      </c>
      <c r="Q2520" s="197">
        <v>1345710000</v>
      </c>
      <c r="R2520" s="197">
        <v>1352140000</v>
      </c>
      <c r="S2520" s="197">
        <v>1361330000</v>
      </c>
      <c r="T2520" s="197">
        <v>1369300000</v>
      </c>
      <c r="U2520" s="197">
        <v>1371620000</v>
      </c>
      <c r="V2520" s="197">
        <v>1369110000</v>
      </c>
      <c r="W2520" s="197">
        <v>1370710000</v>
      </c>
      <c r="X2520" s="197">
        <v>1379030000</v>
      </c>
      <c r="Y2520" s="197">
        <v>1384990000</v>
      </c>
      <c r="Z2520" s="197">
        <v>1385820000</v>
      </c>
      <c r="AA2520" s="197">
        <v>1390000000</v>
      </c>
      <c r="AB2520" s="197">
        <v>1392860000</v>
      </c>
      <c r="AC2520" s="197">
        <v>1396550000</v>
      </c>
      <c r="AD2520" s="197">
        <v>1400380000</v>
      </c>
      <c r="AE2520" s="197">
        <v>1411500000</v>
      </c>
      <c r="AF2520" s="197">
        <v>1420560000</v>
      </c>
    </row>
    <row r="2521" spans="1:32" x14ac:dyDescent="0.25">
      <c r="A2521" t="s">
        <v>8182</v>
      </c>
      <c r="B2521" s="197">
        <v>196679000</v>
      </c>
      <c r="C2521" s="197">
        <v>215115000</v>
      </c>
      <c r="D2521" s="197">
        <v>232921000</v>
      </c>
      <c r="E2521" s="197">
        <v>234583000</v>
      </c>
      <c r="F2521" s="197">
        <v>240167000</v>
      </c>
      <c r="G2521" s="197">
        <v>244652000</v>
      </c>
      <c r="H2521" s="197">
        <v>247218000</v>
      </c>
      <c r="I2521" s="197">
        <v>248865000</v>
      </c>
      <c r="J2521" s="197">
        <v>251053000</v>
      </c>
      <c r="K2521" s="197">
        <v>253533000</v>
      </c>
      <c r="L2521" s="197">
        <v>256802000</v>
      </c>
      <c r="M2521" s="197">
        <v>259774000</v>
      </c>
      <c r="N2521" s="197">
        <v>261629000</v>
      </c>
      <c r="O2521" s="197">
        <v>263881000</v>
      </c>
      <c r="P2521" s="197">
        <v>266580000</v>
      </c>
      <c r="Q2521" s="197">
        <v>269141000</v>
      </c>
      <c r="R2521" s="197">
        <v>270427000</v>
      </c>
      <c r="S2521" s="197">
        <v>272265000</v>
      </c>
      <c r="T2521" s="197">
        <v>273861000</v>
      </c>
      <c r="U2521" s="197">
        <v>274323000</v>
      </c>
      <c r="V2521" s="197">
        <v>273821000</v>
      </c>
      <c r="W2521" s="197">
        <v>274142000</v>
      </c>
      <c r="X2521" s="197">
        <v>275807000</v>
      </c>
      <c r="Y2521" s="197">
        <v>276997000</v>
      </c>
      <c r="Z2521" s="197">
        <v>277164000</v>
      </c>
      <c r="AA2521" s="197">
        <v>278001000</v>
      </c>
      <c r="AB2521" s="197">
        <v>278571000</v>
      </c>
      <c r="AC2521" s="197">
        <v>279310000</v>
      </c>
      <c r="AD2521" s="197">
        <v>280075000</v>
      </c>
      <c r="AE2521" s="197">
        <v>282301000</v>
      </c>
      <c r="AF2521" s="197">
        <v>284112000</v>
      </c>
    </row>
    <row r="2522" spans="1:32" x14ac:dyDescent="0.25">
      <c r="A2522" t="s">
        <v>8183</v>
      </c>
      <c r="B2522">
        <v>0</v>
      </c>
      <c r="C2522">
        <v>0</v>
      </c>
      <c r="D2522">
        <v>0</v>
      </c>
      <c r="E2522">
        <v>0</v>
      </c>
      <c r="F2522">
        <v>0</v>
      </c>
      <c r="G2522">
        <v>0</v>
      </c>
      <c r="H2522">
        <v>0</v>
      </c>
      <c r="I2522">
        <v>0</v>
      </c>
      <c r="J2522">
        <v>0</v>
      </c>
      <c r="K2522">
        <v>0</v>
      </c>
      <c r="L2522">
        <v>0</v>
      </c>
      <c r="M2522">
        <v>0</v>
      </c>
      <c r="N2522">
        <v>0</v>
      </c>
      <c r="O2522">
        <v>0</v>
      </c>
      <c r="P2522">
        <v>0</v>
      </c>
      <c r="Q2522">
        <v>0</v>
      </c>
      <c r="R2522">
        <v>0</v>
      </c>
      <c r="S2522">
        <v>0</v>
      </c>
      <c r="T2522">
        <v>0</v>
      </c>
      <c r="U2522">
        <v>0</v>
      </c>
      <c r="V2522">
        <v>0</v>
      </c>
      <c r="W2522">
        <v>0</v>
      </c>
      <c r="X2522">
        <v>0</v>
      </c>
      <c r="Y2522">
        <v>0</v>
      </c>
      <c r="Z2522">
        <v>0</v>
      </c>
      <c r="AA2522">
        <v>0</v>
      </c>
      <c r="AB2522">
        <v>0</v>
      </c>
      <c r="AC2522">
        <v>0</v>
      </c>
      <c r="AD2522">
        <v>0</v>
      </c>
      <c r="AE2522">
        <v>0</v>
      </c>
      <c r="AF2522">
        <v>0</v>
      </c>
    </row>
    <row r="2523" spans="1:32" x14ac:dyDescent="0.25">
      <c r="A2523" t="s">
        <v>8184</v>
      </c>
      <c r="B2523">
        <v>0</v>
      </c>
      <c r="C2523">
        <v>0</v>
      </c>
      <c r="D2523">
        <v>0</v>
      </c>
      <c r="E2523">
        <v>0</v>
      </c>
      <c r="F2523">
        <v>0</v>
      </c>
      <c r="G2523">
        <v>0</v>
      </c>
      <c r="H2523">
        <v>0</v>
      </c>
      <c r="I2523">
        <v>0</v>
      </c>
      <c r="J2523">
        <v>0</v>
      </c>
      <c r="K2523">
        <v>0</v>
      </c>
      <c r="L2523">
        <v>0</v>
      </c>
      <c r="M2523">
        <v>0</v>
      </c>
      <c r="N2523">
        <v>0</v>
      </c>
      <c r="O2523">
        <v>0</v>
      </c>
      <c r="P2523">
        <v>0</v>
      </c>
      <c r="Q2523">
        <v>0</v>
      </c>
      <c r="R2523">
        <v>0</v>
      </c>
      <c r="S2523">
        <v>0</v>
      </c>
      <c r="T2523">
        <v>0</v>
      </c>
      <c r="U2523">
        <v>0</v>
      </c>
      <c r="V2523">
        <v>0</v>
      </c>
      <c r="W2523">
        <v>0</v>
      </c>
      <c r="X2523">
        <v>0</v>
      </c>
      <c r="Y2523">
        <v>0</v>
      </c>
      <c r="Z2523">
        <v>0</v>
      </c>
      <c r="AA2523">
        <v>0</v>
      </c>
      <c r="AB2523">
        <v>0</v>
      </c>
      <c r="AC2523">
        <v>0</v>
      </c>
      <c r="AD2523">
        <v>0</v>
      </c>
      <c r="AE2523">
        <v>0</v>
      </c>
      <c r="AF2523">
        <v>0</v>
      </c>
    </row>
    <row r="2524" spans="1:32" x14ac:dyDescent="0.25">
      <c r="A2524" t="s">
        <v>8185</v>
      </c>
      <c r="B2524">
        <v>0</v>
      </c>
      <c r="C2524">
        <v>0</v>
      </c>
      <c r="D2524">
        <v>0</v>
      </c>
      <c r="E2524">
        <v>0</v>
      </c>
      <c r="F2524">
        <v>0</v>
      </c>
      <c r="G2524">
        <v>0</v>
      </c>
      <c r="H2524">
        <v>0</v>
      </c>
      <c r="I2524">
        <v>0</v>
      </c>
      <c r="J2524">
        <v>0</v>
      </c>
      <c r="K2524">
        <v>0</v>
      </c>
      <c r="L2524">
        <v>0</v>
      </c>
      <c r="M2524">
        <v>0</v>
      </c>
      <c r="N2524">
        <v>0</v>
      </c>
      <c r="O2524">
        <v>0</v>
      </c>
      <c r="P2524">
        <v>0</v>
      </c>
      <c r="Q2524">
        <v>0</v>
      </c>
      <c r="R2524">
        <v>0</v>
      </c>
      <c r="S2524">
        <v>0</v>
      </c>
      <c r="T2524">
        <v>0</v>
      </c>
      <c r="U2524">
        <v>0</v>
      </c>
      <c r="V2524">
        <v>0</v>
      </c>
      <c r="W2524">
        <v>0</v>
      </c>
      <c r="X2524">
        <v>0</v>
      </c>
      <c r="Y2524">
        <v>0</v>
      </c>
      <c r="Z2524">
        <v>0</v>
      </c>
      <c r="AA2524">
        <v>0</v>
      </c>
      <c r="AB2524">
        <v>0</v>
      </c>
      <c r="AC2524">
        <v>0</v>
      </c>
      <c r="AD2524">
        <v>0</v>
      </c>
      <c r="AE2524">
        <v>0</v>
      </c>
      <c r="AF2524">
        <v>0</v>
      </c>
    </row>
    <row r="2525" spans="1:32" x14ac:dyDescent="0.25">
      <c r="A2525" t="s">
        <v>8186</v>
      </c>
      <c r="B2525">
        <v>0</v>
      </c>
      <c r="C2525">
        <v>0</v>
      </c>
      <c r="D2525">
        <v>0</v>
      </c>
      <c r="E2525">
        <v>0</v>
      </c>
      <c r="F2525">
        <v>0</v>
      </c>
      <c r="G2525">
        <v>0</v>
      </c>
      <c r="H2525">
        <v>0</v>
      </c>
      <c r="I2525">
        <v>0</v>
      </c>
      <c r="J2525">
        <v>0</v>
      </c>
      <c r="K2525">
        <v>0</v>
      </c>
      <c r="L2525">
        <v>0</v>
      </c>
      <c r="M2525">
        <v>0</v>
      </c>
      <c r="N2525">
        <v>0</v>
      </c>
      <c r="O2525">
        <v>0</v>
      </c>
      <c r="P2525">
        <v>0</v>
      </c>
      <c r="Q2525">
        <v>0</v>
      </c>
      <c r="R2525">
        <v>0</v>
      </c>
      <c r="S2525">
        <v>0</v>
      </c>
      <c r="T2525">
        <v>0</v>
      </c>
      <c r="U2525">
        <v>0</v>
      </c>
      <c r="V2525">
        <v>0</v>
      </c>
      <c r="W2525">
        <v>0</v>
      </c>
      <c r="X2525">
        <v>0</v>
      </c>
      <c r="Y2525">
        <v>0</v>
      </c>
      <c r="Z2525">
        <v>0</v>
      </c>
      <c r="AA2525">
        <v>0</v>
      </c>
      <c r="AB2525">
        <v>0</v>
      </c>
      <c r="AC2525">
        <v>0</v>
      </c>
      <c r="AD2525">
        <v>0</v>
      </c>
      <c r="AE2525">
        <v>0</v>
      </c>
      <c r="AF2525">
        <v>0</v>
      </c>
    </row>
    <row r="2526" spans="1:32" x14ac:dyDescent="0.25">
      <c r="A2526" t="s">
        <v>8187</v>
      </c>
      <c r="B2526">
        <v>0</v>
      </c>
      <c r="C2526">
        <v>0</v>
      </c>
      <c r="D2526">
        <v>0</v>
      </c>
      <c r="E2526">
        <v>0</v>
      </c>
      <c r="F2526">
        <v>0</v>
      </c>
      <c r="G2526">
        <v>0</v>
      </c>
      <c r="H2526">
        <v>0</v>
      </c>
      <c r="I2526">
        <v>0</v>
      </c>
      <c r="J2526">
        <v>0</v>
      </c>
      <c r="K2526">
        <v>0</v>
      </c>
      <c r="L2526">
        <v>0</v>
      </c>
      <c r="M2526">
        <v>0</v>
      </c>
      <c r="N2526">
        <v>0</v>
      </c>
      <c r="O2526">
        <v>0</v>
      </c>
      <c r="P2526">
        <v>0</v>
      </c>
      <c r="Q2526">
        <v>0</v>
      </c>
      <c r="R2526">
        <v>0</v>
      </c>
      <c r="S2526">
        <v>0</v>
      </c>
      <c r="T2526">
        <v>0</v>
      </c>
      <c r="U2526">
        <v>0</v>
      </c>
      <c r="V2526">
        <v>0</v>
      </c>
      <c r="W2526">
        <v>0</v>
      </c>
      <c r="X2526">
        <v>0</v>
      </c>
      <c r="Y2526">
        <v>0</v>
      </c>
      <c r="Z2526">
        <v>0</v>
      </c>
      <c r="AA2526">
        <v>0</v>
      </c>
      <c r="AB2526">
        <v>0</v>
      </c>
      <c r="AC2526">
        <v>0</v>
      </c>
      <c r="AD2526">
        <v>0</v>
      </c>
      <c r="AE2526">
        <v>0</v>
      </c>
      <c r="AF2526">
        <v>0</v>
      </c>
    </row>
    <row r="2527" spans="1:32" x14ac:dyDescent="0.25">
      <c r="A2527" t="s">
        <v>8188</v>
      </c>
      <c r="B2527">
        <v>0</v>
      </c>
      <c r="C2527">
        <v>0</v>
      </c>
      <c r="D2527">
        <v>0</v>
      </c>
      <c r="E2527">
        <v>0</v>
      </c>
      <c r="F2527">
        <v>0</v>
      </c>
      <c r="G2527">
        <v>0</v>
      </c>
      <c r="H2527">
        <v>0</v>
      </c>
      <c r="I2527">
        <v>0</v>
      </c>
      <c r="J2527">
        <v>0</v>
      </c>
      <c r="K2527">
        <v>0</v>
      </c>
      <c r="L2527">
        <v>0</v>
      </c>
      <c r="M2527">
        <v>0</v>
      </c>
      <c r="N2527">
        <v>0</v>
      </c>
      <c r="O2527">
        <v>0</v>
      </c>
      <c r="P2527">
        <v>0</v>
      </c>
      <c r="Q2527">
        <v>0</v>
      </c>
      <c r="R2527">
        <v>0</v>
      </c>
      <c r="S2527">
        <v>0</v>
      </c>
      <c r="T2527">
        <v>0</v>
      </c>
      <c r="U2527">
        <v>0</v>
      </c>
      <c r="V2527">
        <v>0</v>
      </c>
      <c r="W2527">
        <v>0</v>
      </c>
      <c r="X2527">
        <v>0</v>
      </c>
      <c r="Y2527">
        <v>0</v>
      </c>
      <c r="Z2527">
        <v>0</v>
      </c>
      <c r="AA2527">
        <v>0</v>
      </c>
      <c r="AB2527">
        <v>0</v>
      </c>
      <c r="AC2527">
        <v>0</v>
      </c>
      <c r="AD2527">
        <v>0</v>
      </c>
      <c r="AE2527">
        <v>0</v>
      </c>
      <c r="AF2527">
        <v>0</v>
      </c>
    </row>
    <row r="2528" spans="1:32" x14ac:dyDescent="0.25">
      <c r="A2528" t="s">
        <v>8189</v>
      </c>
      <c r="B2528">
        <v>0</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0</v>
      </c>
      <c r="W2528">
        <v>0</v>
      </c>
      <c r="X2528">
        <v>0</v>
      </c>
      <c r="Y2528">
        <v>0</v>
      </c>
      <c r="Z2528">
        <v>0</v>
      </c>
      <c r="AA2528">
        <v>0</v>
      </c>
      <c r="AB2528">
        <v>0</v>
      </c>
      <c r="AC2528">
        <v>0</v>
      </c>
      <c r="AD2528">
        <v>0</v>
      </c>
      <c r="AE2528">
        <v>0</v>
      </c>
      <c r="AF2528">
        <v>0</v>
      </c>
    </row>
    <row r="2529" spans="1:32" x14ac:dyDescent="0.25">
      <c r="A2529" t="s">
        <v>8190</v>
      </c>
      <c r="B2529">
        <v>0</v>
      </c>
      <c r="C2529">
        <v>0</v>
      </c>
      <c r="D2529">
        <v>0</v>
      </c>
      <c r="E2529">
        <v>0</v>
      </c>
      <c r="F2529">
        <v>0</v>
      </c>
      <c r="G2529">
        <v>0</v>
      </c>
      <c r="H2529">
        <v>0</v>
      </c>
      <c r="I2529">
        <v>0</v>
      </c>
      <c r="J2529">
        <v>0</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row>
    <row r="2530" spans="1:32" x14ac:dyDescent="0.25">
      <c r="A2530" t="s">
        <v>8191</v>
      </c>
      <c r="B2530">
        <v>0</v>
      </c>
      <c r="C2530">
        <v>0</v>
      </c>
      <c r="D2530">
        <v>0</v>
      </c>
      <c r="E2530">
        <v>0</v>
      </c>
      <c r="F2530">
        <v>0</v>
      </c>
      <c r="G2530">
        <v>0</v>
      </c>
      <c r="H2530">
        <v>0</v>
      </c>
      <c r="I2530">
        <v>0</v>
      </c>
      <c r="J2530">
        <v>0</v>
      </c>
      <c r="K2530">
        <v>0</v>
      </c>
      <c r="L2530">
        <v>0</v>
      </c>
      <c r="M2530">
        <v>0</v>
      </c>
      <c r="N2530">
        <v>0</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row>
    <row r="2531" spans="1:32" x14ac:dyDescent="0.25">
      <c r="A2531" t="s">
        <v>8192</v>
      </c>
      <c r="B2531">
        <v>0</v>
      </c>
      <c r="C2531">
        <v>0</v>
      </c>
      <c r="D2531">
        <v>0</v>
      </c>
      <c r="E2531">
        <v>0</v>
      </c>
      <c r="F2531">
        <v>0</v>
      </c>
      <c r="G2531">
        <v>0</v>
      </c>
      <c r="H2531">
        <v>0</v>
      </c>
      <c r="I2531">
        <v>0</v>
      </c>
      <c r="J2531">
        <v>0</v>
      </c>
      <c r="K2531">
        <v>0</v>
      </c>
      <c r="L2531">
        <v>0</v>
      </c>
      <c r="M2531">
        <v>0</v>
      </c>
      <c r="N2531">
        <v>0</v>
      </c>
      <c r="O2531">
        <v>0</v>
      </c>
      <c r="P2531">
        <v>0</v>
      </c>
      <c r="Q2531">
        <v>0</v>
      </c>
      <c r="R2531">
        <v>0</v>
      </c>
      <c r="S2531">
        <v>0</v>
      </c>
      <c r="T2531">
        <v>0</v>
      </c>
      <c r="U2531">
        <v>0</v>
      </c>
      <c r="V2531">
        <v>0</v>
      </c>
      <c r="W2531">
        <v>0</v>
      </c>
      <c r="X2531">
        <v>0</v>
      </c>
      <c r="Y2531">
        <v>0</v>
      </c>
      <c r="Z2531">
        <v>0</v>
      </c>
      <c r="AA2531">
        <v>0</v>
      </c>
      <c r="AB2531">
        <v>0</v>
      </c>
      <c r="AC2531">
        <v>0</v>
      </c>
      <c r="AD2531">
        <v>0</v>
      </c>
      <c r="AE2531">
        <v>0</v>
      </c>
      <c r="AF2531">
        <v>0</v>
      </c>
    </row>
    <row r="2532" spans="1:32" x14ac:dyDescent="0.25">
      <c r="A2532" t="s">
        <v>8193</v>
      </c>
      <c r="B2532">
        <v>0</v>
      </c>
      <c r="C2532">
        <v>0</v>
      </c>
      <c r="D2532">
        <v>0</v>
      </c>
      <c r="E2532">
        <v>0</v>
      </c>
      <c r="F2532">
        <v>0</v>
      </c>
      <c r="G2532">
        <v>0</v>
      </c>
      <c r="H2532">
        <v>0</v>
      </c>
      <c r="I2532">
        <v>0</v>
      </c>
      <c r="J2532">
        <v>0</v>
      </c>
      <c r="K2532">
        <v>0</v>
      </c>
      <c r="L2532">
        <v>0</v>
      </c>
      <c r="M2532">
        <v>0</v>
      </c>
      <c r="N2532">
        <v>0</v>
      </c>
      <c r="O2532">
        <v>0</v>
      </c>
      <c r="P2532">
        <v>0</v>
      </c>
      <c r="Q2532">
        <v>0</v>
      </c>
      <c r="R2532">
        <v>0</v>
      </c>
      <c r="S2532">
        <v>0</v>
      </c>
      <c r="T2532">
        <v>0</v>
      </c>
      <c r="U2532">
        <v>0</v>
      </c>
      <c r="V2532">
        <v>0</v>
      </c>
      <c r="W2532">
        <v>0</v>
      </c>
      <c r="X2532">
        <v>0</v>
      </c>
      <c r="Y2532">
        <v>0</v>
      </c>
      <c r="Z2532">
        <v>0</v>
      </c>
      <c r="AA2532">
        <v>0</v>
      </c>
      <c r="AB2532">
        <v>0</v>
      </c>
      <c r="AC2532">
        <v>0</v>
      </c>
      <c r="AD2532">
        <v>0</v>
      </c>
      <c r="AE2532">
        <v>0</v>
      </c>
      <c r="AF2532">
        <v>0</v>
      </c>
    </row>
    <row r="2533" spans="1:32" x14ac:dyDescent="0.25">
      <c r="A2533" t="s">
        <v>8194</v>
      </c>
      <c r="B2533">
        <v>0</v>
      </c>
      <c r="C2533">
        <v>0</v>
      </c>
      <c r="D2533">
        <v>0</v>
      </c>
      <c r="E2533">
        <v>0</v>
      </c>
      <c r="F2533">
        <v>0</v>
      </c>
      <c r="G2533">
        <v>0</v>
      </c>
      <c r="H2533">
        <v>0</v>
      </c>
      <c r="I2533">
        <v>0</v>
      </c>
      <c r="J2533">
        <v>0</v>
      </c>
      <c r="K2533">
        <v>0</v>
      </c>
      <c r="L2533">
        <v>0</v>
      </c>
      <c r="M2533">
        <v>0</v>
      </c>
      <c r="N2533">
        <v>0</v>
      </c>
      <c r="O2533">
        <v>0</v>
      </c>
      <c r="P2533">
        <v>0</v>
      </c>
      <c r="Q2533">
        <v>0</v>
      </c>
      <c r="R2533">
        <v>0</v>
      </c>
      <c r="S2533">
        <v>0</v>
      </c>
      <c r="T2533">
        <v>0</v>
      </c>
      <c r="U2533">
        <v>0</v>
      </c>
      <c r="V2533">
        <v>0</v>
      </c>
      <c r="W2533">
        <v>0</v>
      </c>
      <c r="X2533">
        <v>0</v>
      </c>
      <c r="Y2533">
        <v>0</v>
      </c>
      <c r="Z2533">
        <v>0</v>
      </c>
      <c r="AA2533">
        <v>0</v>
      </c>
      <c r="AB2533">
        <v>0</v>
      </c>
      <c r="AC2533">
        <v>0</v>
      </c>
      <c r="AD2533">
        <v>0</v>
      </c>
      <c r="AE2533">
        <v>0</v>
      </c>
      <c r="AF2533">
        <v>0</v>
      </c>
    </row>
    <row r="2534" spans="1:32" x14ac:dyDescent="0.25">
      <c r="A2534" t="s">
        <v>8195</v>
      </c>
      <c r="B2534">
        <v>0</v>
      </c>
      <c r="C2534">
        <v>0</v>
      </c>
      <c r="D2534">
        <v>0</v>
      </c>
      <c r="E2534">
        <v>0</v>
      </c>
      <c r="F2534">
        <v>0</v>
      </c>
      <c r="G2534">
        <v>0</v>
      </c>
      <c r="H2534">
        <v>0</v>
      </c>
      <c r="I2534">
        <v>0</v>
      </c>
      <c r="J2534">
        <v>0</v>
      </c>
      <c r="K2534">
        <v>0</v>
      </c>
      <c r="L2534">
        <v>0</v>
      </c>
      <c r="M2534">
        <v>0</v>
      </c>
      <c r="N2534">
        <v>0</v>
      </c>
      <c r="O2534">
        <v>0</v>
      </c>
      <c r="P2534">
        <v>0</v>
      </c>
      <c r="Q2534">
        <v>0</v>
      </c>
      <c r="R2534">
        <v>0</v>
      </c>
      <c r="S2534">
        <v>0</v>
      </c>
      <c r="T2534">
        <v>0</v>
      </c>
      <c r="U2534">
        <v>0</v>
      </c>
      <c r="V2534">
        <v>0</v>
      </c>
      <c r="W2534">
        <v>0</v>
      </c>
      <c r="X2534">
        <v>0</v>
      </c>
      <c r="Y2534">
        <v>0</v>
      </c>
      <c r="Z2534">
        <v>0</v>
      </c>
      <c r="AA2534">
        <v>0</v>
      </c>
      <c r="AB2534">
        <v>0</v>
      </c>
      <c r="AC2534">
        <v>0</v>
      </c>
      <c r="AD2534">
        <v>0</v>
      </c>
      <c r="AE2534">
        <v>0</v>
      </c>
      <c r="AF2534">
        <v>0</v>
      </c>
    </row>
    <row r="2535" spans="1:32" x14ac:dyDescent="0.25">
      <c r="A2535" t="s">
        <v>8196</v>
      </c>
      <c r="B2535">
        <v>0</v>
      </c>
      <c r="C2535">
        <v>0</v>
      </c>
      <c r="D2535">
        <v>0</v>
      </c>
      <c r="E2535">
        <v>0</v>
      </c>
      <c r="F2535">
        <v>0</v>
      </c>
      <c r="G2535">
        <v>0</v>
      </c>
      <c r="H2535">
        <v>0</v>
      </c>
      <c r="I2535">
        <v>0</v>
      </c>
      <c r="J2535">
        <v>0</v>
      </c>
      <c r="K2535">
        <v>0</v>
      </c>
      <c r="L2535">
        <v>0</v>
      </c>
      <c r="M2535">
        <v>0</v>
      </c>
      <c r="N2535">
        <v>0</v>
      </c>
      <c r="O2535">
        <v>0</v>
      </c>
      <c r="P2535">
        <v>0</v>
      </c>
      <c r="Q2535">
        <v>0</v>
      </c>
      <c r="R2535">
        <v>0</v>
      </c>
      <c r="S2535">
        <v>0</v>
      </c>
      <c r="T2535">
        <v>0</v>
      </c>
      <c r="U2535">
        <v>0</v>
      </c>
      <c r="V2535">
        <v>0</v>
      </c>
      <c r="W2535">
        <v>0</v>
      </c>
      <c r="X2535">
        <v>0</v>
      </c>
      <c r="Y2535">
        <v>0</v>
      </c>
      <c r="Z2535">
        <v>0</v>
      </c>
      <c r="AA2535">
        <v>0</v>
      </c>
      <c r="AB2535">
        <v>0</v>
      </c>
      <c r="AC2535">
        <v>0</v>
      </c>
      <c r="AD2535">
        <v>0</v>
      </c>
      <c r="AE2535">
        <v>0</v>
      </c>
      <c r="AF2535">
        <v>0</v>
      </c>
    </row>
    <row r="2536" spans="1:32" x14ac:dyDescent="0.25">
      <c r="A2536" t="s">
        <v>8197</v>
      </c>
      <c r="B2536">
        <v>0</v>
      </c>
      <c r="C2536">
        <v>0</v>
      </c>
      <c r="D2536">
        <v>0</v>
      </c>
      <c r="E2536">
        <v>0</v>
      </c>
      <c r="F2536">
        <v>0</v>
      </c>
      <c r="G2536">
        <v>0</v>
      </c>
      <c r="H2536">
        <v>0</v>
      </c>
      <c r="I2536">
        <v>0</v>
      </c>
      <c r="J2536">
        <v>0</v>
      </c>
      <c r="K2536">
        <v>0</v>
      </c>
      <c r="L2536">
        <v>0</v>
      </c>
      <c r="M2536">
        <v>0</v>
      </c>
      <c r="N2536">
        <v>0</v>
      </c>
      <c r="O2536">
        <v>0</v>
      </c>
      <c r="P2536">
        <v>0</v>
      </c>
      <c r="Q2536">
        <v>0</v>
      </c>
      <c r="R2536">
        <v>0</v>
      </c>
      <c r="S2536">
        <v>0</v>
      </c>
      <c r="T2536">
        <v>0</v>
      </c>
      <c r="U2536">
        <v>0</v>
      </c>
      <c r="V2536">
        <v>0</v>
      </c>
      <c r="W2536">
        <v>0</v>
      </c>
      <c r="X2536">
        <v>0</v>
      </c>
      <c r="Y2536">
        <v>0</v>
      </c>
      <c r="Z2536">
        <v>0</v>
      </c>
      <c r="AA2536">
        <v>0</v>
      </c>
      <c r="AB2536">
        <v>0</v>
      </c>
      <c r="AC2536">
        <v>0</v>
      </c>
      <c r="AD2536">
        <v>0</v>
      </c>
      <c r="AE2536">
        <v>0</v>
      </c>
      <c r="AF2536">
        <v>0</v>
      </c>
    </row>
    <row r="2537" spans="1:32" x14ac:dyDescent="0.25">
      <c r="A2537" t="s">
        <v>8198</v>
      </c>
      <c r="B2537">
        <v>0</v>
      </c>
      <c r="C2537">
        <v>0</v>
      </c>
      <c r="D2537">
        <v>0</v>
      </c>
      <c r="E2537">
        <v>0</v>
      </c>
      <c r="F2537">
        <v>0</v>
      </c>
      <c r="G2537">
        <v>0</v>
      </c>
      <c r="H2537">
        <v>0</v>
      </c>
      <c r="I2537">
        <v>0</v>
      </c>
      <c r="J2537">
        <v>0</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row>
    <row r="2538" spans="1:32" x14ac:dyDescent="0.25">
      <c r="A2538" t="s">
        <v>8199</v>
      </c>
      <c r="B2538">
        <v>0</v>
      </c>
      <c r="C2538">
        <v>0</v>
      </c>
      <c r="D2538">
        <v>0</v>
      </c>
      <c r="E2538">
        <v>0</v>
      </c>
      <c r="F2538">
        <v>0</v>
      </c>
      <c r="G2538">
        <v>0</v>
      </c>
      <c r="H2538">
        <v>0</v>
      </c>
      <c r="I2538">
        <v>0</v>
      </c>
      <c r="J2538">
        <v>0</v>
      </c>
      <c r="K2538">
        <v>0</v>
      </c>
      <c r="L2538">
        <v>0</v>
      </c>
      <c r="M2538">
        <v>0</v>
      </c>
      <c r="N2538">
        <v>0</v>
      </c>
      <c r="O2538">
        <v>0</v>
      </c>
      <c r="P2538">
        <v>0</v>
      </c>
      <c r="Q2538">
        <v>0</v>
      </c>
      <c r="R2538">
        <v>0</v>
      </c>
      <c r="S2538">
        <v>0</v>
      </c>
      <c r="T2538">
        <v>0</v>
      </c>
      <c r="U2538">
        <v>0</v>
      </c>
      <c r="V2538">
        <v>0</v>
      </c>
      <c r="W2538">
        <v>0</v>
      </c>
      <c r="X2538">
        <v>0</v>
      </c>
      <c r="Y2538">
        <v>0</v>
      </c>
      <c r="Z2538">
        <v>0</v>
      </c>
      <c r="AA2538">
        <v>0</v>
      </c>
      <c r="AB2538">
        <v>0</v>
      </c>
      <c r="AC2538">
        <v>0</v>
      </c>
      <c r="AD2538">
        <v>0</v>
      </c>
      <c r="AE2538">
        <v>0</v>
      </c>
      <c r="AF2538">
        <v>0</v>
      </c>
    </row>
    <row r="2539" spans="1:32" x14ac:dyDescent="0.25">
      <c r="A2539" t="s">
        <v>8200</v>
      </c>
      <c r="B2539">
        <v>0</v>
      </c>
      <c r="C2539">
        <v>0</v>
      </c>
      <c r="D2539">
        <v>0</v>
      </c>
      <c r="E2539">
        <v>0</v>
      </c>
      <c r="F2539">
        <v>0</v>
      </c>
      <c r="G2539">
        <v>0</v>
      </c>
      <c r="H2539">
        <v>0</v>
      </c>
      <c r="I2539">
        <v>0</v>
      </c>
      <c r="J2539">
        <v>0</v>
      </c>
      <c r="K2539">
        <v>0</v>
      </c>
      <c r="L2539">
        <v>0</v>
      </c>
      <c r="M2539">
        <v>0</v>
      </c>
      <c r="N2539">
        <v>0</v>
      </c>
      <c r="O2539">
        <v>0</v>
      </c>
      <c r="P2539">
        <v>0</v>
      </c>
      <c r="Q2539">
        <v>0</v>
      </c>
      <c r="R2539">
        <v>0</v>
      </c>
      <c r="S2539">
        <v>0</v>
      </c>
      <c r="T2539">
        <v>0</v>
      </c>
      <c r="U2539">
        <v>0</v>
      </c>
      <c r="V2539">
        <v>0</v>
      </c>
      <c r="W2539">
        <v>0</v>
      </c>
      <c r="X2539">
        <v>0</v>
      </c>
      <c r="Y2539">
        <v>0</v>
      </c>
      <c r="Z2539">
        <v>0</v>
      </c>
      <c r="AA2539">
        <v>0</v>
      </c>
      <c r="AB2539">
        <v>0</v>
      </c>
      <c r="AC2539">
        <v>0</v>
      </c>
      <c r="AD2539">
        <v>0</v>
      </c>
      <c r="AE2539">
        <v>0</v>
      </c>
      <c r="AF2539">
        <v>0</v>
      </c>
    </row>
    <row r="2540" spans="1:32" x14ac:dyDescent="0.25">
      <c r="A2540" t="s">
        <v>8201</v>
      </c>
      <c r="B2540">
        <v>0</v>
      </c>
      <c r="C2540">
        <v>0</v>
      </c>
      <c r="D2540">
        <v>0</v>
      </c>
      <c r="E2540">
        <v>0</v>
      </c>
      <c r="F2540">
        <v>0</v>
      </c>
      <c r="G2540">
        <v>0</v>
      </c>
      <c r="H2540">
        <v>0</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row>
    <row r="2541" spans="1:32" x14ac:dyDescent="0.25">
      <c r="A2541" t="s">
        <v>8202</v>
      </c>
      <c r="B2541">
        <v>0</v>
      </c>
      <c r="C2541">
        <v>0</v>
      </c>
      <c r="D2541">
        <v>0</v>
      </c>
      <c r="E2541">
        <v>0</v>
      </c>
      <c r="F2541">
        <v>0</v>
      </c>
      <c r="G2541">
        <v>0</v>
      </c>
      <c r="H2541">
        <v>0</v>
      </c>
      <c r="I2541">
        <v>0</v>
      </c>
      <c r="J2541">
        <v>0</v>
      </c>
      <c r="K2541">
        <v>0</v>
      </c>
      <c r="L2541">
        <v>0</v>
      </c>
      <c r="M2541">
        <v>0</v>
      </c>
      <c r="N2541">
        <v>0</v>
      </c>
      <c r="O2541">
        <v>0</v>
      </c>
      <c r="P2541">
        <v>0</v>
      </c>
      <c r="Q2541">
        <v>0</v>
      </c>
      <c r="R2541">
        <v>0</v>
      </c>
      <c r="S2541">
        <v>0</v>
      </c>
      <c r="T2541">
        <v>0</v>
      </c>
      <c r="U2541">
        <v>0</v>
      </c>
      <c r="V2541">
        <v>0</v>
      </c>
      <c r="W2541">
        <v>0</v>
      </c>
      <c r="X2541">
        <v>0</v>
      </c>
      <c r="Y2541">
        <v>0</v>
      </c>
      <c r="Z2541">
        <v>0</v>
      </c>
      <c r="AA2541">
        <v>0</v>
      </c>
      <c r="AB2541">
        <v>0</v>
      </c>
      <c r="AC2541">
        <v>0</v>
      </c>
      <c r="AD2541">
        <v>0</v>
      </c>
      <c r="AE2541">
        <v>0</v>
      </c>
      <c r="AF2541">
        <v>0</v>
      </c>
    </row>
    <row r="2542" spans="1:32" x14ac:dyDescent="0.25">
      <c r="A2542" t="s">
        <v>8203</v>
      </c>
      <c r="B2542">
        <v>0</v>
      </c>
      <c r="C2542">
        <v>0</v>
      </c>
      <c r="D2542">
        <v>0</v>
      </c>
      <c r="E2542">
        <v>0</v>
      </c>
      <c r="F2542">
        <v>0</v>
      </c>
      <c r="G2542">
        <v>0</v>
      </c>
      <c r="H2542">
        <v>0</v>
      </c>
      <c r="I2542">
        <v>0</v>
      </c>
      <c r="J2542">
        <v>0</v>
      </c>
      <c r="K2542">
        <v>0</v>
      </c>
      <c r="L2542">
        <v>0</v>
      </c>
      <c r="M2542">
        <v>0</v>
      </c>
      <c r="N2542">
        <v>0</v>
      </c>
      <c r="O2542">
        <v>0</v>
      </c>
      <c r="P2542">
        <v>0</v>
      </c>
      <c r="Q2542">
        <v>0</v>
      </c>
      <c r="R2542">
        <v>0</v>
      </c>
      <c r="S2542">
        <v>0</v>
      </c>
      <c r="T2542">
        <v>0</v>
      </c>
      <c r="U2542">
        <v>0</v>
      </c>
      <c r="V2542">
        <v>0</v>
      </c>
      <c r="W2542">
        <v>0</v>
      </c>
      <c r="X2542">
        <v>0</v>
      </c>
      <c r="Y2542">
        <v>0</v>
      </c>
      <c r="Z2542">
        <v>0</v>
      </c>
      <c r="AA2542">
        <v>0</v>
      </c>
      <c r="AB2542">
        <v>0</v>
      </c>
      <c r="AC2542">
        <v>0</v>
      </c>
      <c r="AD2542">
        <v>0</v>
      </c>
      <c r="AE2542">
        <v>0</v>
      </c>
      <c r="AF2542">
        <v>0</v>
      </c>
    </row>
    <row r="2543" spans="1:32" x14ac:dyDescent="0.25">
      <c r="A2543" t="s">
        <v>8204</v>
      </c>
      <c r="B2543">
        <v>0</v>
      </c>
      <c r="C2543">
        <v>0</v>
      </c>
      <c r="D2543">
        <v>0</v>
      </c>
      <c r="E2543">
        <v>0</v>
      </c>
      <c r="F2543">
        <v>0</v>
      </c>
      <c r="G2543">
        <v>0</v>
      </c>
      <c r="H2543">
        <v>0</v>
      </c>
      <c r="I2543">
        <v>0</v>
      </c>
      <c r="J2543">
        <v>0</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0</v>
      </c>
      <c r="AF2543">
        <v>0</v>
      </c>
    </row>
    <row r="2544" spans="1:32" x14ac:dyDescent="0.25">
      <c r="A2544" t="s">
        <v>8205</v>
      </c>
      <c r="B2544">
        <v>0</v>
      </c>
      <c r="C2544">
        <v>0</v>
      </c>
      <c r="D2544">
        <v>0</v>
      </c>
      <c r="E2544">
        <v>0</v>
      </c>
      <c r="F2544">
        <v>0</v>
      </c>
      <c r="G2544">
        <v>0</v>
      </c>
      <c r="H2544">
        <v>0</v>
      </c>
      <c r="I2544">
        <v>0</v>
      </c>
      <c r="J2544">
        <v>0</v>
      </c>
      <c r="K2544">
        <v>0</v>
      </c>
      <c r="L2544">
        <v>0</v>
      </c>
      <c r="M2544">
        <v>0</v>
      </c>
      <c r="N2544">
        <v>0</v>
      </c>
      <c r="O2544">
        <v>0</v>
      </c>
      <c r="P2544">
        <v>0</v>
      </c>
      <c r="Q2544">
        <v>0</v>
      </c>
      <c r="R2544">
        <v>0</v>
      </c>
      <c r="S2544">
        <v>0</v>
      </c>
      <c r="T2544">
        <v>0</v>
      </c>
      <c r="U2544">
        <v>0</v>
      </c>
      <c r="V2544">
        <v>0</v>
      </c>
      <c r="W2544">
        <v>0</v>
      </c>
      <c r="X2544">
        <v>0</v>
      </c>
      <c r="Y2544">
        <v>0</v>
      </c>
      <c r="Z2544">
        <v>0</v>
      </c>
      <c r="AA2544">
        <v>0</v>
      </c>
      <c r="AB2544">
        <v>0</v>
      </c>
      <c r="AC2544">
        <v>0</v>
      </c>
      <c r="AD2544">
        <v>0</v>
      </c>
      <c r="AE2544">
        <v>0</v>
      </c>
      <c r="AF2544">
        <v>0</v>
      </c>
    </row>
    <row r="2545" spans="1:32" x14ac:dyDescent="0.25">
      <c r="A2545" t="s">
        <v>8206</v>
      </c>
      <c r="B2545">
        <v>0</v>
      </c>
      <c r="C2545">
        <v>0</v>
      </c>
      <c r="D2545">
        <v>0</v>
      </c>
      <c r="E2545">
        <v>0</v>
      </c>
      <c r="F2545">
        <v>0</v>
      </c>
      <c r="G2545">
        <v>0</v>
      </c>
      <c r="H2545">
        <v>0</v>
      </c>
      <c r="I2545">
        <v>0</v>
      </c>
      <c r="J2545">
        <v>0</v>
      </c>
      <c r="K2545">
        <v>0</v>
      </c>
      <c r="L2545">
        <v>0</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row>
    <row r="2546" spans="1:32" x14ac:dyDescent="0.25">
      <c r="A2546" t="s">
        <v>8207</v>
      </c>
      <c r="B2546">
        <v>0</v>
      </c>
      <c r="C2546">
        <v>0</v>
      </c>
      <c r="D2546">
        <v>0</v>
      </c>
      <c r="E2546">
        <v>0</v>
      </c>
      <c r="F2546">
        <v>0</v>
      </c>
      <c r="G2546">
        <v>0</v>
      </c>
      <c r="H2546">
        <v>0</v>
      </c>
      <c r="I2546">
        <v>0</v>
      </c>
      <c r="J2546">
        <v>0</v>
      </c>
      <c r="K2546">
        <v>0</v>
      </c>
      <c r="L2546">
        <v>0</v>
      </c>
      <c r="M2546">
        <v>0</v>
      </c>
      <c r="N2546">
        <v>0</v>
      </c>
      <c r="O2546">
        <v>0</v>
      </c>
      <c r="P2546">
        <v>0</v>
      </c>
      <c r="Q2546">
        <v>0</v>
      </c>
      <c r="R2546">
        <v>0</v>
      </c>
      <c r="S2546">
        <v>0</v>
      </c>
      <c r="T2546">
        <v>0</v>
      </c>
      <c r="U2546">
        <v>0</v>
      </c>
      <c r="V2546">
        <v>0</v>
      </c>
      <c r="W2546">
        <v>0</v>
      </c>
      <c r="X2546">
        <v>0</v>
      </c>
      <c r="Y2546">
        <v>0</v>
      </c>
      <c r="Z2546">
        <v>0</v>
      </c>
      <c r="AA2546">
        <v>0</v>
      </c>
      <c r="AB2546">
        <v>0</v>
      </c>
      <c r="AC2546">
        <v>0</v>
      </c>
      <c r="AD2546">
        <v>0</v>
      </c>
      <c r="AE2546">
        <v>0</v>
      </c>
      <c r="AF2546">
        <v>0</v>
      </c>
    </row>
    <row r="2547" spans="1:32" x14ac:dyDescent="0.25">
      <c r="A2547" t="s">
        <v>8208</v>
      </c>
      <c r="B2547">
        <v>0</v>
      </c>
      <c r="C2547">
        <v>0</v>
      </c>
      <c r="D2547">
        <v>0</v>
      </c>
      <c r="E2547">
        <v>0</v>
      </c>
      <c r="F2547">
        <v>0</v>
      </c>
      <c r="G2547">
        <v>0</v>
      </c>
      <c r="H2547">
        <v>0</v>
      </c>
      <c r="I2547">
        <v>0</v>
      </c>
      <c r="J2547">
        <v>0</v>
      </c>
      <c r="K2547">
        <v>0</v>
      </c>
      <c r="L2547">
        <v>0</v>
      </c>
      <c r="M2547">
        <v>0</v>
      </c>
      <c r="N2547">
        <v>0</v>
      </c>
      <c r="O2547">
        <v>0</v>
      </c>
      <c r="P2547">
        <v>0</v>
      </c>
      <c r="Q2547">
        <v>0</v>
      </c>
      <c r="R2547">
        <v>0</v>
      </c>
      <c r="S2547">
        <v>0</v>
      </c>
      <c r="T2547">
        <v>0</v>
      </c>
      <c r="U2547">
        <v>0</v>
      </c>
      <c r="V2547">
        <v>0</v>
      </c>
      <c r="W2547">
        <v>0</v>
      </c>
      <c r="X2547">
        <v>0</v>
      </c>
      <c r="Y2547">
        <v>0</v>
      </c>
      <c r="Z2547">
        <v>0</v>
      </c>
      <c r="AA2547">
        <v>0</v>
      </c>
      <c r="AB2547">
        <v>0</v>
      </c>
      <c r="AC2547">
        <v>0</v>
      </c>
      <c r="AD2547">
        <v>0</v>
      </c>
      <c r="AE2547">
        <v>0</v>
      </c>
      <c r="AF2547">
        <v>0</v>
      </c>
    </row>
    <row r="2548" spans="1:32" x14ac:dyDescent="0.25">
      <c r="A2548" t="s">
        <v>8209</v>
      </c>
      <c r="B2548">
        <v>0</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0</v>
      </c>
      <c r="V2548">
        <v>0</v>
      </c>
      <c r="W2548">
        <v>0</v>
      </c>
      <c r="X2548">
        <v>0</v>
      </c>
      <c r="Y2548">
        <v>0</v>
      </c>
      <c r="Z2548">
        <v>0</v>
      </c>
      <c r="AA2548">
        <v>0</v>
      </c>
      <c r="AB2548">
        <v>0</v>
      </c>
      <c r="AC2548">
        <v>0</v>
      </c>
      <c r="AD2548">
        <v>0</v>
      </c>
      <c r="AE2548">
        <v>0</v>
      </c>
      <c r="AF2548">
        <v>0</v>
      </c>
    </row>
    <row r="2549" spans="1:32" x14ac:dyDescent="0.25">
      <c r="A2549" t="s">
        <v>8210</v>
      </c>
      <c r="B2549">
        <v>0</v>
      </c>
      <c r="C2549">
        <v>0</v>
      </c>
      <c r="D2549">
        <v>0</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row>
    <row r="2550" spans="1:32" x14ac:dyDescent="0.25">
      <c r="A2550" t="s">
        <v>8211</v>
      </c>
      <c r="B2550">
        <v>0</v>
      </c>
      <c r="C2550">
        <v>0</v>
      </c>
      <c r="D2550">
        <v>0</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row>
    <row r="2551" spans="1:32" x14ac:dyDescent="0.25">
      <c r="A2551" t="s">
        <v>8212</v>
      </c>
      <c r="B2551">
        <v>0</v>
      </c>
      <c r="C2551">
        <v>0</v>
      </c>
      <c r="D2551">
        <v>0</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row>
    <row r="2552" spans="1:32" x14ac:dyDescent="0.25">
      <c r="A2552" t="s">
        <v>8213</v>
      </c>
      <c r="B2552">
        <v>0</v>
      </c>
      <c r="C2552">
        <v>0</v>
      </c>
      <c r="D2552">
        <v>0</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row>
    <row r="2553" spans="1:32" x14ac:dyDescent="0.25">
      <c r="A2553" t="s">
        <v>8214</v>
      </c>
      <c r="B2553">
        <v>0</v>
      </c>
      <c r="C2553">
        <v>0</v>
      </c>
      <c r="D2553">
        <v>0</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row>
    <row r="2554" spans="1:32" x14ac:dyDescent="0.25">
      <c r="A2554" t="s">
        <v>8215</v>
      </c>
      <c r="B2554">
        <v>0</v>
      </c>
      <c r="C2554">
        <v>0</v>
      </c>
      <c r="D2554">
        <v>0</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row>
    <row r="2555" spans="1:32" x14ac:dyDescent="0.25">
      <c r="A2555" t="s">
        <v>8216</v>
      </c>
      <c r="B2555">
        <v>0</v>
      </c>
      <c r="C2555">
        <v>0</v>
      </c>
      <c r="D2555">
        <v>0</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row>
    <row r="2556" spans="1:32" x14ac:dyDescent="0.25">
      <c r="A2556" t="s">
        <v>8217</v>
      </c>
      <c r="B2556">
        <v>0</v>
      </c>
      <c r="C2556">
        <v>0</v>
      </c>
      <c r="D2556">
        <v>0</v>
      </c>
      <c r="E2556">
        <v>0</v>
      </c>
      <c r="F2556">
        <v>0</v>
      </c>
      <c r="G2556">
        <v>0</v>
      </c>
      <c r="H2556">
        <v>0</v>
      </c>
      <c r="I2556">
        <v>0</v>
      </c>
      <c r="J2556">
        <v>0</v>
      </c>
      <c r="K2556">
        <v>0</v>
      </c>
      <c r="L2556">
        <v>0</v>
      </c>
      <c r="M2556">
        <v>0</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row>
    <row r="2557" spans="1:32" x14ac:dyDescent="0.25">
      <c r="A2557" t="s">
        <v>8218</v>
      </c>
      <c r="B2557">
        <v>0</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0</v>
      </c>
      <c r="V2557">
        <v>0</v>
      </c>
      <c r="W2557">
        <v>0</v>
      </c>
      <c r="X2557">
        <v>0</v>
      </c>
      <c r="Y2557">
        <v>0</v>
      </c>
      <c r="Z2557">
        <v>0</v>
      </c>
      <c r="AA2557">
        <v>0</v>
      </c>
      <c r="AB2557">
        <v>0</v>
      </c>
      <c r="AC2557">
        <v>0</v>
      </c>
      <c r="AD2557">
        <v>0</v>
      </c>
      <c r="AE2557">
        <v>0</v>
      </c>
      <c r="AF2557">
        <v>0</v>
      </c>
    </row>
    <row r="2558" spans="1:32" x14ac:dyDescent="0.25">
      <c r="A2558" t="s">
        <v>8219</v>
      </c>
      <c r="B2558">
        <v>0</v>
      </c>
      <c r="C2558">
        <v>0</v>
      </c>
      <c r="D2558">
        <v>0</v>
      </c>
      <c r="E2558">
        <v>0</v>
      </c>
      <c r="F2558">
        <v>0</v>
      </c>
      <c r="G2558">
        <v>0</v>
      </c>
      <c r="H2558">
        <v>0</v>
      </c>
      <c r="I2558">
        <v>0</v>
      </c>
      <c r="J2558">
        <v>0</v>
      </c>
      <c r="K2558">
        <v>0</v>
      </c>
      <c r="L2558">
        <v>0</v>
      </c>
      <c r="M2558">
        <v>0</v>
      </c>
      <c r="N2558">
        <v>0</v>
      </c>
      <c r="O2558">
        <v>0</v>
      </c>
      <c r="P2558">
        <v>0</v>
      </c>
      <c r="Q2558">
        <v>0</v>
      </c>
      <c r="R2558">
        <v>0</v>
      </c>
      <c r="S2558">
        <v>0</v>
      </c>
      <c r="T2558">
        <v>0</v>
      </c>
      <c r="U2558">
        <v>0</v>
      </c>
      <c r="V2558">
        <v>0</v>
      </c>
      <c r="W2558">
        <v>0</v>
      </c>
      <c r="X2558">
        <v>0</v>
      </c>
      <c r="Y2558">
        <v>0</v>
      </c>
      <c r="Z2558">
        <v>0</v>
      </c>
      <c r="AA2558">
        <v>0</v>
      </c>
      <c r="AB2558">
        <v>0</v>
      </c>
      <c r="AC2558">
        <v>0</v>
      </c>
      <c r="AD2558">
        <v>0</v>
      </c>
      <c r="AE2558">
        <v>0</v>
      </c>
      <c r="AF2558">
        <v>0</v>
      </c>
    </row>
    <row r="2559" spans="1:32" x14ac:dyDescent="0.25">
      <c r="A2559" t="s">
        <v>8220</v>
      </c>
      <c r="B2559">
        <v>0</v>
      </c>
      <c r="C2559">
        <v>0</v>
      </c>
      <c r="D2559">
        <v>0</v>
      </c>
      <c r="E2559">
        <v>0</v>
      </c>
      <c r="F2559">
        <v>0</v>
      </c>
      <c r="G2559">
        <v>0</v>
      </c>
      <c r="H2559">
        <v>0</v>
      </c>
      <c r="I2559">
        <v>0</v>
      </c>
      <c r="J2559">
        <v>0</v>
      </c>
      <c r="K2559">
        <v>0</v>
      </c>
      <c r="L2559">
        <v>0</v>
      </c>
      <c r="M2559">
        <v>0</v>
      </c>
      <c r="N2559">
        <v>0</v>
      </c>
      <c r="O2559">
        <v>0</v>
      </c>
      <c r="P2559">
        <v>0</v>
      </c>
      <c r="Q2559">
        <v>0</v>
      </c>
      <c r="R2559">
        <v>0</v>
      </c>
      <c r="S2559">
        <v>0</v>
      </c>
      <c r="T2559">
        <v>0</v>
      </c>
      <c r="U2559">
        <v>0</v>
      </c>
      <c r="V2559">
        <v>0</v>
      </c>
      <c r="W2559">
        <v>0</v>
      </c>
      <c r="X2559">
        <v>0</v>
      </c>
      <c r="Y2559">
        <v>0</v>
      </c>
      <c r="Z2559">
        <v>0</v>
      </c>
      <c r="AA2559">
        <v>0</v>
      </c>
      <c r="AB2559">
        <v>0</v>
      </c>
      <c r="AC2559">
        <v>0</v>
      </c>
      <c r="AD2559">
        <v>0</v>
      </c>
      <c r="AE2559">
        <v>0</v>
      </c>
      <c r="AF2559">
        <v>0</v>
      </c>
    </row>
    <row r="2560" spans="1:32" x14ac:dyDescent="0.25">
      <c r="A2560" t="s">
        <v>8221</v>
      </c>
      <c r="B2560">
        <v>0</v>
      </c>
      <c r="C2560">
        <v>0</v>
      </c>
      <c r="D2560">
        <v>0</v>
      </c>
      <c r="E2560">
        <v>0</v>
      </c>
      <c r="F2560">
        <v>0</v>
      </c>
      <c r="G2560">
        <v>0</v>
      </c>
      <c r="H2560">
        <v>0</v>
      </c>
      <c r="I2560">
        <v>0</v>
      </c>
      <c r="J2560">
        <v>0</v>
      </c>
      <c r="K2560">
        <v>0</v>
      </c>
      <c r="L2560">
        <v>0</v>
      </c>
      <c r="M2560">
        <v>0</v>
      </c>
      <c r="N2560">
        <v>0</v>
      </c>
      <c r="O2560">
        <v>0</v>
      </c>
      <c r="P2560">
        <v>0</v>
      </c>
      <c r="Q2560">
        <v>0</v>
      </c>
      <c r="R2560">
        <v>0</v>
      </c>
      <c r="S2560">
        <v>0</v>
      </c>
      <c r="T2560">
        <v>0</v>
      </c>
      <c r="U2560">
        <v>0</v>
      </c>
      <c r="V2560">
        <v>0</v>
      </c>
      <c r="W2560">
        <v>0</v>
      </c>
      <c r="X2560">
        <v>0</v>
      </c>
      <c r="Y2560">
        <v>0</v>
      </c>
      <c r="Z2560">
        <v>0</v>
      </c>
      <c r="AA2560">
        <v>0</v>
      </c>
      <c r="AB2560">
        <v>0</v>
      </c>
      <c r="AC2560">
        <v>0</v>
      </c>
      <c r="AD2560">
        <v>0</v>
      </c>
      <c r="AE2560">
        <v>0</v>
      </c>
      <c r="AF2560">
        <v>0</v>
      </c>
    </row>
    <row r="2561" spans="1:32" x14ac:dyDescent="0.25">
      <c r="A2561" t="s">
        <v>8222</v>
      </c>
      <c r="B2561">
        <v>0</v>
      </c>
      <c r="C2561">
        <v>0</v>
      </c>
      <c r="D2561">
        <v>0</v>
      </c>
      <c r="E2561">
        <v>0</v>
      </c>
      <c r="F2561">
        <v>0</v>
      </c>
      <c r="G2561">
        <v>0</v>
      </c>
      <c r="H2561">
        <v>0</v>
      </c>
      <c r="I2561">
        <v>0</v>
      </c>
      <c r="J2561">
        <v>0</v>
      </c>
      <c r="K2561">
        <v>0</v>
      </c>
      <c r="L2561">
        <v>0</v>
      </c>
      <c r="M2561">
        <v>0</v>
      </c>
      <c r="N2561">
        <v>0</v>
      </c>
      <c r="O2561">
        <v>0</v>
      </c>
      <c r="P2561">
        <v>0</v>
      </c>
      <c r="Q2561">
        <v>0</v>
      </c>
      <c r="R2561">
        <v>0</v>
      </c>
      <c r="S2561">
        <v>0</v>
      </c>
      <c r="T2561">
        <v>0</v>
      </c>
      <c r="U2561">
        <v>0</v>
      </c>
      <c r="V2561">
        <v>0</v>
      </c>
      <c r="W2561">
        <v>0</v>
      </c>
      <c r="X2561">
        <v>0</v>
      </c>
      <c r="Y2561">
        <v>0</v>
      </c>
      <c r="Z2561">
        <v>0</v>
      </c>
      <c r="AA2561">
        <v>0</v>
      </c>
      <c r="AB2561">
        <v>0</v>
      </c>
      <c r="AC2561">
        <v>0</v>
      </c>
      <c r="AD2561">
        <v>0</v>
      </c>
      <c r="AE2561">
        <v>0</v>
      </c>
      <c r="AF2561">
        <v>0</v>
      </c>
    </row>
    <row r="2562" spans="1:32" x14ac:dyDescent="0.25">
      <c r="A2562" t="s">
        <v>8223</v>
      </c>
      <c r="B2562">
        <v>0</v>
      </c>
      <c r="C2562">
        <v>0</v>
      </c>
      <c r="D2562">
        <v>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row>
    <row r="2563" spans="1:32" x14ac:dyDescent="0.25">
      <c r="A2563" t="s">
        <v>8224</v>
      </c>
      <c r="B2563">
        <v>0</v>
      </c>
      <c r="C2563">
        <v>0</v>
      </c>
      <c r="D2563">
        <v>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row>
    <row r="2564" spans="1:32" x14ac:dyDescent="0.25">
      <c r="A2564" t="s">
        <v>8225</v>
      </c>
      <c r="B2564">
        <v>0</v>
      </c>
      <c r="C2564">
        <v>0</v>
      </c>
      <c r="D2564">
        <v>0</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row>
    <row r="2565" spans="1:32" x14ac:dyDescent="0.25">
      <c r="A2565" t="s">
        <v>8226</v>
      </c>
      <c r="B2565">
        <v>0</v>
      </c>
      <c r="C2565">
        <v>0</v>
      </c>
      <c r="D2565">
        <v>0</v>
      </c>
      <c r="E2565">
        <v>0</v>
      </c>
      <c r="F2565">
        <v>0</v>
      </c>
      <c r="G2565">
        <v>0</v>
      </c>
      <c r="H2565">
        <v>0</v>
      </c>
      <c r="I2565">
        <v>0</v>
      </c>
      <c r="J2565">
        <v>0</v>
      </c>
      <c r="K2565">
        <v>0</v>
      </c>
      <c r="L2565">
        <v>0</v>
      </c>
      <c r="M2565">
        <v>0</v>
      </c>
      <c r="N2565">
        <v>0</v>
      </c>
      <c r="O2565">
        <v>0</v>
      </c>
      <c r="P2565">
        <v>0</v>
      </c>
      <c r="Q2565">
        <v>0</v>
      </c>
      <c r="R2565">
        <v>0</v>
      </c>
      <c r="S2565">
        <v>0</v>
      </c>
      <c r="T2565">
        <v>0</v>
      </c>
      <c r="U2565">
        <v>0</v>
      </c>
      <c r="V2565">
        <v>0</v>
      </c>
      <c r="W2565">
        <v>0</v>
      </c>
      <c r="X2565">
        <v>0</v>
      </c>
      <c r="Y2565">
        <v>0</v>
      </c>
      <c r="Z2565">
        <v>0</v>
      </c>
      <c r="AA2565">
        <v>0</v>
      </c>
      <c r="AB2565">
        <v>0</v>
      </c>
      <c r="AC2565">
        <v>0</v>
      </c>
      <c r="AD2565">
        <v>0</v>
      </c>
      <c r="AE2565">
        <v>0</v>
      </c>
      <c r="AF2565">
        <v>0</v>
      </c>
    </row>
    <row r="2566" spans="1:32" x14ac:dyDescent="0.25">
      <c r="A2566" t="s">
        <v>8227</v>
      </c>
      <c r="B2566">
        <v>0</v>
      </c>
      <c r="C2566">
        <v>0</v>
      </c>
      <c r="D2566">
        <v>0</v>
      </c>
      <c r="E2566">
        <v>0</v>
      </c>
      <c r="F2566">
        <v>0</v>
      </c>
      <c r="G2566">
        <v>0</v>
      </c>
      <c r="H2566">
        <v>0</v>
      </c>
      <c r="I2566">
        <v>0</v>
      </c>
      <c r="J2566">
        <v>0</v>
      </c>
      <c r="K2566">
        <v>0</v>
      </c>
      <c r="L2566">
        <v>0</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row>
    <row r="2567" spans="1:32" x14ac:dyDescent="0.25">
      <c r="A2567" t="s">
        <v>8228</v>
      </c>
      <c r="B2567">
        <v>0</v>
      </c>
      <c r="C2567">
        <v>0</v>
      </c>
      <c r="D2567">
        <v>0</v>
      </c>
      <c r="E2567">
        <v>0</v>
      </c>
      <c r="F2567">
        <v>0</v>
      </c>
      <c r="G2567">
        <v>0</v>
      </c>
      <c r="H2567">
        <v>0</v>
      </c>
      <c r="I2567">
        <v>0</v>
      </c>
      <c r="J2567">
        <v>0</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row>
    <row r="2568" spans="1:32" x14ac:dyDescent="0.25">
      <c r="A2568" t="s">
        <v>8229</v>
      </c>
      <c r="B2568">
        <v>0</v>
      </c>
      <c r="C2568">
        <v>0</v>
      </c>
      <c r="D2568">
        <v>0</v>
      </c>
      <c r="E2568">
        <v>0</v>
      </c>
      <c r="F2568">
        <v>0</v>
      </c>
      <c r="G2568">
        <v>0</v>
      </c>
      <c r="H2568">
        <v>0</v>
      </c>
      <c r="I2568">
        <v>0</v>
      </c>
      <c r="J2568">
        <v>0</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0</v>
      </c>
      <c r="AE2568">
        <v>0</v>
      </c>
      <c r="AF2568">
        <v>0</v>
      </c>
    </row>
    <row r="2569" spans="1:32" x14ac:dyDescent="0.25">
      <c r="A2569" t="s">
        <v>8230</v>
      </c>
      <c r="B2569">
        <v>0</v>
      </c>
      <c r="C2569">
        <v>0</v>
      </c>
      <c r="D2569">
        <v>0</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row>
    <row r="2570" spans="1:32" x14ac:dyDescent="0.25">
      <c r="A2570" t="s">
        <v>8231</v>
      </c>
      <c r="B2570">
        <v>0</v>
      </c>
      <c r="C2570">
        <v>0</v>
      </c>
      <c r="D2570">
        <v>0</v>
      </c>
      <c r="E2570">
        <v>0</v>
      </c>
      <c r="F2570">
        <v>0</v>
      </c>
      <c r="G2570">
        <v>0</v>
      </c>
      <c r="H2570">
        <v>0</v>
      </c>
      <c r="I2570">
        <v>0</v>
      </c>
      <c r="J2570">
        <v>0</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row>
    <row r="2571" spans="1:32" x14ac:dyDescent="0.25">
      <c r="A2571" t="s">
        <v>8232</v>
      </c>
      <c r="B2571">
        <v>0</v>
      </c>
      <c r="C2571">
        <v>0</v>
      </c>
      <c r="D2571">
        <v>0</v>
      </c>
      <c r="E2571">
        <v>0</v>
      </c>
      <c r="F2571">
        <v>0</v>
      </c>
      <c r="G2571">
        <v>0</v>
      </c>
      <c r="H2571">
        <v>0</v>
      </c>
      <c r="I2571">
        <v>0</v>
      </c>
      <c r="J2571">
        <v>0</v>
      </c>
      <c r="K2571">
        <v>0</v>
      </c>
      <c r="L2571">
        <v>0</v>
      </c>
      <c r="M2571">
        <v>0</v>
      </c>
      <c r="N2571">
        <v>0</v>
      </c>
      <c r="O2571">
        <v>0</v>
      </c>
      <c r="P2571">
        <v>0</v>
      </c>
      <c r="Q2571">
        <v>0</v>
      </c>
      <c r="R2571">
        <v>0</v>
      </c>
      <c r="S2571">
        <v>0</v>
      </c>
      <c r="T2571">
        <v>0</v>
      </c>
      <c r="U2571">
        <v>0</v>
      </c>
      <c r="V2571">
        <v>0</v>
      </c>
      <c r="W2571">
        <v>0</v>
      </c>
      <c r="X2571">
        <v>0</v>
      </c>
      <c r="Y2571">
        <v>0</v>
      </c>
      <c r="Z2571">
        <v>0</v>
      </c>
      <c r="AA2571">
        <v>0</v>
      </c>
      <c r="AB2571">
        <v>0</v>
      </c>
      <c r="AC2571">
        <v>0</v>
      </c>
      <c r="AD2571">
        <v>0</v>
      </c>
      <c r="AE2571">
        <v>0</v>
      </c>
      <c r="AF2571">
        <v>0</v>
      </c>
    </row>
    <row r="2572" spans="1:32" x14ac:dyDescent="0.25">
      <c r="A2572" t="s">
        <v>8233</v>
      </c>
      <c r="B2572">
        <v>0</v>
      </c>
      <c r="C2572">
        <v>0</v>
      </c>
      <c r="D2572">
        <v>0</v>
      </c>
      <c r="E2572">
        <v>0</v>
      </c>
      <c r="F2572">
        <v>0</v>
      </c>
      <c r="G2572">
        <v>0</v>
      </c>
      <c r="H2572">
        <v>0</v>
      </c>
      <c r="I2572">
        <v>0</v>
      </c>
      <c r="J2572">
        <v>0</v>
      </c>
      <c r="K2572">
        <v>0</v>
      </c>
      <c r="L2572">
        <v>0</v>
      </c>
      <c r="M2572">
        <v>0</v>
      </c>
      <c r="N2572">
        <v>0</v>
      </c>
      <c r="O2572">
        <v>0</v>
      </c>
      <c r="P2572">
        <v>0</v>
      </c>
      <c r="Q2572">
        <v>0</v>
      </c>
      <c r="R2572">
        <v>0</v>
      </c>
      <c r="S2572">
        <v>0</v>
      </c>
      <c r="T2572">
        <v>0</v>
      </c>
      <c r="U2572">
        <v>0</v>
      </c>
      <c r="V2572">
        <v>0</v>
      </c>
      <c r="W2572">
        <v>0</v>
      </c>
      <c r="X2572">
        <v>0</v>
      </c>
      <c r="Y2572">
        <v>0</v>
      </c>
      <c r="Z2572">
        <v>0</v>
      </c>
      <c r="AA2572">
        <v>0</v>
      </c>
      <c r="AB2572">
        <v>0</v>
      </c>
      <c r="AC2572">
        <v>0</v>
      </c>
      <c r="AD2572">
        <v>0</v>
      </c>
      <c r="AE2572">
        <v>0</v>
      </c>
      <c r="AF2572">
        <v>0</v>
      </c>
    </row>
    <row r="2573" spans="1:32" x14ac:dyDescent="0.25">
      <c r="A2573" t="s">
        <v>8234</v>
      </c>
      <c r="B2573">
        <v>0</v>
      </c>
      <c r="C2573">
        <v>0</v>
      </c>
      <c r="D2573">
        <v>0</v>
      </c>
      <c r="E2573">
        <v>0</v>
      </c>
      <c r="F2573">
        <v>0</v>
      </c>
      <c r="G2573">
        <v>0</v>
      </c>
      <c r="H2573">
        <v>0</v>
      </c>
      <c r="I2573">
        <v>0</v>
      </c>
      <c r="J2573">
        <v>0</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0</v>
      </c>
      <c r="AE2573">
        <v>0</v>
      </c>
      <c r="AF2573">
        <v>0</v>
      </c>
    </row>
    <row r="2574" spans="1:32" x14ac:dyDescent="0.25">
      <c r="A2574" t="s">
        <v>8235</v>
      </c>
      <c r="B2574">
        <v>0</v>
      </c>
      <c r="C2574">
        <v>0</v>
      </c>
      <c r="D2574">
        <v>0</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row>
    <row r="2575" spans="1:32" x14ac:dyDescent="0.25">
      <c r="A2575" t="s">
        <v>8236</v>
      </c>
      <c r="B2575">
        <v>0</v>
      </c>
      <c r="C2575">
        <v>0</v>
      </c>
      <c r="D2575">
        <v>0</v>
      </c>
      <c r="E2575">
        <v>0</v>
      </c>
      <c r="F2575">
        <v>0</v>
      </c>
      <c r="G2575">
        <v>0</v>
      </c>
      <c r="H2575">
        <v>0</v>
      </c>
      <c r="I2575">
        <v>0</v>
      </c>
      <c r="J2575">
        <v>0</v>
      </c>
      <c r="K2575">
        <v>0</v>
      </c>
      <c r="L2575">
        <v>0</v>
      </c>
      <c r="M2575">
        <v>0</v>
      </c>
      <c r="N2575">
        <v>0</v>
      </c>
      <c r="O2575">
        <v>0</v>
      </c>
      <c r="P2575">
        <v>0</v>
      </c>
      <c r="Q2575">
        <v>0</v>
      </c>
      <c r="R2575">
        <v>0</v>
      </c>
      <c r="S2575">
        <v>0</v>
      </c>
      <c r="T2575">
        <v>0</v>
      </c>
      <c r="U2575">
        <v>0</v>
      </c>
      <c r="V2575">
        <v>0</v>
      </c>
      <c r="W2575">
        <v>0</v>
      </c>
      <c r="X2575">
        <v>0</v>
      </c>
      <c r="Y2575">
        <v>0</v>
      </c>
      <c r="Z2575">
        <v>0</v>
      </c>
      <c r="AA2575">
        <v>0</v>
      </c>
      <c r="AB2575">
        <v>0</v>
      </c>
      <c r="AC2575">
        <v>0</v>
      </c>
      <c r="AD2575">
        <v>0</v>
      </c>
      <c r="AE2575">
        <v>0</v>
      </c>
      <c r="AF2575">
        <v>0</v>
      </c>
    </row>
    <row r="2576" spans="1:32" x14ac:dyDescent="0.25">
      <c r="A2576" t="s">
        <v>8237</v>
      </c>
      <c r="B2576">
        <v>0</v>
      </c>
      <c r="C2576">
        <v>0</v>
      </c>
      <c r="D2576">
        <v>0</v>
      </c>
      <c r="E2576">
        <v>0</v>
      </c>
      <c r="F2576">
        <v>0</v>
      </c>
      <c r="G2576">
        <v>0</v>
      </c>
      <c r="H2576">
        <v>0</v>
      </c>
      <c r="I2576">
        <v>0</v>
      </c>
      <c r="J2576">
        <v>0</v>
      </c>
      <c r="K2576">
        <v>0</v>
      </c>
      <c r="L2576">
        <v>0</v>
      </c>
      <c r="M2576">
        <v>0</v>
      </c>
      <c r="N2576">
        <v>0</v>
      </c>
      <c r="O2576">
        <v>0</v>
      </c>
      <c r="P2576">
        <v>0</v>
      </c>
      <c r="Q2576">
        <v>0</v>
      </c>
      <c r="R2576">
        <v>0</v>
      </c>
      <c r="S2576">
        <v>0</v>
      </c>
      <c r="T2576">
        <v>0</v>
      </c>
      <c r="U2576">
        <v>0</v>
      </c>
      <c r="V2576">
        <v>0</v>
      </c>
      <c r="W2576">
        <v>0</v>
      </c>
      <c r="X2576">
        <v>0</v>
      </c>
      <c r="Y2576">
        <v>0</v>
      </c>
      <c r="Z2576">
        <v>0</v>
      </c>
      <c r="AA2576">
        <v>0</v>
      </c>
      <c r="AB2576">
        <v>0</v>
      </c>
      <c r="AC2576">
        <v>0</v>
      </c>
      <c r="AD2576">
        <v>0</v>
      </c>
      <c r="AE2576">
        <v>0</v>
      </c>
      <c r="AF2576">
        <v>0</v>
      </c>
    </row>
    <row r="2577" spans="1:32" x14ac:dyDescent="0.25">
      <c r="A2577" t="s">
        <v>8238</v>
      </c>
      <c r="B2577">
        <v>0</v>
      </c>
      <c r="C2577">
        <v>0</v>
      </c>
      <c r="D2577">
        <v>0</v>
      </c>
      <c r="E2577">
        <v>0</v>
      </c>
      <c r="F2577">
        <v>0</v>
      </c>
      <c r="G2577">
        <v>0</v>
      </c>
      <c r="H2577">
        <v>0</v>
      </c>
      <c r="I2577">
        <v>0</v>
      </c>
      <c r="J2577">
        <v>0</v>
      </c>
      <c r="K2577">
        <v>0</v>
      </c>
      <c r="L2577">
        <v>0</v>
      </c>
      <c r="M2577">
        <v>0</v>
      </c>
      <c r="N2577">
        <v>0</v>
      </c>
      <c r="O2577">
        <v>0</v>
      </c>
      <c r="P2577">
        <v>0</v>
      </c>
      <c r="Q2577">
        <v>0</v>
      </c>
      <c r="R2577">
        <v>0</v>
      </c>
      <c r="S2577">
        <v>0</v>
      </c>
      <c r="T2577">
        <v>0</v>
      </c>
      <c r="U2577">
        <v>0</v>
      </c>
      <c r="V2577">
        <v>0</v>
      </c>
      <c r="W2577">
        <v>0</v>
      </c>
      <c r="X2577">
        <v>0</v>
      </c>
      <c r="Y2577">
        <v>0</v>
      </c>
      <c r="Z2577">
        <v>0</v>
      </c>
      <c r="AA2577">
        <v>0</v>
      </c>
      <c r="AB2577">
        <v>0</v>
      </c>
      <c r="AC2577">
        <v>0</v>
      </c>
      <c r="AD2577">
        <v>0</v>
      </c>
      <c r="AE2577">
        <v>0</v>
      </c>
      <c r="AF2577">
        <v>0</v>
      </c>
    </row>
    <row r="2578" spans="1:32" x14ac:dyDescent="0.25">
      <c r="A2578" t="s">
        <v>8239</v>
      </c>
      <c r="B2578">
        <v>0</v>
      </c>
      <c r="C2578">
        <v>0</v>
      </c>
      <c r="D2578">
        <v>0</v>
      </c>
      <c r="E2578">
        <v>0</v>
      </c>
      <c r="F2578">
        <v>0</v>
      </c>
      <c r="G2578">
        <v>0</v>
      </c>
      <c r="H2578">
        <v>0</v>
      </c>
      <c r="I2578">
        <v>0</v>
      </c>
      <c r="J2578">
        <v>0</v>
      </c>
      <c r="K2578">
        <v>0</v>
      </c>
      <c r="L2578">
        <v>0</v>
      </c>
      <c r="M2578">
        <v>0</v>
      </c>
      <c r="N2578">
        <v>0</v>
      </c>
      <c r="O2578">
        <v>0</v>
      </c>
      <c r="P2578">
        <v>0</v>
      </c>
      <c r="Q2578">
        <v>0</v>
      </c>
      <c r="R2578">
        <v>0</v>
      </c>
      <c r="S2578">
        <v>0</v>
      </c>
      <c r="T2578">
        <v>0</v>
      </c>
      <c r="U2578">
        <v>0</v>
      </c>
      <c r="V2578">
        <v>0</v>
      </c>
      <c r="W2578">
        <v>0</v>
      </c>
      <c r="X2578">
        <v>0</v>
      </c>
      <c r="Y2578">
        <v>0</v>
      </c>
      <c r="Z2578">
        <v>0</v>
      </c>
      <c r="AA2578">
        <v>0</v>
      </c>
      <c r="AB2578">
        <v>0</v>
      </c>
      <c r="AC2578">
        <v>0</v>
      </c>
      <c r="AD2578">
        <v>0</v>
      </c>
      <c r="AE2578">
        <v>0</v>
      </c>
      <c r="AF2578">
        <v>0</v>
      </c>
    </row>
    <row r="2579" spans="1:32" x14ac:dyDescent="0.25">
      <c r="A2579" t="s">
        <v>8240</v>
      </c>
      <c r="B2579">
        <v>0</v>
      </c>
      <c r="C2579">
        <v>0</v>
      </c>
      <c r="D2579">
        <v>0</v>
      </c>
      <c r="E2579">
        <v>0</v>
      </c>
      <c r="F2579">
        <v>0</v>
      </c>
      <c r="G2579">
        <v>0</v>
      </c>
      <c r="H2579">
        <v>0</v>
      </c>
      <c r="I2579">
        <v>0</v>
      </c>
      <c r="J2579">
        <v>0</v>
      </c>
      <c r="K2579">
        <v>0</v>
      </c>
      <c r="L2579">
        <v>0</v>
      </c>
      <c r="M2579">
        <v>0</v>
      </c>
      <c r="N2579">
        <v>0</v>
      </c>
      <c r="O2579">
        <v>0</v>
      </c>
      <c r="P2579">
        <v>0</v>
      </c>
      <c r="Q2579">
        <v>0</v>
      </c>
      <c r="R2579">
        <v>0</v>
      </c>
      <c r="S2579">
        <v>0</v>
      </c>
      <c r="T2579">
        <v>0</v>
      </c>
      <c r="U2579">
        <v>0</v>
      </c>
      <c r="V2579">
        <v>0</v>
      </c>
      <c r="W2579">
        <v>0</v>
      </c>
      <c r="X2579">
        <v>0</v>
      </c>
      <c r="Y2579">
        <v>0</v>
      </c>
      <c r="Z2579">
        <v>0</v>
      </c>
      <c r="AA2579">
        <v>0</v>
      </c>
      <c r="AB2579">
        <v>0</v>
      </c>
      <c r="AC2579">
        <v>0</v>
      </c>
      <c r="AD2579">
        <v>0</v>
      </c>
      <c r="AE2579">
        <v>0</v>
      </c>
      <c r="AF2579">
        <v>0</v>
      </c>
    </row>
    <row r="2580" spans="1:32" x14ac:dyDescent="0.25">
      <c r="A2580" t="s">
        <v>8241</v>
      </c>
      <c r="B2580">
        <v>0</v>
      </c>
      <c r="C2580">
        <v>0</v>
      </c>
      <c r="D2580">
        <v>0</v>
      </c>
      <c r="E2580">
        <v>0</v>
      </c>
      <c r="F2580">
        <v>0</v>
      </c>
      <c r="G2580">
        <v>0</v>
      </c>
      <c r="H2580">
        <v>0</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row>
    <row r="2581" spans="1:32" x14ac:dyDescent="0.25">
      <c r="A2581" t="s">
        <v>8242</v>
      </c>
      <c r="B2581">
        <v>0</v>
      </c>
      <c r="C2581">
        <v>0</v>
      </c>
      <c r="D2581">
        <v>0</v>
      </c>
      <c r="E2581">
        <v>0</v>
      </c>
      <c r="F2581">
        <v>0</v>
      </c>
      <c r="G2581">
        <v>0</v>
      </c>
      <c r="H2581">
        <v>0</v>
      </c>
      <c r="I2581">
        <v>0</v>
      </c>
      <c r="J2581">
        <v>0</v>
      </c>
      <c r="K2581">
        <v>0</v>
      </c>
      <c r="L2581">
        <v>0</v>
      </c>
      <c r="M2581">
        <v>0</v>
      </c>
      <c r="N2581">
        <v>0</v>
      </c>
      <c r="O2581">
        <v>0</v>
      </c>
      <c r="P2581">
        <v>0</v>
      </c>
      <c r="Q2581">
        <v>0</v>
      </c>
      <c r="R2581">
        <v>0</v>
      </c>
      <c r="S2581">
        <v>0</v>
      </c>
      <c r="T2581">
        <v>0</v>
      </c>
      <c r="U2581">
        <v>0</v>
      </c>
      <c r="V2581">
        <v>0</v>
      </c>
      <c r="W2581">
        <v>0</v>
      </c>
      <c r="X2581">
        <v>0</v>
      </c>
      <c r="Y2581">
        <v>0</v>
      </c>
      <c r="Z2581">
        <v>0</v>
      </c>
      <c r="AA2581">
        <v>0</v>
      </c>
      <c r="AB2581">
        <v>0</v>
      </c>
      <c r="AC2581">
        <v>0</v>
      </c>
      <c r="AD2581">
        <v>0</v>
      </c>
      <c r="AE2581">
        <v>0</v>
      </c>
      <c r="AF2581">
        <v>0</v>
      </c>
    </row>
    <row r="2582" spans="1:32" x14ac:dyDescent="0.25">
      <c r="A2582" t="s">
        <v>8243</v>
      </c>
      <c r="B2582">
        <v>0</v>
      </c>
      <c r="C2582">
        <v>0</v>
      </c>
      <c r="D2582">
        <v>0</v>
      </c>
      <c r="E2582">
        <v>0</v>
      </c>
      <c r="F2582">
        <v>0</v>
      </c>
      <c r="G2582">
        <v>0</v>
      </c>
      <c r="H2582">
        <v>0</v>
      </c>
      <c r="I2582">
        <v>0</v>
      </c>
      <c r="J2582">
        <v>0</v>
      </c>
      <c r="K2582">
        <v>0</v>
      </c>
      <c r="L2582">
        <v>0</v>
      </c>
      <c r="M2582">
        <v>0</v>
      </c>
      <c r="N2582">
        <v>0</v>
      </c>
      <c r="O2582">
        <v>0</v>
      </c>
      <c r="P2582">
        <v>0</v>
      </c>
      <c r="Q2582">
        <v>0</v>
      </c>
      <c r="R2582">
        <v>0</v>
      </c>
      <c r="S2582">
        <v>0</v>
      </c>
      <c r="T2582">
        <v>0</v>
      </c>
      <c r="U2582">
        <v>0</v>
      </c>
      <c r="V2582">
        <v>0</v>
      </c>
      <c r="W2582">
        <v>0</v>
      </c>
      <c r="X2582">
        <v>0</v>
      </c>
      <c r="Y2582">
        <v>0</v>
      </c>
      <c r="Z2582">
        <v>0</v>
      </c>
      <c r="AA2582">
        <v>0</v>
      </c>
      <c r="AB2582">
        <v>0</v>
      </c>
      <c r="AC2582">
        <v>0</v>
      </c>
      <c r="AD2582">
        <v>0</v>
      </c>
      <c r="AE2582">
        <v>0</v>
      </c>
      <c r="AF2582">
        <v>0</v>
      </c>
    </row>
    <row r="2583" spans="1:32" x14ac:dyDescent="0.25">
      <c r="A2583" t="s">
        <v>8244</v>
      </c>
      <c r="B2583">
        <v>0</v>
      </c>
      <c r="C2583">
        <v>0</v>
      </c>
      <c r="D2583">
        <v>0</v>
      </c>
      <c r="E2583">
        <v>0</v>
      </c>
      <c r="F2583">
        <v>0</v>
      </c>
      <c r="G2583">
        <v>0</v>
      </c>
      <c r="H2583">
        <v>0</v>
      </c>
      <c r="I2583">
        <v>0</v>
      </c>
      <c r="J2583">
        <v>0</v>
      </c>
      <c r="K2583">
        <v>0</v>
      </c>
      <c r="L2583">
        <v>0</v>
      </c>
      <c r="M2583">
        <v>0</v>
      </c>
      <c r="N2583">
        <v>0</v>
      </c>
      <c r="O2583">
        <v>0</v>
      </c>
      <c r="P2583">
        <v>0</v>
      </c>
      <c r="Q2583">
        <v>0</v>
      </c>
      <c r="R2583">
        <v>0</v>
      </c>
      <c r="S2583">
        <v>0</v>
      </c>
      <c r="T2583">
        <v>0</v>
      </c>
      <c r="U2583">
        <v>0</v>
      </c>
      <c r="V2583">
        <v>0</v>
      </c>
      <c r="W2583">
        <v>0</v>
      </c>
      <c r="X2583">
        <v>0</v>
      </c>
      <c r="Y2583">
        <v>0</v>
      </c>
      <c r="Z2583">
        <v>0</v>
      </c>
      <c r="AA2583">
        <v>0</v>
      </c>
      <c r="AB2583">
        <v>0</v>
      </c>
      <c r="AC2583">
        <v>0</v>
      </c>
      <c r="AD2583">
        <v>0</v>
      </c>
      <c r="AE2583">
        <v>0</v>
      </c>
      <c r="AF2583">
        <v>0</v>
      </c>
    </row>
    <row r="2584" spans="1:32" x14ac:dyDescent="0.25">
      <c r="A2584" t="s">
        <v>8245</v>
      </c>
      <c r="B2584">
        <v>0</v>
      </c>
      <c r="C2584">
        <v>0</v>
      </c>
      <c r="D2584">
        <v>0</v>
      </c>
      <c r="E2584">
        <v>0</v>
      </c>
      <c r="F2584">
        <v>0</v>
      </c>
      <c r="G2584">
        <v>0</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row>
    <row r="2585" spans="1:32" x14ac:dyDescent="0.25">
      <c r="A2585" t="s">
        <v>8246</v>
      </c>
      <c r="B2585">
        <v>0</v>
      </c>
      <c r="C2585">
        <v>0</v>
      </c>
      <c r="D2585">
        <v>0</v>
      </c>
      <c r="E2585">
        <v>0</v>
      </c>
      <c r="F2585">
        <v>0</v>
      </c>
      <c r="G2585">
        <v>0</v>
      </c>
      <c r="H2585">
        <v>0</v>
      </c>
      <c r="I2585">
        <v>0</v>
      </c>
      <c r="J2585">
        <v>0</v>
      </c>
      <c r="K2585">
        <v>0</v>
      </c>
      <c r="L2585">
        <v>0</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row>
    <row r="2586" spans="1:32" x14ac:dyDescent="0.25">
      <c r="A2586" t="s">
        <v>8247</v>
      </c>
      <c r="B2586">
        <v>0</v>
      </c>
      <c r="C2586">
        <v>0</v>
      </c>
      <c r="D2586">
        <v>0</v>
      </c>
      <c r="E2586">
        <v>0</v>
      </c>
      <c r="F2586">
        <v>0</v>
      </c>
      <c r="G2586">
        <v>0</v>
      </c>
      <c r="H2586">
        <v>0</v>
      </c>
      <c r="I2586">
        <v>0</v>
      </c>
      <c r="J2586">
        <v>0</v>
      </c>
      <c r="K2586">
        <v>0</v>
      </c>
      <c r="L2586">
        <v>0</v>
      </c>
      <c r="M2586">
        <v>0</v>
      </c>
      <c r="N2586">
        <v>0</v>
      </c>
      <c r="O2586">
        <v>0</v>
      </c>
      <c r="P2586">
        <v>0</v>
      </c>
      <c r="Q2586">
        <v>0</v>
      </c>
      <c r="R2586">
        <v>0</v>
      </c>
      <c r="S2586">
        <v>0</v>
      </c>
      <c r="T2586">
        <v>0</v>
      </c>
      <c r="U2586">
        <v>0</v>
      </c>
      <c r="V2586">
        <v>0</v>
      </c>
      <c r="W2586">
        <v>0</v>
      </c>
      <c r="X2586">
        <v>0</v>
      </c>
      <c r="Y2586">
        <v>0</v>
      </c>
      <c r="Z2586">
        <v>0</v>
      </c>
      <c r="AA2586">
        <v>0</v>
      </c>
      <c r="AB2586">
        <v>0</v>
      </c>
      <c r="AC2586">
        <v>0</v>
      </c>
      <c r="AD2586">
        <v>0</v>
      </c>
      <c r="AE2586">
        <v>0</v>
      </c>
      <c r="AF2586">
        <v>0</v>
      </c>
    </row>
    <row r="2587" spans="1:32" x14ac:dyDescent="0.25">
      <c r="A2587" t="s">
        <v>8248</v>
      </c>
      <c r="B2587">
        <v>0</v>
      </c>
      <c r="C2587">
        <v>0</v>
      </c>
      <c r="D2587">
        <v>0</v>
      </c>
      <c r="E2587">
        <v>0</v>
      </c>
      <c r="F2587">
        <v>0</v>
      </c>
      <c r="G2587">
        <v>0</v>
      </c>
      <c r="H2587">
        <v>0</v>
      </c>
      <c r="I2587">
        <v>0</v>
      </c>
      <c r="J2587">
        <v>0</v>
      </c>
      <c r="K2587">
        <v>0</v>
      </c>
      <c r="L2587">
        <v>0</v>
      </c>
      <c r="M2587">
        <v>0</v>
      </c>
      <c r="N2587">
        <v>0</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row>
    <row r="2588" spans="1:32" x14ac:dyDescent="0.25">
      <c r="A2588" t="s">
        <v>8249</v>
      </c>
      <c r="B2588">
        <v>0</v>
      </c>
      <c r="C2588">
        <v>0</v>
      </c>
      <c r="D2588">
        <v>0</v>
      </c>
      <c r="E2588">
        <v>0</v>
      </c>
      <c r="F2588">
        <v>0</v>
      </c>
      <c r="G2588">
        <v>0</v>
      </c>
      <c r="H2588">
        <v>0</v>
      </c>
      <c r="I2588">
        <v>0</v>
      </c>
      <c r="J2588">
        <v>0</v>
      </c>
      <c r="K2588">
        <v>0</v>
      </c>
      <c r="L2588">
        <v>0</v>
      </c>
      <c r="M2588">
        <v>0</v>
      </c>
      <c r="N2588">
        <v>0</v>
      </c>
      <c r="O2588">
        <v>0</v>
      </c>
      <c r="P2588">
        <v>0</v>
      </c>
      <c r="Q2588">
        <v>0</v>
      </c>
      <c r="R2588">
        <v>0</v>
      </c>
      <c r="S2588">
        <v>0</v>
      </c>
      <c r="T2588">
        <v>0</v>
      </c>
      <c r="U2588">
        <v>0</v>
      </c>
      <c r="V2588">
        <v>0</v>
      </c>
      <c r="W2588">
        <v>0</v>
      </c>
      <c r="X2588">
        <v>0</v>
      </c>
      <c r="Y2588">
        <v>0</v>
      </c>
      <c r="Z2588">
        <v>0</v>
      </c>
      <c r="AA2588">
        <v>0</v>
      </c>
      <c r="AB2588">
        <v>0</v>
      </c>
      <c r="AC2588">
        <v>0</v>
      </c>
      <c r="AD2588">
        <v>0</v>
      </c>
      <c r="AE2588">
        <v>0</v>
      </c>
      <c r="AF2588">
        <v>0</v>
      </c>
    </row>
    <row r="2589" spans="1:32" x14ac:dyDescent="0.25">
      <c r="A2589" t="s">
        <v>8250</v>
      </c>
      <c r="B2589">
        <v>0</v>
      </c>
      <c r="C2589">
        <v>0</v>
      </c>
      <c r="D2589">
        <v>0</v>
      </c>
      <c r="E2589">
        <v>0</v>
      </c>
      <c r="F2589">
        <v>0</v>
      </c>
      <c r="G2589">
        <v>0</v>
      </c>
      <c r="H2589">
        <v>0</v>
      </c>
      <c r="I2589">
        <v>0</v>
      </c>
      <c r="J2589">
        <v>0</v>
      </c>
      <c r="K2589">
        <v>0</v>
      </c>
      <c r="L2589">
        <v>0</v>
      </c>
      <c r="M2589">
        <v>0</v>
      </c>
      <c r="N2589">
        <v>0</v>
      </c>
      <c r="O2589">
        <v>0</v>
      </c>
      <c r="P2589">
        <v>0</v>
      </c>
      <c r="Q2589">
        <v>0</v>
      </c>
      <c r="R2589">
        <v>0</v>
      </c>
      <c r="S2589">
        <v>0</v>
      </c>
      <c r="T2589">
        <v>0</v>
      </c>
      <c r="U2589">
        <v>0</v>
      </c>
      <c r="V2589">
        <v>0</v>
      </c>
      <c r="W2589">
        <v>0</v>
      </c>
      <c r="X2589">
        <v>0</v>
      </c>
      <c r="Y2589">
        <v>0</v>
      </c>
      <c r="Z2589">
        <v>0</v>
      </c>
      <c r="AA2589">
        <v>0</v>
      </c>
      <c r="AB2589">
        <v>0</v>
      </c>
      <c r="AC2589">
        <v>0</v>
      </c>
      <c r="AD2589">
        <v>0</v>
      </c>
      <c r="AE2589">
        <v>0</v>
      </c>
      <c r="AF2589">
        <v>0</v>
      </c>
    </row>
    <row r="2590" spans="1:32" x14ac:dyDescent="0.25">
      <c r="A2590" t="s">
        <v>8251</v>
      </c>
      <c r="B2590">
        <v>0</v>
      </c>
      <c r="C2590">
        <v>0</v>
      </c>
      <c r="D2590">
        <v>0</v>
      </c>
      <c r="E2590">
        <v>0</v>
      </c>
      <c r="F2590">
        <v>0</v>
      </c>
      <c r="G2590">
        <v>0</v>
      </c>
      <c r="H2590">
        <v>0</v>
      </c>
      <c r="I2590">
        <v>0</v>
      </c>
      <c r="J2590">
        <v>0</v>
      </c>
      <c r="K2590">
        <v>0</v>
      </c>
      <c r="L2590">
        <v>0</v>
      </c>
      <c r="M2590">
        <v>0</v>
      </c>
      <c r="N2590">
        <v>0</v>
      </c>
      <c r="O2590">
        <v>0</v>
      </c>
      <c r="P2590">
        <v>0</v>
      </c>
      <c r="Q2590">
        <v>0</v>
      </c>
      <c r="R2590">
        <v>0</v>
      </c>
      <c r="S2590">
        <v>0</v>
      </c>
      <c r="T2590">
        <v>0</v>
      </c>
      <c r="U2590">
        <v>0</v>
      </c>
      <c r="V2590">
        <v>0</v>
      </c>
      <c r="W2590">
        <v>0</v>
      </c>
      <c r="X2590">
        <v>0</v>
      </c>
      <c r="Y2590">
        <v>0</v>
      </c>
      <c r="Z2590">
        <v>0</v>
      </c>
      <c r="AA2590">
        <v>0</v>
      </c>
      <c r="AB2590">
        <v>0</v>
      </c>
      <c r="AC2590">
        <v>0</v>
      </c>
      <c r="AD2590">
        <v>0</v>
      </c>
      <c r="AE2590">
        <v>0</v>
      </c>
      <c r="AF2590">
        <v>0</v>
      </c>
    </row>
    <row r="2591" spans="1:32" x14ac:dyDescent="0.25">
      <c r="A2591" t="s">
        <v>8252</v>
      </c>
      <c r="B2591">
        <v>0</v>
      </c>
      <c r="C2591">
        <v>0</v>
      </c>
      <c r="D2591">
        <v>0</v>
      </c>
      <c r="E2591">
        <v>0</v>
      </c>
      <c r="F2591">
        <v>0</v>
      </c>
      <c r="G2591">
        <v>0</v>
      </c>
      <c r="H2591">
        <v>0</v>
      </c>
      <c r="I2591">
        <v>0</v>
      </c>
      <c r="J2591">
        <v>0</v>
      </c>
      <c r="K2591">
        <v>0</v>
      </c>
      <c r="L2591">
        <v>0</v>
      </c>
      <c r="M2591">
        <v>0</v>
      </c>
      <c r="N2591">
        <v>0</v>
      </c>
      <c r="O2591">
        <v>0</v>
      </c>
      <c r="P2591">
        <v>0</v>
      </c>
      <c r="Q2591">
        <v>0</v>
      </c>
      <c r="R2591">
        <v>0</v>
      </c>
      <c r="S2591">
        <v>0</v>
      </c>
      <c r="T2591">
        <v>0</v>
      </c>
      <c r="U2591">
        <v>0</v>
      </c>
      <c r="V2591">
        <v>0</v>
      </c>
      <c r="W2591">
        <v>0</v>
      </c>
      <c r="X2591">
        <v>0</v>
      </c>
      <c r="Y2591">
        <v>0</v>
      </c>
      <c r="Z2591">
        <v>0</v>
      </c>
      <c r="AA2591">
        <v>0</v>
      </c>
      <c r="AB2591">
        <v>0</v>
      </c>
      <c r="AC2591">
        <v>0</v>
      </c>
      <c r="AD2591">
        <v>0</v>
      </c>
      <c r="AE2591">
        <v>0</v>
      </c>
      <c r="AF2591">
        <v>0</v>
      </c>
    </row>
    <row r="2592" spans="1:32" x14ac:dyDescent="0.25">
      <c r="A2592" t="s">
        <v>8253</v>
      </c>
      <c r="B2592">
        <v>0</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0</v>
      </c>
      <c r="V2592">
        <v>0</v>
      </c>
      <c r="W2592">
        <v>0</v>
      </c>
      <c r="X2592">
        <v>0</v>
      </c>
      <c r="Y2592">
        <v>0</v>
      </c>
      <c r="Z2592">
        <v>0</v>
      </c>
      <c r="AA2592">
        <v>0</v>
      </c>
      <c r="AB2592">
        <v>0</v>
      </c>
      <c r="AC2592">
        <v>0</v>
      </c>
      <c r="AD2592">
        <v>0</v>
      </c>
      <c r="AE2592">
        <v>0</v>
      </c>
      <c r="AF2592">
        <v>0</v>
      </c>
    </row>
    <row r="2593" spans="1:32" x14ac:dyDescent="0.25">
      <c r="A2593" t="s">
        <v>8254</v>
      </c>
      <c r="B2593">
        <v>0</v>
      </c>
      <c r="C2593">
        <v>0</v>
      </c>
      <c r="D2593">
        <v>0</v>
      </c>
      <c r="E2593">
        <v>0</v>
      </c>
      <c r="F2593">
        <v>0</v>
      </c>
      <c r="G2593">
        <v>0</v>
      </c>
      <c r="H2593">
        <v>0</v>
      </c>
      <c r="I2593">
        <v>0</v>
      </c>
      <c r="J2593">
        <v>0</v>
      </c>
      <c r="K2593">
        <v>0</v>
      </c>
      <c r="L2593">
        <v>0</v>
      </c>
      <c r="M2593">
        <v>0</v>
      </c>
      <c r="N2593">
        <v>0</v>
      </c>
      <c r="O2593">
        <v>0</v>
      </c>
      <c r="P2593">
        <v>0</v>
      </c>
      <c r="Q2593">
        <v>0</v>
      </c>
      <c r="R2593">
        <v>0</v>
      </c>
      <c r="S2593">
        <v>0</v>
      </c>
      <c r="T2593">
        <v>0</v>
      </c>
      <c r="U2593">
        <v>0</v>
      </c>
      <c r="V2593">
        <v>0</v>
      </c>
      <c r="W2593">
        <v>0</v>
      </c>
      <c r="X2593">
        <v>0</v>
      </c>
      <c r="Y2593">
        <v>0</v>
      </c>
      <c r="Z2593">
        <v>0</v>
      </c>
      <c r="AA2593">
        <v>0</v>
      </c>
      <c r="AB2593">
        <v>0</v>
      </c>
      <c r="AC2593">
        <v>0</v>
      </c>
      <c r="AD2593">
        <v>0</v>
      </c>
      <c r="AE2593">
        <v>0</v>
      </c>
      <c r="AF2593">
        <v>0</v>
      </c>
    </row>
    <row r="2594" spans="1:32" x14ac:dyDescent="0.25">
      <c r="A2594" t="s">
        <v>8255</v>
      </c>
      <c r="B2594">
        <v>0</v>
      </c>
      <c r="C2594">
        <v>0</v>
      </c>
      <c r="D2594">
        <v>0</v>
      </c>
      <c r="E2594">
        <v>0</v>
      </c>
      <c r="F2594">
        <v>0</v>
      </c>
      <c r="G2594">
        <v>0</v>
      </c>
      <c r="H2594">
        <v>0</v>
      </c>
      <c r="I2594">
        <v>0</v>
      </c>
      <c r="J2594">
        <v>0</v>
      </c>
      <c r="K2594">
        <v>0</v>
      </c>
      <c r="L2594">
        <v>0</v>
      </c>
      <c r="M2594">
        <v>0</v>
      </c>
      <c r="N2594">
        <v>0</v>
      </c>
      <c r="O2594">
        <v>0</v>
      </c>
      <c r="P2594">
        <v>0</v>
      </c>
      <c r="Q2594">
        <v>0</v>
      </c>
      <c r="R2594">
        <v>0</v>
      </c>
      <c r="S2594">
        <v>0</v>
      </c>
      <c r="T2594">
        <v>0</v>
      </c>
      <c r="U2594">
        <v>0</v>
      </c>
      <c r="V2594">
        <v>0</v>
      </c>
      <c r="W2594">
        <v>0</v>
      </c>
      <c r="X2594">
        <v>0</v>
      </c>
      <c r="Y2594">
        <v>0</v>
      </c>
      <c r="Z2594">
        <v>0</v>
      </c>
      <c r="AA2594">
        <v>0</v>
      </c>
      <c r="AB2594">
        <v>0</v>
      </c>
      <c r="AC2594">
        <v>0</v>
      </c>
      <c r="AD2594">
        <v>0</v>
      </c>
      <c r="AE2594">
        <v>0</v>
      </c>
      <c r="AF2594">
        <v>0</v>
      </c>
    </row>
    <row r="2595" spans="1:32" x14ac:dyDescent="0.25">
      <c r="A2595" t="s">
        <v>8256</v>
      </c>
      <c r="B2595">
        <v>0</v>
      </c>
      <c r="C2595">
        <v>0</v>
      </c>
      <c r="D2595">
        <v>0</v>
      </c>
      <c r="E2595">
        <v>0</v>
      </c>
      <c r="F2595">
        <v>0</v>
      </c>
      <c r="G2595">
        <v>0</v>
      </c>
      <c r="H2595">
        <v>0</v>
      </c>
      <c r="I2595">
        <v>0</v>
      </c>
      <c r="J2595">
        <v>0</v>
      </c>
      <c r="K2595">
        <v>0</v>
      </c>
      <c r="L2595">
        <v>0</v>
      </c>
      <c r="M2595">
        <v>0</v>
      </c>
      <c r="N2595">
        <v>0</v>
      </c>
      <c r="O2595">
        <v>0</v>
      </c>
      <c r="P2595">
        <v>0</v>
      </c>
      <c r="Q2595">
        <v>0</v>
      </c>
      <c r="R2595">
        <v>0</v>
      </c>
      <c r="S2595">
        <v>0</v>
      </c>
      <c r="T2595">
        <v>0</v>
      </c>
      <c r="U2595">
        <v>0</v>
      </c>
      <c r="V2595">
        <v>0</v>
      </c>
      <c r="W2595">
        <v>0</v>
      </c>
      <c r="X2595">
        <v>0</v>
      </c>
      <c r="Y2595">
        <v>0</v>
      </c>
      <c r="Z2595">
        <v>0</v>
      </c>
      <c r="AA2595">
        <v>0</v>
      </c>
      <c r="AB2595">
        <v>0</v>
      </c>
      <c r="AC2595">
        <v>0</v>
      </c>
      <c r="AD2595">
        <v>0</v>
      </c>
      <c r="AE2595">
        <v>0</v>
      </c>
      <c r="AF2595">
        <v>0</v>
      </c>
    </row>
    <row r="2596" spans="1:32" x14ac:dyDescent="0.25">
      <c r="A2596" t="s">
        <v>8257</v>
      </c>
      <c r="B2596">
        <v>0</v>
      </c>
      <c r="C2596">
        <v>0</v>
      </c>
      <c r="D2596">
        <v>0</v>
      </c>
      <c r="E2596">
        <v>0</v>
      </c>
      <c r="F2596">
        <v>0</v>
      </c>
      <c r="G2596">
        <v>0</v>
      </c>
      <c r="H2596">
        <v>0</v>
      </c>
      <c r="I2596">
        <v>0</v>
      </c>
      <c r="J2596">
        <v>0</v>
      </c>
      <c r="K2596">
        <v>0</v>
      </c>
      <c r="L2596">
        <v>0</v>
      </c>
      <c r="M2596">
        <v>0</v>
      </c>
      <c r="N2596">
        <v>0</v>
      </c>
      <c r="O2596">
        <v>0</v>
      </c>
      <c r="P2596">
        <v>0</v>
      </c>
      <c r="Q2596">
        <v>0</v>
      </c>
      <c r="R2596">
        <v>0</v>
      </c>
      <c r="S2596">
        <v>0</v>
      </c>
      <c r="T2596">
        <v>0</v>
      </c>
      <c r="U2596">
        <v>0</v>
      </c>
      <c r="V2596">
        <v>0</v>
      </c>
      <c r="W2596">
        <v>0</v>
      </c>
      <c r="X2596">
        <v>0</v>
      </c>
      <c r="Y2596">
        <v>0</v>
      </c>
      <c r="Z2596">
        <v>0</v>
      </c>
      <c r="AA2596">
        <v>0</v>
      </c>
      <c r="AB2596">
        <v>0</v>
      </c>
      <c r="AC2596">
        <v>0</v>
      </c>
      <c r="AD2596">
        <v>0</v>
      </c>
      <c r="AE2596">
        <v>0</v>
      </c>
      <c r="AF2596">
        <v>0</v>
      </c>
    </row>
    <row r="2597" spans="1:32" x14ac:dyDescent="0.25">
      <c r="A2597" t="s">
        <v>8258</v>
      </c>
      <c r="B2597">
        <v>0</v>
      </c>
      <c r="C2597">
        <v>0</v>
      </c>
      <c r="D2597">
        <v>0</v>
      </c>
      <c r="E2597">
        <v>0</v>
      </c>
      <c r="F2597">
        <v>0</v>
      </c>
      <c r="G2597">
        <v>0</v>
      </c>
      <c r="H2597">
        <v>0</v>
      </c>
      <c r="I2597">
        <v>0</v>
      </c>
      <c r="J2597">
        <v>0</v>
      </c>
      <c r="K2597">
        <v>0</v>
      </c>
      <c r="L2597">
        <v>0</v>
      </c>
      <c r="M2597">
        <v>0</v>
      </c>
      <c r="N2597">
        <v>0</v>
      </c>
      <c r="O2597">
        <v>0</v>
      </c>
      <c r="P2597">
        <v>0</v>
      </c>
      <c r="Q2597">
        <v>0</v>
      </c>
      <c r="R2597">
        <v>0</v>
      </c>
      <c r="S2597">
        <v>0</v>
      </c>
      <c r="T2597">
        <v>0</v>
      </c>
      <c r="U2597">
        <v>0</v>
      </c>
      <c r="V2597">
        <v>0</v>
      </c>
      <c r="W2597">
        <v>0</v>
      </c>
      <c r="X2597">
        <v>0</v>
      </c>
      <c r="Y2597">
        <v>0</v>
      </c>
      <c r="Z2597">
        <v>0</v>
      </c>
      <c r="AA2597">
        <v>0</v>
      </c>
      <c r="AB2597">
        <v>0</v>
      </c>
      <c r="AC2597">
        <v>0</v>
      </c>
      <c r="AD2597">
        <v>0</v>
      </c>
      <c r="AE2597">
        <v>0</v>
      </c>
      <c r="AF2597">
        <v>0</v>
      </c>
    </row>
    <row r="2598" spans="1:32" x14ac:dyDescent="0.25">
      <c r="A2598" t="s">
        <v>8259</v>
      </c>
      <c r="B2598">
        <v>0</v>
      </c>
      <c r="C2598">
        <v>0</v>
      </c>
      <c r="D2598">
        <v>0</v>
      </c>
      <c r="E2598">
        <v>0</v>
      </c>
      <c r="F2598">
        <v>0</v>
      </c>
      <c r="G2598">
        <v>0</v>
      </c>
      <c r="H2598">
        <v>0</v>
      </c>
      <c r="I2598">
        <v>0</v>
      </c>
      <c r="J2598">
        <v>0</v>
      </c>
      <c r="K2598">
        <v>0</v>
      </c>
      <c r="L2598">
        <v>0</v>
      </c>
      <c r="M2598">
        <v>0</v>
      </c>
      <c r="N2598">
        <v>0</v>
      </c>
      <c r="O2598">
        <v>0</v>
      </c>
      <c r="P2598">
        <v>0</v>
      </c>
      <c r="Q2598">
        <v>0</v>
      </c>
      <c r="R2598">
        <v>0</v>
      </c>
      <c r="S2598">
        <v>0</v>
      </c>
      <c r="T2598">
        <v>0</v>
      </c>
      <c r="U2598">
        <v>0</v>
      </c>
      <c r="V2598">
        <v>0</v>
      </c>
      <c r="W2598">
        <v>0</v>
      </c>
      <c r="X2598">
        <v>0</v>
      </c>
      <c r="Y2598">
        <v>0</v>
      </c>
      <c r="Z2598">
        <v>0</v>
      </c>
      <c r="AA2598">
        <v>0</v>
      </c>
      <c r="AB2598">
        <v>0</v>
      </c>
      <c r="AC2598">
        <v>0</v>
      </c>
      <c r="AD2598">
        <v>0</v>
      </c>
      <c r="AE2598">
        <v>0</v>
      </c>
      <c r="AF2598">
        <v>0</v>
      </c>
    </row>
    <row r="2599" spans="1:32" x14ac:dyDescent="0.25">
      <c r="A2599" t="s">
        <v>8260</v>
      </c>
      <c r="B2599">
        <v>0</v>
      </c>
      <c r="C2599">
        <v>0</v>
      </c>
      <c r="D2599">
        <v>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row>
    <row r="2600" spans="1:32" x14ac:dyDescent="0.25">
      <c r="A2600" t="s">
        <v>8261</v>
      </c>
      <c r="B2600">
        <v>0</v>
      </c>
      <c r="C2600">
        <v>0</v>
      </c>
      <c r="D2600">
        <v>0</v>
      </c>
      <c r="E2600">
        <v>0</v>
      </c>
      <c r="F2600">
        <v>0</v>
      </c>
      <c r="G2600">
        <v>0</v>
      </c>
      <c r="H2600">
        <v>0</v>
      </c>
      <c r="I2600">
        <v>0</v>
      </c>
      <c r="J2600">
        <v>0</v>
      </c>
      <c r="K2600">
        <v>0</v>
      </c>
      <c r="L2600">
        <v>0</v>
      </c>
      <c r="M2600">
        <v>0</v>
      </c>
      <c r="N2600">
        <v>0</v>
      </c>
      <c r="O2600">
        <v>0</v>
      </c>
      <c r="P2600">
        <v>0</v>
      </c>
      <c r="Q2600">
        <v>0</v>
      </c>
      <c r="R2600">
        <v>0</v>
      </c>
      <c r="S2600">
        <v>0</v>
      </c>
      <c r="T2600">
        <v>0</v>
      </c>
      <c r="U2600">
        <v>0</v>
      </c>
      <c r="V2600">
        <v>0</v>
      </c>
      <c r="W2600">
        <v>0</v>
      </c>
      <c r="X2600">
        <v>0</v>
      </c>
      <c r="Y2600">
        <v>0</v>
      </c>
      <c r="Z2600">
        <v>0</v>
      </c>
      <c r="AA2600">
        <v>0</v>
      </c>
      <c r="AB2600">
        <v>0</v>
      </c>
      <c r="AC2600">
        <v>0</v>
      </c>
      <c r="AD2600">
        <v>0</v>
      </c>
      <c r="AE2600">
        <v>0</v>
      </c>
      <c r="AF2600">
        <v>0</v>
      </c>
    </row>
    <row r="2601" spans="1:32" x14ac:dyDescent="0.25">
      <c r="A2601" t="s">
        <v>8262</v>
      </c>
      <c r="B2601">
        <v>0</v>
      </c>
      <c r="C2601">
        <v>0</v>
      </c>
      <c r="D2601">
        <v>0</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row>
    <row r="2602" spans="1:32" x14ac:dyDescent="0.25">
      <c r="A2602" t="s">
        <v>8263</v>
      </c>
      <c r="B2602">
        <v>0</v>
      </c>
      <c r="C2602">
        <v>0</v>
      </c>
      <c r="D2602">
        <v>0</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row>
    <row r="2603" spans="1:32" x14ac:dyDescent="0.25">
      <c r="A2603" t="s">
        <v>8264</v>
      </c>
      <c r="B2603">
        <v>0</v>
      </c>
      <c r="C2603">
        <v>0</v>
      </c>
      <c r="D2603">
        <v>0</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row>
    <row r="2604" spans="1:32" x14ac:dyDescent="0.25">
      <c r="A2604" t="s">
        <v>8265</v>
      </c>
      <c r="B2604">
        <v>0</v>
      </c>
      <c r="C2604">
        <v>0</v>
      </c>
      <c r="D2604">
        <v>0</v>
      </c>
      <c r="E2604">
        <v>0</v>
      </c>
      <c r="F2604">
        <v>0</v>
      </c>
      <c r="G2604">
        <v>0</v>
      </c>
      <c r="H2604">
        <v>0</v>
      </c>
      <c r="I2604">
        <v>0</v>
      </c>
      <c r="J2604">
        <v>0</v>
      </c>
      <c r="K2604">
        <v>0</v>
      </c>
      <c r="L2604">
        <v>0</v>
      </c>
      <c r="M2604">
        <v>0</v>
      </c>
      <c r="N2604">
        <v>0</v>
      </c>
      <c r="O2604">
        <v>0</v>
      </c>
      <c r="P2604">
        <v>0</v>
      </c>
      <c r="Q2604">
        <v>0</v>
      </c>
      <c r="R2604">
        <v>0</v>
      </c>
      <c r="S2604">
        <v>0</v>
      </c>
      <c r="T2604">
        <v>0</v>
      </c>
      <c r="U2604">
        <v>0</v>
      </c>
      <c r="V2604">
        <v>0</v>
      </c>
      <c r="W2604">
        <v>0</v>
      </c>
      <c r="X2604">
        <v>0</v>
      </c>
      <c r="Y2604">
        <v>0</v>
      </c>
      <c r="Z2604">
        <v>0</v>
      </c>
      <c r="AA2604">
        <v>0</v>
      </c>
      <c r="AB2604">
        <v>0</v>
      </c>
      <c r="AC2604">
        <v>0</v>
      </c>
      <c r="AD2604">
        <v>0</v>
      </c>
      <c r="AE2604">
        <v>0</v>
      </c>
      <c r="AF2604">
        <v>0</v>
      </c>
    </row>
    <row r="2605" spans="1:32" x14ac:dyDescent="0.25">
      <c r="A2605" t="s">
        <v>8266</v>
      </c>
      <c r="B2605">
        <v>0</v>
      </c>
      <c r="C2605">
        <v>0</v>
      </c>
      <c r="D2605">
        <v>0</v>
      </c>
      <c r="E2605">
        <v>0</v>
      </c>
      <c r="F2605">
        <v>0</v>
      </c>
      <c r="G2605">
        <v>0</v>
      </c>
      <c r="H2605">
        <v>0</v>
      </c>
      <c r="I2605">
        <v>0</v>
      </c>
      <c r="J2605">
        <v>0</v>
      </c>
      <c r="K2605">
        <v>0</v>
      </c>
      <c r="L2605">
        <v>0</v>
      </c>
      <c r="M2605">
        <v>0</v>
      </c>
      <c r="N2605">
        <v>0</v>
      </c>
      <c r="O2605">
        <v>0</v>
      </c>
      <c r="P2605">
        <v>0</v>
      </c>
      <c r="Q2605">
        <v>0</v>
      </c>
      <c r="R2605">
        <v>0</v>
      </c>
      <c r="S2605">
        <v>0</v>
      </c>
      <c r="T2605">
        <v>0</v>
      </c>
      <c r="U2605">
        <v>0</v>
      </c>
      <c r="V2605">
        <v>0</v>
      </c>
      <c r="W2605">
        <v>0</v>
      </c>
      <c r="X2605">
        <v>0</v>
      </c>
      <c r="Y2605">
        <v>0</v>
      </c>
      <c r="Z2605">
        <v>0</v>
      </c>
      <c r="AA2605">
        <v>0</v>
      </c>
      <c r="AB2605">
        <v>0</v>
      </c>
      <c r="AC2605">
        <v>0</v>
      </c>
      <c r="AD2605">
        <v>0</v>
      </c>
      <c r="AE2605">
        <v>0</v>
      </c>
      <c r="AF2605">
        <v>0</v>
      </c>
    </row>
    <row r="2606" spans="1:32" x14ac:dyDescent="0.25">
      <c r="A2606" t="s">
        <v>8267</v>
      </c>
      <c r="B2606">
        <v>0</v>
      </c>
      <c r="C2606">
        <v>0</v>
      </c>
      <c r="D2606">
        <v>0</v>
      </c>
      <c r="E2606">
        <v>0</v>
      </c>
      <c r="F2606">
        <v>0</v>
      </c>
      <c r="G2606">
        <v>0</v>
      </c>
      <c r="H2606">
        <v>0</v>
      </c>
      <c r="I2606">
        <v>0</v>
      </c>
      <c r="J2606">
        <v>0</v>
      </c>
      <c r="K2606">
        <v>0</v>
      </c>
      <c r="L2606">
        <v>0</v>
      </c>
      <c r="M2606">
        <v>0</v>
      </c>
      <c r="N2606">
        <v>0</v>
      </c>
      <c r="O2606">
        <v>0</v>
      </c>
      <c r="P2606">
        <v>0</v>
      </c>
      <c r="Q2606">
        <v>0</v>
      </c>
      <c r="R2606">
        <v>0</v>
      </c>
      <c r="S2606">
        <v>0</v>
      </c>
      <c r="T2606">
        <v>0</v>
      </c>
      <c r="U2606">
        <v>0</v>
      </c>
      <c r="V2606">
        <v>0</v>
      </c>
      <c r="W2606">
        <v>0</v>
      </c>
      <c r="X2606">
        <v>0</v>
      </c>
      <c r="Y2606">
        <v>0</v>
      </c>
      <c r="Z2606">
        <v>0</v>
      </c>
      <c r="AA2606">
        <v>0</v>
      </c>
      <c r="AB2606">
        <v>0</v>
      </c>
      <c r="AC2606">
        <v>0</v>
      </c>
      <c r="AD2606">
        <v>0</v>
      </c>
      <c r="AE2606">
        <v>0</v>
      </c>
      <c r="AF2606">
        <v>0</v>
      </c>
    </row>
    <row r="2607" spans="1:32" x14ac:dyDescent="0.25">
      <c r="A2607" t="s">
        <v>8268</v>
      </c>
      <c r="B2607">
        <v>0</v>
      </c>
      <c r="C2607">
        <v>0</v>
      </c>
      <c r="D2607">
        <v>0</v>
      </c>
      <c r="E2607">
        <v>0</v>
      </c>
      <c r="F2607">
        <v>0</v>
      </c>
      <c r="G2607">
        <v>0</v>
      </c>
      <c r="H2607">
        <v>0</v>
      </c>
      <c r="I2607">
        <v>0</v>
      </c>
      <c r="J2607">
        <v>0</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row>
    <row r="2608" spans="1:32" x14ac:dyDescent="0.25">
      <c r="A2608" t="s">
        <v>8269</v>
      </c>
      <c r="B2608">
        <v>0</v>
      </c>
      <c r="C2608">
        <v>0</v>
      </c>
      <c r="D2608">
        <v>0</v>
      </c>
      <c r="E2608">
        <v>0</v>
      </c>
      <c r="F2608">
        <v>0</v>
      </c>
      <c r="G2608">
        <v>0</v>
      </c>
      <c r="H2608">
        <v>0</v>
      </c>
      <c r="I2608">
        <v>0</v>
      </c>
      <c r="J2608">
        <v>0</v>
      </c>
      <c r="K2608">
        <v>0</v>
      </c>
      <c r="L2608">
        <v>0</v>
      </c>
      <c r="M2608">
        <v>0</v>
      </c>
      <c r="N2608">
        <v>0</v>
      </c>
      <c r="O2608">
        <v>0</v>
      </c>
      <c r="P2608">
        <v>0</v>
      </c>
      <c r="Q2608">
        <v>0</v>
      </c>
      <c r="R2608">
        <v>0</v>
      </c>
      <c r="S2608">
        <v>0</v>
      </c>
      <c r="T2608">
        <v>0</v>
      </c>
      <c r="U2608">
        <v>0</v>
      </c>
      <c r="V2608">
        <v>0</v>
      </c>
      <c r="W2608">
        <v>0</v>
      </c>
      <c r="X2608">
        <v>0</v>
      </c>
      <c r="Y2608">
        <v>0</v>
      </c>
      <c r="Z2608">
        <v>0</v>
      </c>
      <c r="AA2608">
        <v>0</v>
      </c>
      <c r="AB2608">
        <v>0</v>
      </c>
      <c r="AC2608">
        <v>0</v>
      </c>
      <c r="AD2608">
        <v>0</v>
      </c>
      <c r="AE2608">
        <v>0</v>
      </c>
      <c r="AF2608">
        <v>0</v>
      </c>
    </row>
    <row r="2609" spans="1:32" x14ac:dyDescent="0.25">
      <c r="A2609" t="s">
        <v>8270</v>
      </c>
      <c r="B2609">
        <v>0</v>
      </c>
      <c r="C2609">
        <v>0</v>
      </c>
      <c r="D2609">
        <v>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row>
    <row r="2610" spans="1:32" x14ac:dyDescent="0.25">
      <c r="A2610" t="s">
        <v>8271</v>
      </c>
      <c r="B2610">
        <v>0</v>
      </c>
      <c r="C2610">
        <v>0</v>
      </c>
      <c r="D2610">
        <v>0</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row>
    <row r="2611" spans="1:32" x14ac:dyDescent="0.25">
      <c r="A2611" t="s">
        <v>8272</v>
      </c>
      <c r="B2611">
        <v>0</v>
      </c>
      <c r="C2611">
        <v>0</v>
      </c>
      <c r="D2611">
        <v>0</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row>
    <row r="2612" spans="1:32" x14ac:dyDescent="0.25">
      <c r="A2612" t="s">
        <v>8273</v>
      </c>
      <c r="B2612">
        <v>0</v>
      </c>
      <c r="C2612">
        <v>0</v>
      </c>
      <c r="D2612">
        <v>0</v>
      </c>
      <c r="E2612">
        <v>0</v>
      </c>
      <c r="F2612">
        <v>0</v>
      </c>
      <c r="G2612">
        <v>0</v>
      </c>
      <c r="H2612">
        <v>0</v>
      </c>
      <c r="I2612">
        <v>0</v>
      </c>
      <c r="J2612">
        <v>0</v>
      </c>
      <c r="K2612">
        <v>0</v>
      </c>
      <c r="L2612">
        <v>0</v>
      </c>
      <c r="M2612">
        <v>0</v>
      </c>
      <c r="N2612">
        <v>0</v>
      </c>
      <c r="O2612">
        <v>0</v>
      </c>
      <c r="P2612">
        <v>0</v>
      </c>
      <c r="Q2612">
        <v>0</v>
      </c>
      <c r="R2612">
        <v>0</v>
      </c>
      <c r="S2612">
        <v>0</v>
      </c>
      <c r="T2612">
        <v>0</v>
      </c>
      <c r="U2612">
        <v>0</v>
      </c>
      <c r="V2612">
        <v>0</v>
      </c>
      <c r="W2612">
        <v>0</v>
      </c>
      <c r="X2612">
        <v>0</v>
      </c>
      <c r="Y2612">
        <v>0</v>
      </c>
      <c r="Z2612">
        <v>0</v>
      </c>
      <c r="AA2612">
        <v>0</v>
      </c>
      <c r="AB2612">
        <v>0</v>
      </c>
      <c r="AC2612">
        <v>0</v>
      </c>
      <c r="AD2612">
        <v>0</v>
      </c>
      <c r="AE2612">
        <v>0</v>
      </c>
      <c r="AF2612">
        <v>0</v>
      </c>
    </row>
    <row r="2613" spans="1:32" x14ac:dyDescent="0.25">
      <c r="A2613" t="s">
        <v>8274</v>
      </c>
      <c r="B2613">
        <v>0</v>
      </c>
      <c r="C2613">
        <v>0</v>
      </c>
      <c r="D2613">
        <v>0</v>
      </c>
      <c r="E2613">
        <v>0</v>
      </c>
      <c r="F2613">
        <v>0</v>
      </c>
      <c r="G2613">
        <v>0</v>
      </c>
      <c r="H2613">
        <v>0</v>
      </c>
      <c r="I2613">
        <v>0</v>
      </c>
      <c r="J2613">
        <v>0</v>
      </c>
      <c r="K2613">
        <v>0</v>
      </c>
      <c r="L2613">
        <v>0</v>
      </c>
      <c r="M2613">
        <v>0</v>
      </c>
      <c r="N2613">
        <v>0</v>
      </c>
      <c r="O2613">
        <v>0</v>
      </c>
      <c r="P2613">
        <v>0</v>
      </c>
      <c r="Q2613">
        <v>0</v>
      </c>
      <c r="R2613">
        <v>0</v>
      </c>
      <c r="S2613">
        <v>0</v>
      </c>
      <c r="T2613">
        <v>0</v>
      </c>
      <c r="U2613">
        <v>0</v>
      </c>
      <c r="V2613">
        <v>0</v>
      </c>
      <c r="W2613">
        <v>0</v>
      </c>
      <c r="X2613">
        <v>0</v>
      </c>
      <c r="Y2613">
        <v>0</v>
      </c>
      <c r="Z2613">
        <v>0</v>
      </c>
      <c r="AA2613">
        <v>0</v>
      </c>
      <c r="AB2613">
        <v>0</v>
      </c>
      <c r="AC2613">
        <v>0</v>
      </c>
      <c r="AD2613">
        <v>0</v>
      </c>
      <c r="AE2613">
        <v>0</v>
      </c>
      <c r="AF2613">
        <v>0</v>
      </c>
    </row>
    <row r="2614" spans="1:32" x14ac:dyDescent="0.25">
      <c r="A2614" t="s">
        <v>8275</v>
      </c>
      <c r="B2614">
        <v>0</v>
      </c>
      <c r="C2614">
        <v>0</v>
      </c>
      <c r="D2614">
        <v>0</v>
      </c>
      <c r="E2614">
        <v>0</v>
      </c>
      <c r="F2614">
        <v>0</v>
      </c>
      <c r="G2614">
        <v>0</v>
      </c>
      <c r="H2614">
        <v>0</v>
      </c>
      <c r="I2614">
        <v>0</v>
      </c>
      <c r="J2614">
        <v>0</v>
      </c>
      <c r="K2614">
        <v>0</v>
      </c>
      <c r="L2614">
        <v>0</v>
      </c>
      <c r="M2614">
        <v>0</v>
      </c>
      <c r="N2614">
        <v>0</v>
      </c>
      <c r="O2614">
        <v>0</v>
      </c>
      <c r="P2614">
        <v>0</v>
      </c>
      <c r="Q2614">
        <v>0</v>
      </c>
      <c r="R2614">
        <v>0</v>
      </c>
      <c r="S2614">
        <v>0</v>
      </c>
      <c r="T2614">
        <v>0</v>
      </c>
      <c r="U2614">
        <v>0</v>
      </c>
      <c r="V2614">
        <v>0</v>
      </c>
      <c r="W2614">
        <v>0</v>
      </c>
      <c r="X2614">
        <v>0</v>
      </c>
      <c r="Y2614">
        <v>0</v>
      </c>
      <c r="Z2614">
        <v>0</v>
      </c>
      <c r="AA2614">
        <v>0</v>
      </c>
      <c r="AB2614">
        <v>0</v>
      </c>
      <c r="AC2614">
        <v>0</v>
      </c>
      <c r="AD2614">
        <v>0</v>
      </c>
      <c r="AE2614">
        <v>0</v>
      </c>
      <c r="AF2614">
        <v>0</v>
      </c>
    </row>
    <row r="2615" spans="1:32" x14ac:dyDescent="0.25">
      <c r="A2615" t="s">
        <v>8276</v>
      </c>
      <c r="B2615">
        <v>0</v>
      </c>
      <c r="C2615">
        <v>0</v>
      </c>
      <c r="D2615">
        <v>0</v>
      </c>
      <c r="E2615">
        <v>0</v>
      </c>
      <c r="F2615">
        <v>0</v>
      </c>
      <c r="G2615">
        <v>0</v>
      </c>
      <c r="H2615">
        <v>0</v>
      </c>
      <c r="I2615">
        <v>0</v>
      </c>
      <c r="J2615">
        <v>0</v>
      </c>
      <c r="K2615">
        <v>0</v>
      </c>
      <c r="L2615">
        <v>0</v>
      </c>
      <c r="M2615">
        <v>0</v>
      </c>
      <c r="N2615">
        <v>0</v>
      </c>
      <c r="O2615">
        <v>0</v>
      </c>
      <c r="P2615">
        <v>0</v>
      </c>
      <c r="Q2615">
        <v>0</v>
      </c>
      <c r="R2615">
        <v>0</v>
      </c>
      <c r="S2615">
        <v>0</v>
      </c>
      <c r="T2615">
        <v>0</v>
      </c>
      <c r="U2615">
        <v>0</v>
      </c>
      <c r="V2615">
        <v>0</v>
      </c>
      <c r="W2615">
        <v>0</v>
      </c>
      <c r="X2615">
        <v>0</v>
      </c>
      <c r="Y2615">
        <v>0</v>
      </c>
      <c r="Z2615">
        <v>0</v>
      </c>
      <c r="AA2615">
        <v>0</v>
      </c>
      <c r="AB2615">
        <v>0</v>
      </c>
      <c r="AC2615">
        <v>0</v>
      </c>
      <c r="AD2615">
        <v>0</v>
      </c>
      <c r="AE2615">
        <v>0</v>
      </c>
      <c r="AF2615">
        <v>0</v>
      </c>
    </row>
    <row r="2616" spans="1:32" x14ac:dyDescent="0.25">
      <c r="A2616" t="s">
        <v>8277</v>
      </c>
      <c r="B2616">
        <v>0</v>
      </c>
      <c r="C2616">
        <v>0</v>
      </c>
      <c r="D2616">
        <v>0</v>
      </c>
      <c r="E2616">
        <v>0</v>
      </c>
      <c r="F2616">
        <v>0</v>
      </c>
      <c r="G2616">
        <v>0</v>
      </c>
      <c r="H2616">
        <v>0</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row>
    <row r="2617" spans="1:32" x14ac:dyDescent="0.25">
      <c r="A2617" t="s">
        <v>8278</v>
      </c>
      <c r="B2617">
        <v>0</v>
      </c>
      <c r="C2617">
        <v>0</v>
      </c>
      <c r="D2617">
        <v>0</v>
      </c>
      <c r="E2617">
        <v>0</v>
      </c>
      <c r="F2617">
        <v>0</v>
      </c>
      <c r="G2617">
        <v>0</v>
      </c>
      <c r="H2617">
        <v>0</v>
      </c>
      <c r="I2617">
        <v>0</v>
      </c>
      <c r="J2617">
        <v>0</v>
      </c>
      <c r="K2617">
        <v>0</v>
      </c>
      <c r="L2617">
        <v>0</v>
      </c>
      <c r="M2617">
        <v>0</v>
      </c>
      <c r="N2617">
        <v>0</v>
      </c>
      <c r="O2617">
        <v>0</v>
      </c>
      <c r="P2617">
        <v>0</v>
      </c>
      <c r="Q2617">
        <v>0</v>
      </c>
      <c r="R2617">
        <v>0</v>
      </c>
      <c r="S2617">
        <v>0</v>
      </c>
      <c r="T2617">
        <v>0</v>
      </c>
      <c r="U2617">
        <v>0</v>
      </c>
      <c r="V2617">
        <v>0</v>
      </c>
      <c r="W2617">
        <v>0</v>
      </c>
      <c r="X2617">
        <v>0</v>
      </c>
      <c r="Y2617">
        <v>0</v>
      </c>
      <c r="Z2617">
        <v>0</v>
      </c>
      <c r="AA2617">
        <v>0</v>
      </c>
      <c r="AB2617">
        <v>0</v>
      </c>
      <c r="AC2617">
        <v>0</v>
      </c>
      <c r="AD2617">
        <v>0</v>
      </c>
      <c r="AE2617">
        <v>0</v>
      </c>
      <c r="AF2617">
        <v>0</v>
      </c>
    </row>
    <row r="2618" spans="1:32" x14ac:dyDescent="0.25">
      <c r="A2618" t="s">
        <v>8279</v>
      </c>
      <c r="B2618">
        <v>0</v>
      </c>
      <c r="C2618">
        <v>0</v>
      </c>
      <c r="D2618">
        <v>0</v>
      </c>
      <c r="E2618">
        <v>0</v>
      </c>
      <c r="F2618">
        <v>0</v>
      </c>
      <c r="G2618">
        <v>0</v>
      </c>
      <c r="H2618">
        <v>0</v>
      </c>
      <c r="I2618">
        <v>0</v>
      </c>
      <c r="J2618">
        <v>0</v>
      </c>
      <c r="K2618">
        <v>0</v>
      </c>
      <c r="L2618">
        <v>0</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row>
    <row r="2619" spans="1:32" x14ac:dyDescent="0.25">
      <c r="A2619" t="s">
        <v>8280</v>
      </c>
      <c r="B2619">
        <v>0</v>
      </c>
      <c r="C2619">
        <v>0</v>
      </c>
      <c r="D2619">
        <v>0</v>
      </c>
      <c r="E2619">
        <v>0</v>
      </c>
      <c r="F2619">
        <v>0</v>
      </c>
      <c r="G2619">
        <v>0</v>
      </c>
      <c r="H2619">
        <v>0</v>
      </c>
      <c r="I2619">
        <v>0</v>
      </c>
      <c r="J2619">
        <v>0</v>
      </c>
      <c r="K2619">
        <v>0</v>
      </c>
      <c r="L2619">
        <v>0</v>
      </c>
      <c r="M2619">
        <v>0</v>
      </c>
      <c r="N2619">
        <v>0</v>
      </c>
      <c r="O2619">
        <v>0</v>
      </c>
      <c r="P2619">
        <v>0</v>
      </c>
      <c r="Q2619">
        <v>0</v>
      </c>
      <c r="R2619">
        <v>0</v>
      </c>
      <c r="S2619">
        <v>0</v>
      </c>
      <c r="T2619">
        <v>0</v>
      </c>
      <c r="U2619">
        <v>0</v>
      </c>
      <c r="V2619">
        <v>0</v>
      </c>
      <c r="W2619">
        <v>0</v>
      </c>
      <c r="X2619">
        <v>0</v>
      </c>
      <c r="Y2619">
        <v>0</v>
      </c>
      <c r="Z2619">
        <v>0</v>
      </c>
      <c r="AA2619">
        <v>0</v>
      </c>
      <c r="AB2619">
        <v>0</v>
      </c>
      <c r="AC2619">
        <v>0</v>
      </c>
      <c r="AD2619">
        <v>0</v>
      </c>
      <c r="AE2619">
        <v>0</v>
      </c>
      <c r="AF2619">
        <v>0</v>
      </c>
    </row>
    <row r="2620" spans="1:32" x14ac:dyDescent="0.25">
      <c r="A2620" t="s">
        <v>8281</v>
      </c>
      <c r="B2620">
        <v>0</v>
      </c>
      <c r="C2620">
        <v>0</v>
      </c>
      <c r="D2620">
        <v>0</v>
      </c>
      <c r="E2620">
        <v>0</v>
      </c>
      <c r="F2620">
        <v>0</v>
      </c>
      <c r="G2620">
        <v>0</v>
      </c>
      <c r="H2620">
        <v>0</v>
      </c>
      <c r="I2620">
        <v>0</v>
      </c>
      <c r="J2620">
        <v>0</v>
      </c>
      <c r="K2620">
        <v>0</v>
      </c>
      <c r="L2620">
        <v>0</v>
      </c>
      <c r="M2620">
        <v>0</v>
      </c>
      <c r="N2620">
        <v>0</v>
      </c>
      <c r="O2620">
        <v>0</v>
      </c>
      <c r="P2620">
        <v>0</v>
      </c>
      <c r="Q2620">
        <v>0</v>
      </c>
      <c r="R2620">
        <v>0</v>
      </c>
      <c r="S2620">
        <v>0</v>
      </c>
      <c r="T2620">
        <v>0</v>
      </c>
      <c r="U2620">
        <v>0</v>
      </c>
      <c r="V2620">
        <v>0</v>
      </c>
      <c r="W2620">
        <v>0</v>
      </c>
      <c r="X2620">
        <v>0</v>
      </c>
      <c r="Y2620">
        <v>0</v>
      </c>
      <c r="Z2620">
        <v>0</v>
      </c>
      <c r="AA2620">
        <v>0</v>
      </c>
      <c r="AB2620">
        <v>0</v>
      </c>
      <c r="AC2620">
        <v>0</v>
      </c>
      <c r="AD2620">
        <v>0</v>
      </c>
      <c r="AE2620">
        <v>0</v>
      </c>
      <c r="AF2620">
        <v>0</v>
      </c>
    </row>
    <row r="2621" spans="1:32" x14ac:dyDescent="0.25">
      <c r="A2621" t="s">
        <v>8282</v>
      </c>
      <c r="B2621">
        <v>0</v>
      </c>
      <c r="C2621">
        <v>0</v>
      </c>
      <c r="D2621">
        <v>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row>
    <row r="2622" spans="1:32" x14ac:dyDescent="0.25">
      <c r="A2622" t="s">
        <v>8283</v>
      </c>
      <c r="B2622">
        <v>0</v>
      </c>
      <c r="C2622">
        <v>0</v>
      </c>
      <c r="D2622">
        <v>0</v>
      </c>
      <c r="E2622">
        <v>0</v>
      </c>
      <c r="F2622">
        <v>0</v>
      </c>
      <c r="G2622">
        <v>0</v>
      </c>
      <c r="H2622">
        <v>0</v>
      </c>
      <c r="I2622">
        <v>0</v>
      </c>
      <c r="J2622">
        <v>0</v>
      </c>
      <c r="K2622">
        <v>0</v>
      </c>
      <c r="L2622">
        <v>0</v>
      </c>
      <c r="M2622">
        <v>0</v>
      </c>
      <c r="N2622">
        <v>0</v>
      </c>
      <c r="O2622">
        <v>0</v>
      </c>
      <c r="P2622">
        <v>0</v>
      </c>
      <c r="Q2622">
        <v>0</v>
      </c>
      <c r="R2622">
        <v>0</v>
      </c>
      <c r="S2622">
        <v>0</v>
      </c>
      <c r="T2622">
        <v>0</v>
      </c>
      <c r="U2622">
        <v>0</v>
      </c>
      <c r="V2622">
        <v>0</v>
      </c>
      <c r="W2622">
        <v>0</v>
      </c>
      <c r="X2622">
        <v>0</v>
      </c>
      <c r="Y2622">
        <v>0</v>
      </c>
      <c r="Z2622">
        <v>0</v>
      </c>
      <c r="AA2622">
        <v>0</v>
      </c>
      <c r="AB2622">
        <v>0</v>
      </c>
      <c r="AC2622">
        <v>0</v>
      </c>
      <c r="AD2622">
        <v>0</v>
      </c>
      <c r="AE2622">
        <v>0</v>
      </c>
      <c r="AF2622">
        <v>0</v>
      </c>
    </row>
    <row r="2623" spans="1:32" x14ac:dyDescent="0.25">
      <c r="A2623" t="s">
        <v>8284</v>
      </c>
      <c r="B2623">
        <v>0</v>
      </c>
      <c r="C2623">
        <v>0</v>
      </c>
      <c r="D2623">
        <v>0</v>
      </c>
      <c r="E2623">
        <v>0</v>
      </c>
      <c r="F2623">
        <v>0</v>
      </c>
      <c r="G2623">
        <v>0</v>
      </c>
      <c r="H2623">
        <v>0</v>
      </c>
      <c r="I2623">
        <v>0</v>
      </c>
      <c r="J2623">
        <v>0</v>
      </c>
      <c r="K2623">
        <v>0</v>
      </c>
      <c r="L2623">
        <v>0</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row>
    <row r="2624" spans="1:32" x14ac:dyDescent="0.25">
      <c r="A2624" t="s">
        <v>8285</v>
      </c>
      <c r="B2624">
        <v>0</v>
      </c>
      <c r="C2624">
        <v>0</v>
      </c>
      <c r="D2624">
        <v>0</v>
      </c>
      <c r="E2624">
        <v>0</v>
      </c>
      <c r="F2624">
        <v>0</v>
      </c>
      <c r="G2624">
        <v>0</v>
      </c>
      <c r="H2624">
        <v>0</v>
      </c>
      <c r="I2624">
        <v>0</v>
      </c>
      <c r="J2624">
        <v>0</v>
      </c>
      <c r="K2624">
        <v>0</v>
      </c>
      <c r="L2624">
        <v>0</v>
      </c>
      <c r="M2624">
        <v>0</v>
      </c>
      <c r="N2624">
        <v>0</v>
      </c>
      <c r="O2624">
        <v>0</v>
      </c>
      <c r="P2624">
        <v>0</v>
      </c>
      <c r="Q2624">
        <v>0</v>
      </c>
      <c r="R2624">
        <v>0</v>
      </c>
      <c r="S2624">
        <v>0</v>
      </c>
      <c r="T2624">
        <v>0</v>
      </c>
      <c r="U2624">
        <v>0</v>
      </c>
      <c r="V2624">
        <v>0</v>
      </c>
      <c r="W2624">
        <v>0</v>
      </c>
      <c r="X2624">
        <v>0</v>
      </c>
      <c r="Y2624">
        <v>0</v>
      </c>
      <c r="Z2624">
        <v>0</v>
      </c>
      <c r="AA2624">
        <v>0</v>
      </c>
      <c r="AB2624">
        <v>0</v>
      </c>
      <c r="AC2624">
        <v>0</v>
      </c>
      <c r="AD2624">
        <v>0</v>
      </c>
      <c r="AE2624">
        <v>0</v>
      </c>
      <c r="AF2624">
        <v>0</v>
      </c>
    </row>
    <row r="2625" spans="1:32" x14ac:dyDescent="0.25">
      <c r="A2625" t="s">
        <v>8286</v>
      </c>
      <c r="B2625">
        <v>0</v>
      </c>
      <c r="C2625">
        <v>0</v>
      </c>
      <c r="D2625">
        <v>0</v>
      </c>
      <c r="E2625">
        <v>0</v>
      </c>
      <c r="F2625">
        <v>0</v>
      </c>
      <c r="G2625">
        <v>0</v>
      </c>
      <c r="H2625">
        <v>0</v>
      </c>
      <c r="I2625">
        <v>0</v>
      </c>
      <c r="J2625">
        <v>0</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row>
    <row r="2626" spans="1:32" x14ac:dyDescent="0.25">
      <c r="A2626" t="s">
        <v>8287</v>
      </c>
      <c r="B2626">
        <v>0</v>
      </c>
      <c r="C2626">
        <v>0</v>
      </c>
      <c r="D2626">
        <v>0</v>
      </c>
      <c r="E2626">
        <v>0</v>
      </c>
      <c r="F2626">
        <v>0</v>
      </c>
      <c r="G2626">
        <v>0</v>
      </c>
      <c r="H2626">
        <v>0</v>
      </c>
      <c r="I2626">
        <v>0</v>
      </c>
      <c r="J2626">
        <v>0</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row>
    <row r="2627" spans="1:32" x14ac:dyDescent="0.25">
      <c r="A2627" t="s">
        <v>8288</v>
      </c>
      <c r="B2627">
        <v>0</v>
      </c>
      <c r="C2627">
        <v>0</v>
      </c>
      <c r="D2627">
        <v>0</v>
      </c>
      <c r="E2627">
        <v>0</v>
      </c>
      <c r="F2627">
        <v>0</v>
      </c>
      <c r="G2627">
        <v>0</v>
      </c>
      <c r="H2627">
        <v>0</v>
      </c>
      <c r="I2627">
        <v>0</v>
      </c>
      <c r="J2627">
        <v>0</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row>
    <row r="2628" spans="1:32" x14ac:dyDescent="0.25">
      <c r="A2628" t="s">
        <v>8289</v>
      </c>
      <c r="B2628">
        <v>0</v>
      </c>
      <c r="C2628">
        <v>0</v>
      </c>
      <c r="D2628">
        <v>0</v>
      </c>
      <c r="E2628">
        <v>0</v>
      </c>
      <c r="F2628">
        <v>0</v>
      </c>
      <c r="G2628">
        <v>0</v>
      </c>
      <c r="H2628">
        <v>0</v>
      </c>
      <c r="I2628">
        <v>0</v>
      </c>
      <c r="J2628">
        <v>0</v>
      </c>
      <c r="K2628">
        <v>0</v>
      </c>
      <c r="L2628">
        <v>0</v>
      </c>
      <c r="M2628">
        <v>0</v>
      </c>
      <c r="N2628">
        <v>0</v>
      </c>
      <c r="O2628">
        <v>0</v>
      </c>
      <c r="P2628">
        <v>0</v>
      </c>
      <c r="Q2628">
        <v>0</v>
      </c>
      <c r="R2628">
        <v>0</v>
      </c>
      <c r="S2628">
        <v>0</v>
      </c>
      <c r="T2628">
        <v>0</v>
      </c>
      <c r="U2628">
        <v>0</v>
      </c>
      <c r="V2628">
        <v>0</v>
      </c>
      <c r="W2628">
        <v>0</v>
      </c>
      <c r="X2628">
        <v>0</v>
      </c>
      <c r="Y2628">
        <v>0</v>
      </c>
      <c r="Z2628">
        <v>0</v>
      </c>
      <c r="AA2628">
        <v>0</v>
      </c>
      <c r="AB2628">
        <v>0</v>
      </c>
      <c r="AC2628">
        <v>0</v>
      </c>
      <c r="AD2628">
        <v>0</v>
      </c>
      <c r="AE2628">
        <v>0</v>
      </c>
      <c r="AF2628">
        <v>0</v>
      </c>
    </row>
    <row r="2629" spans="1:32" x14ac:dyDescent="0.25">
      <c r="A2629" t="s">
        <v>8290</v>
      </c>
      <c r="B2629">
        <v>0</v>
      </c>
      <c r="C2629">
        <v>0</v>
      </c>
      <c r="D2629">
        <v>0</v>
      </c>
      <c r="E2629">
        <v>0</v>
      </c>
      <c r="F2629">
        <v>0</v>
      </c>
      <c r="G2629">
        <v>0</v>
      </c>
      <c r="H2629">
        <v>0</v>
      </c>
      <c r="I2629">
        <v>0</v>
      </c>
      <c r="J2629">
        <v>0</v>
      </c>
      <c r="K2629">
        <v>0</v>
      </c>
      <c r="L2629">
        <v>0</v>
      </c>
      <c r="M2629">
        <v>0</v>
      </c>
      <c r="N2629">
        <v>0</v>
      </c>
      <c r="O2629">
        <v>0</v>
      </c>
      <c r="P2629">
        <v>0</v>
      </c>
      <c r="Q2629">
        <v>0</v>
      </c>
      <c r="R2629">
        <v>0</v>
      </c>
      <c r="S2629">
        <v>0</v>
      </c>
      <c r="T2629">
        <v>0</v>
      </c>
      <c r="U2629">
        <v>0</v>
      </c>
      <c r="V2629">
        <v>0</v>
      </c>
      <c r="W2629">
        <v>0</v>
      </c>
      <c r="X2629">
        <v>0</v>
      </c>
      <c r="Y2629">
        <v>0</v>
      </c>
      <c r="Z2629">
        <v>0</v>
      </c>
      <c r="AA2629">
        <v>0</v>
      </c>
      <c r="AB2629">
        <v>0</v>
      </c>
      <c r="AC2629">
        <v>0</v>
      </c>
      <c r="AD2629">
        <v>0</v>
      </c>
      <c r="AE2629">
        <v>0</v>
      </c>
      <c r="AF2629">
        <v>0</v>
      </c>
    </row>
    <row r="2630" spans="1:32" x14ac:dyDescent="0.25">
      <c r="A2630" t="s">
        <v>8291</v>
      </c>
      <c r="B2630">
        <v>0</v>
      </c>
      <c r="C2630">
        <v>0</v>
      </c>
      <c r="D2630">
        <v>0</v>
      </c>
      <c r="E2630">
        <v>0</v>
      </c>
      <c r="F2630">
        <v>0</v>
      </c>
      <c r="G2630">
        <v>0</v>
      </c>
      <c r="H2630">
        <v>0</v>
      </c>
      <c r="I2630">
        <v>0</v>
      </c>
      <c r="J2630">
        <v>0</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row>
    <row r="2631" spans="1:32" x14ac:dyDescent="0.25">
      <c r="A2631" t="s">
        <v>8292</v>
      </c>
      <c r="B2631">
        <v>0</v>
      </c>
      <c r="C2631">
        <v>0</v>
      </c>
      <c r="D2631">
        <v>0</v>
      </c>
      <c r="E2631">
        <v>0</v>
      </c>
      <c r="F2631">
        <v>0</v>
      </c>
      <c r="G2631">
        <v>0</v>
      </c>
      <c r="H2631">
        <v>0</v>
      </c>
      <c r="I2631">
        <v>0</v>
      </c>
      <c r="J2631">
        <v>0</v>
      </c>
      <c r="K2631">
        <v>0</v>
      </c>
      <c r="L2631">
        <v>0</v>
      </c>
      <c r="M2631">
        <v>0</v>
      </c>
      <c r="N2631">
        <v>0</v>
      </c>
      <c r="O2631">
        <v>0</v>
      </c>
      <c r="P2631">
        <v>0</v>
      </c>
      <c r="Q2631">
        <v>0</v>
      </c>
      <c r="R2631">
        <v>0</v>
      </c>
      <c r="S2631">
        <v>0</v>
      </c>
      <c r="T2631">
        <v>0</v>
      </c>
      <c r="U2631">
        <v>0</v>
      </c>
      <c r="V2631">
        <v>0</v>
      </c>
      <c r="W2631">
        <v>0</v>
      </c>
      <c r="X2631">
        <v>0</v>
      </c>
      <c r="Y2631">
        <v>0</v>
      </c>
      <c r="Z2631">
        <v>0</v>
      </c>
      <c r="AA2631">
        <v>0</v>
      </c>
      <c r="AB2631">
        <v>0</v>
      </c>
      <c r="AC2631">
        <v>0</v>
      </c>
      <c r="AD2631">
        <v>0</v>
      </c>
      <c r="AE2631">
        <v>0</v>
      </c>
      <c r="AF2631">
        <v>0</v>
      </c>
    </row>
    <row r="2632" spans="1:32" x14ac:dyDescent="0.25">
      <c r="A2632" t="s">
        <v>8293</v>
      </c>
      <c r="B2632">
        <v>0</v>
      </c>
      <c r="C2632">
        <v>0</v>
      </c>
      <c r="D2632">
        <v>0</v>
      </c>
      <c r="E2632">
        <v>0</v>
      </c>
      <c r="F2632">
        <v>0</v>
      </c>
      <c r="G2632">
        <v>0</v>
      </c>
      <c r="H2632">
        <v>0</v>
      </c>
      <c r="I2632">
        <v>0</v>
      </c>
      <c r="J2632">
        <v>0</v>
      </c>
      <c r="K2632">
        <v>0</v>
      </c>
      <c r="L2632">
        <v>0</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0</v>
      </c>
      <c r="AF2632">
        <v>0</v>
      </c>
    </row>
    <row r="2633" spans="1:32" x14ac:dyDescent="0.25">
      <c r="A2633" t="s">
        <v>8294</v>
      </c>
      <c r="B2633">
        <v>0</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0</v>
      </c>
    </row>
    <row r="2634" spans="1:32" x14ac:dyDescent="0.25">
      <c r="A2634" t="s">
        <v>8295</v>
      </c>
      <c r="B2634">
        <v>0</v>
      </c>
      <c r="C2634">
        <v>0</v>
      </c>
      <c r="D2634">
        <v>0</v>
      </c>
      <c r="E2634">
        <v>0</v>
      </c>
      <c r="F2634">
        <v>0</v>
      </c>
      <c r="G2634">
        <v>0</v>
      </c>
      <c r="H2634">
        <v>0</v>
      </c>
      <c r="I2634">
        <v>0</v>
      </c>
      <c r="J2634">
        <v>0</v>
      </c>
      <c r="K2634">
        <v>0</v>
      </c>
      <c r="L2634">
        <v>0</v>
      </c>
      <c r="M2634">
        <v>0</v>
      </c>
      <c r="N2634">
        <v>0</v>
      </c>
      <c r="O2634">
        <v>0</v>
      </c>
      <c r="P2634">
        <v>0</v>
      </c>
      <c r="Q2634">
        <v>0</v>
      </c>
      <c r="R2634">
        <v>0</v>
      </c>
      <c r="S2634">
        <v>0</v>
      </c>
      <c r="T2634">
        <v>0</v>
      </c>
      <c r="U2634">
        <v>0</v>
      </c>
      <c r="V2634">
        <v>0</v>
      </c>
      <c r="W2634">
        <v>0</v>
      </c>
      <c r="X2634">
        <v>0</v>
      </c>
      <c r="Y2634">
        <v>0</v>
      </c>
      <c r="Z2634">
        <v>0</v>
      </c>
      <c r="AA2634">
        <v>0</v>
      </c>
      <c r="AB2634">
        <v>0</v>
      </c>
      <c r="AC2634">
        <v>0</v>
      </c>
      <c r="AD2634">
        <v>0</v>
      </c>
      <c r="AE2634">
        <v>0</v>
      </c>
      <c r="AF2634">
        <v>0</v>
      </c>
    </row>
    <row r="2635" spans="1:32" x14ac:dyDescent="0.25">
      <c r="A2635" t="s">
        <v>8296</v>
      </c>
      <c r="B2635">
        <v>0</v>
      </c>
      <c r="C2635">
        <v>0</v>
      </c>
      <c r="D2635">
        <v>0</v>
      </c>
      <c r="E2635">
        <v>0</v>
      </c>
      <c r="F2635">
        <v>0</v>
      </c>
      <c r="G2635">
        <v>0</v>
      </c>
      <c r="H2635">
        <v>0</v>
      </c>
      <c r="I2635">
        <v>0</v>
      </c>
      <c r="J2635">
        <v>0</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row>
    <row r="2636" spans="1:32" x14ac:dyDescent="0.25">
      <c r="A2636" t="s">
        <v>8297</v>
      </c>
      <c r="B2636">
        <v>0</v>
      </c>
      <c r="C2636">
        <v>0</v>
      </c>
      <c r="D2636">
        <v>0</v>
      </c>
      <c r="E2636">
        <v>0</v>
      </c>
      <c r="F2636">
        <v>0</v>
      </c>
      <c r="G2636">
        <v>0</v>
      </c>
      <c r="H2636">
        <v>0</v>
      </c>
      <c r="I2636">
        <v>0</v>
      </c>
      <c r="J2636">
        <v>0</v>
      </c>
      <c r="K2636">
        <v>0</v>
      </c>
      <c r="L2636">
        <v>0</v>
      </c>
      <c r="M2636">
        <v>0</v>
      </c>
      <c r="N2636">
        <v>0</v>
      </c>
      <c r="O2636">
        <v>0</v>
      </c>
      <c r="P2636">
        <v>0</v>
      </c>
      <c r="Q2636">
        <v>0</v>
      </c>
      <c r="R2636">
        <v>0</v>
      </c>
      <c r="S2636">
        <v>0</v>
      </c>
      <c r="T2636">
        <v>0</v>
      </c>
      <c r="U2636">
        <v>0</v>
      </c>
      <c r="V2636">
        <v>0</v>
      </c>
      <c r="W2636">
        <v>0</v>
      </c>
      <c r="X2636">
        <v>0</v>
      </c>
      <c r="Y2636">
        <v>0</v>
      </c>
      <c r="Z2636">
        <v>0</v>
      </c>
      <c r="AA2636">
        <v>0</v>
      </c>
      <c r="AB2636">
        <v>0</v>
      </c>
      <c r="AC2636">
        <v>0</v>
      </c>
      <c r="AD2636">
        <v>0</v>
      </c>
      <c r="AE2636">
        <v>0</v>
      </c>
      <c r="AF2636">
        <v>0</v>
      </c>
    </row>
    <row r="2637" spans="1:32" x14ac:dyDescent="0.25">
      <c r="A2637" t="s">
        <v>8298</v>
      </c>
      <c r="B2637">
        <v>0</v>
      </c>
      <c r="C2637">
        <v>0</v>
      </c>
      <c r="D2637">
        <v>0</v>
      </c>
      <c r="E2637">
        <v>0</v>
      </c>
      <c r="F2637">
        <v>0</v>
      </c>
      <c r="G2637">
        <v>0</v>
      </c>
      <c r="H2637">
        <v>0</v>
      </c>
      <c r="I2637">
        <v>0</v>
      </c>
      <c r="J2637">
        <v>0</v>
      </c>
      <c r="K2637">
        <v>0</v>
      </c>
      <c r="L2637">
        <v>0</v>
      </c>
      <c r="M2637">
        <v>0</v>
      </c>
      <c r="N2637">
        <v>0</v>
      </c>
      <c r="O2637">
        <v>0</v>
      </c>
      <c r="P2637">
        <v>0</v>
      </c>
      <c r="Q2637">
        <v>0</v>
      </c>
      <c r="R2637">
        <v>0</v>
      </c>
      <c r="S2637">
        <v>0</v>
      </c>
      <c r="T2637">
        <v>0</v>
      </c>
      <c r="U2637">
        <v>0</v>
      </c>
      <c r="V2637">
        <v>0</v>
      </c>
      <c r="W2637">
        <v>0</v>
      </c>
      <c r="X2637">
        <v>0</v>
      </c>
      <c r="Y2637">
        <v>0</v>
      </c>
      <c r="Z2637">
        <v>0</v>
      </c>
      <c r="AA2637">
        <v>0</v>
      </c>
      <c r="AB2637">
        <v>0</v>
      </c>
      <c r="AC2637">
        <v>0</v>
      </c>
      <c r="AD2637">
        <v>0</v>
      </c>
      <c r="AE2637">
        <v>0</v>
      </c>
      <c r="AF2637">
        <v>0</v>
      </c>
    </row>
    <row r="2638" spans="1:32" x14ac:dyDescent="0.25">
      <c r="A2638" t="s">
        <v>8299</v>
      </c>
      <c r="B2638">
        <v>0</v>
      </c>
      <c r="C2638">
        <v>0</v>
      </c>
      <c r="D2638">
        <v>0</v>
      </c>
      <c r="E2638">
        <v>0</v>
      </c>
      <c r="F2638">
        <v>0</v>
      </c>
      <c r="G2638">
        <v>0</v>
      </c>
      <c r="H2638">
        <v>0</v>
      </c>
      <c r="I2638">
        <v>0</v>
      </c>
      <c r="J2638">
        <v>0</v>
      </c>
      <c r="K2638">
        <v>0</v>
      </c>
      <c r="L2638">
        <v>0</v>
      </c>
      <c r="M2638">
        <v>0</v>
      </c>
      <c r="N2638">
        <v>0</v>
      </c>
      <c r="O2638">
        <v>0</v>
      </c>
      <c r="P2638">
        <v>0</v>
      </c>
      <c r="Q2638">
        <v>0</v>
      </c>
      <c r="R2638">
        <v>0</v>
      </c>
      <c r="S2638">
        <v>0</v>
      </c>
      <c r="T2638">
        <v>0</v>
      </c>
      <c r="U2638">
        <v>0</v>
      </c>
      <c r="V2638">
        <v>0</v>
      </c>
      <c r="W2638">
        <v>0</v>
      </c>
      <c r="X2638">
        <v>0</v>
      </c>
      <c r="Y2638">
        <v>0</v>
      </c>
      <c r="Z2638">
        <v>0</v>
      </c>
      <c r="AA2638">
        <v>0</v>
      </c>
      <c r="AB2638">
        <v>0</v>
      </c>
      <c r="AC2638">
        <v>0</v>
      </c>
      <c r="AD2638">
        <v>0</v>
      </c>
      <c r="AE2638">
        <v>0</v>
      </c>
      <c r="AF2638">
        <v>0</v>
      </c>
    </row>
    <row r="2639" spans="1:32" x14ac:dyDescent="0.25">
      <c r="A2639" t="s">
        <v>8300</v>
      </c>
      <c r="B2639">
        <v>0</v>
      </c>
      <c r="C2639">
        <v>0</v>
      </c>
      <c r="D2639">
        <v>0</v>
      </c>
      <c r="E2639">
        <v>0</v>
      </c>
      <c r="F2639">
        <v>0</v>
      </c>
      <c r="G2639">
        <v>0</v>
      </c>
      <c r="H2639">
        <v>0</v>
      </c>
      <c r="I2639">
        <v>0</v>
      </c>
      <c r="J2639">
        <v>0</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0</v>
      </c>
      <c r="AE2639">
        <v>0</v>
      </c>
      <c r="AF2639">
        <v>0</v>
      </c>
    </row>
    <row r="2640" spans="1:32" x14ac:dyDescent="0.25">
      <c r="A2640" t="s">
        <v>8301</v>
      </c>
      <c r="B2640">
        <v>0</v>
      </c>
      <c r="C2640">
        <v>0</v>
      </c>
      <c r="D2640">
        <v>0</v>
      </c>
      <c r="E2640">
        <v>0</v>
      </c>
      <c r="F2640">
        <v>0</v>
      </c>
      <c r="G2640">
        <v>0</v>
      </c>
      <c r="H2640">
        <v>0</v>
      </c>
      <c r="I2640">
        <v>0</v>
      </c>
      <c r="J2640">
        <v>0</v>
      </c>
      <c r="K2640">
        <v>0</v>
      </c>
      <c r="L2640">
        <v>0</v>
      </c>
      <c r="M2640">
        <v>0</v>
      </c>
      <c r="N2640">
        <v>0</v>
      </c>
      <c r="O2640">
        <v>0</v>
      </c>
      <c r="P2640">
        <v>0</v>
      </c>
      <c r="Q2640">
        <v>0</v>
      </c>
      <c r="R2640">
        <v>0</v>
      </c>
      <c r="S2640">
        <v>0</v>
      </c>
      <c r="T2640">
        <v>0</v>
      </c>
      <c r="U2640">
        <v>0</v>
      </c>
      <c r="V2640">
        <v>0</v>
      </c>
      <c r="W2640">
        <v>0</v>
      </c>
      <c r="X2640">
        <v>0</v>
      </c>
      <c r="Y2640">
        <v>0</v>
      </c>
      <c r="Z2640">
        <v>0</v>
      </c>
      <c r="AA2640">
        <v>0</v>
      </c>
      <c r="AB2640">
        <v>0</v>
      </c>
      <c r="AC2640">
        <v>0</v>
      </c>
      <c r="AD2640">
        <v>0</v>
      </c>
      <c r="AE2640">
        <v>0</v>
      </c>
      <c r="AF2640">
        <v>0</v>
      </c>
    </row>
    <row r="2641" spans="1:32" x14ac:dyDescent="0.25">
      <c r="A2641" t="s">
        <v>8302</v>
      </c>
      <c r="B2641">
        <v>0</v>
      </c>
      <c r="C2641">
        <v>0</v>
      </c>
      <c r="D2641">
        <v>0</v>
      </c>
      <c r="E2641">
        <v>0</v>
      </c>
      <c r="F2641">
        <v>0</v>
      </c>
      <c r="G2641">
        <v>0</v>
      </c>
      <c r="H2641">
        <v>0</v>
      </c>
      <c r="I2641">
        <v>0</v>
      </c>
      <c r="J2641">
        <v>0</v>
      </c>
      <c r="K2641">
        <v>0</v>
      </c>
      <c r="L2641">
        <v>0</v>
      </c>
      <c r="M2641">
        <v>0</v>
      </c>
      <c r="N2641">
        <v>0</v>
      </c>
      <c r="O2641">
        <v>0</v>
      </c>
      <c r="P2641">
        <v>0</v>
      </c>
      <c r="Q2641">
        <v>0</v>
      </c>
      <c r="R2641">
        <v>0</v>
      </c>
      <c r="S2641">
        <v>0</v>
      </c>
      <c r="T2641">
        <v>0</v>
      </c>
      <c r="U2641">
        <v>0</v>
      </c>
      <c r="V2641">
        <v>0</v>
      </c>
      <c r="W2641">
        <v>0</v>
      </c>
      <c r="X2641">
        <v>0</v>
      </c>
      <c r="Y2641">
        <v>0</v>
      </c>
      <c r="Z2641">
        <v>0</v>
      </c>
      <c r="AA2641">
        <v>0</v>
      </c>
      <c r="AB2641">
        <v>0</v>
      </c>
      <c r="AC2641">
        <v>0</v>
      </c>
      <c r="AD2641">
        <v>0</v>
      </c>
      <c r="AE2641">
        <v>0</v>
      </c>
      <c r="AF2641">
        <v>0</v>
      </c>
    </row>
    <row r="2642" spans="1:32" x14ac:dyDescent="0.25">
      <c r="A2642" t="s">
        <v>8303</v>
      </c>
      <c r="B2642">
        <v>0</v>
      </c>
      <c r="C2642">
        <v>0</v>
      </c>
      <c r="D2642">
        <v>0</v>
      </c>
      <c r="E2642">
        <v>0</v>
      </c>
      <c r="F2642">
        <v>0</v>
      </c>
      <c r="G2642">
        <v>0</v>
      </c>
      <c r="H2642">
        <v>0</v>
      </c>
      <c r="I2642">
        <v>0</v>
      </c>
      <c r="J2642">
        <v>0</v>
      </c>
      <c r="K2642">
        <v>0</v>
      </c>
      <c r="L2642">
        <v>0</v>
      </c>
      <c r="M2642">
        <v>0</v>
      </c>
      <c r="N2642">
        <v>0</v>
      </c>
      <c r="O2642">
        <v>0</v>
      </c>
      <c r="P2642">
        <v>0</v>
      </c>
      <c r="Q2642">
        <v>0</v>
      </c>
      <c r="R2642">
        <v>0</v>
      </c>
      <c r="S2642">
        <v>0</v>
      </c>
      <c r="T2642">
        <v>0</v>
      </c>
      <c r="U2642">
        <v>0</v>
      </c>
      <c r="V2642">
        <v>0</v>
      </c>
      <c r="W2642">
        <v>0</v>
      </c>
      <c r="X2642">
        <v>0</v>
      </c>
      <c r="Y2642">
        <v>0</v>
      </c>
      <c r="Z2642">
        <v>0</v>
      </c>
      <c r="AA2642">
        <v>0</v>
      </c>
      <c r="AB2642">
        <v>0</v>
      </c>
      <c r="AC2642">
        <v>0</v>
      </c>
      <c r="AD2642">
        <v>0</v>
      </c>
      <c r="AE2642">
        <v>0</v>
      </c>
      <c r="AF2642">
        <v>0</v>
      </c>
    </row>
    <row r="2643" spans="1:32" x14ac:dyDescent="0.25">
      <c r="A2643" t="s">
        <v>8304</v>
      </c>
      <c r="B2643">
        <v>0</v>
      </c>
      <c r="C2643">
        <v>0</v>
      </c>
      <c r="D2643">
        <v>0</v>
      </c>
      <c r="E2643">
        <v>0</v>
      </c>
      <c r="F2643">
        <v>0</v>
      </c>
      <c r="G2643">
        <v>0</v>
      </c>
      <c r="H2643">
        <v>0</v>
      </c>
      <c r="I2643">
        <v>0</v>
      </c>
      <c r="J2643">
        <v>0</v>
      </c>
      <c r="K2643">
        <v>0</v>
      </c>
      <c r="L2643">
        <v>0</v>
      </c>
      <c r="M2643">
        <v>0</v>
      </c>
      <c r="N2643">
        <v>0</v>
      </c>
      <c r="O2643">
        <v>0</v>
      </c>
      <c r="P2643">
        <v>0</v>
      </c>
      <c r="Q2643">
        <v>0</v>
      </c>
      <c r="R2643">
        <v>0</v>
      </c>
      <c r="S2643">
        <v>0</v>
      </c>
      <c r="T2643">
        <v>0</v>
      </c>
      <c r="U2643">
        <v>0</v>
      </c>
      <c r="V2643">
        <v>0</v>
      </c>
      <c r="W2643">
        <v>0</v>
      </c>
      <c r="X2643">
        <v>0</v>
      </c>
      <c r="Y2643">
        <v>0</v>
      </c>
      <c r="Z2643">
        <v>0</v>
      </c>
      <c r="AA2643">
        <v>0</v>
      </c>
      <c r="AB2643">
        <v>0</v>
      </c>
      <c r="AC2643">
        <v>0</v>
      </c>
      <c r="AD2643">
        <v>0</v>
      </c>
      <c r="AE2643">
        <v>0</v>
      </c>
      <c r="AF2643">
        <v>0</v>
      </c>
    </row>
    <row r="2644" spans="1:32" x14ac:dyDescent="0.25">
      <c r="A2644" t="s">
        <v>8305</v>
      </c>
      <c r="B2644">
        <v>0</v>
      </c>
      <c r="C2644">
        <v>0</v>
      </c>
      <c r="D2644">
        <v>0</v>
      </c>
      <c r="E2644">
        <v>0</v>
      </c>
      <c r="F2644">
        <v>0</v>
      </c>
      <c r="G2644">
        <v>0</v>
      </c>
      <c r="H2644">
        <v>0</v>
      </c>
      <c r="I2644">
        <v>0</v>
      </c>
      <c r="J2644">
        <v>0</v>
      </c>
      <c r="K2644">
        <v>0</v>
      </c>
      <c r="L2644">
        <v>0</v>
      </c>
      <c r="M2644">
        <v>0</v>
      </c>
      <c r="N2644">
        <v>0</v>
      </c>
      <c r="O2644">
        <v>0</v>
      </c>
      <c r="P2644">
        <v>0</v>
      </c>
      <c r="Q2644">
        <v>0</v>
      </c>
      <c r="R2644">
        <v>0</v>
      </c>
      <c r="S2644">
        <v>0</v>
      </c>
      <c r="T2644">
        <v>0</v>
      </c>
      <c r="U2644">
        <v>0</v>
      </c>
      <c r="V2644">
        <v>0</v>
      </c>
      <c r="W2644">
        <v>0</v>
      </c>
      <c r="X2644">
        <v>0</v>
      </c>
      <c r="Y2644">
        <v>0</v>
      </c>
      <c r="Z2644">
        <v>0</v>
      </c>
      <c r="AA2644">
        <v>0</v>
      </c>
      <c r="AB2644">
        <v>0</v>
      </c>
      <c r="AC2644">
        <v>0</v>
      </c>
      <c r="AD2644">
        <v>0</v>
      </c>
      <c r="AE2644">
        <v>0</v>
      </c>
      <c r="AF2644">
        <v>0</v>
      </c>
    </row>
    <row r="2645" spans="1:32" x14ac:dyDescent="0.25">
      <c r="A2645" t="s">
        <v>8306</v>
      </c>
      <c r="B2645">
        <v>0</v>
      </c>
      <c r="C2645">
        <v>0</v>
      </c>
      <c r="D2645">
        <v>0</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row>
    <row r="2646" spans="1:32" x14ac:dyDescent="0.25">
      <c r="A2646" t="s">
        <v>8307</v>
      </c>
      <c r="B2646">
        <v>0</v>
      </c>
      <c r="C2646">
        <v>0</v>
      </c>
      <c r="D2646">
        <v>0</v>
      </c>
      <c r="E2646">
        <v>0</v>
      </c>
      <c r="F2646">
        <v>0</v>
      </c>
      <c r="G2646">
        <v>0</v>
      </c>
      <c r="H2646">
        <v>0</v>
      </c>
      <c r="I2646">
        <v>0</v>
      </c>
      <c r="J2646">
        <v>0</v>
      </c>
      <c r="K2646">
        <v>0</v>
      </c>
      <c r="L2646">
        <v>0</v>
      </c>
      <c r="M2646">
        <v>0</v>
      </c>
      <c r="N2646">
        <v>0</v>
      </c>
      <c r="O2646">
        <v>0</v>
      </c>
      <c r="P2646">
        <v>0</v>
      </c>
      <c r="Q2646">
        <v>0</v>
      </c>
      <c r="R2646">
        <v>0</v>
      </c>
      <c r="S2646">
        <v>0</v>
      </c>
      <c r="T2646">
        <v>0</v>
      </c>
      <c r="U2646">
        <v>0</v>
      </c>
      <c r="V2646">
        <v>0</v>
      </c>
      <c r="W2646">
        <v>0</v>
      </c>
      <c r="X2646">
        <v>0</v>
      </c>
      <c r="Y2646">
        <v>0</v>
      </c>
      <c r="Z2646">
        <v>0</v>
      </c>
      <c r="AA2646">
        <v>0</v>
      </c>
      <c r="AB2646">
        <v>0</v>
      </c>
      <c r="AC2646">
        <v>0</v>
      </c>
      <c r="AD2646">
        <v>0</v>
      </c>
      <c r="AE2646">
        <v>0</v>
      </c>
      <c r="AF2646">
        <v>0</v>
      </c>
    </row>
    <row r="2647" spans="1:32" x14ac:dyDescent="0.25">
      <c r="A2647" t="s">
        <v>8308</v>
      </c>
      <c r="B2647">
        <v>0</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row>
    <row r="2648" spans="1:32" x14ac:dyDescent="0.25">
      <c r="A2648" t="s">
        <v>8309</v>
      </c>
      <c r="B2648">
        <v>0</v>
      </c>
      <c r="C2648">
        <v>0</v>
      </c>
      <c r="D2648">
        <v>0</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row>
    <row r="2649" spans="1:32" x14ac:dyDescent="0.25">
      <c r="A2649" t="s">
        <v>8310</v>
      </c>
      <c r="B2649">
        <v>0</v>
      </c>
      <c r="C2649">
        <v>0</v>
      </c>
      <c r="D2649">
        <v>0</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row>
    <row r="2650" spans="1:32" x14ac:dyDescent="0.25">
      <c r="A2650" t="s">
        <v>8311</v>
      </c>
      <c r="B2650">
        <v>0</v>
      </c>
      <c r="C2650">
        <v>0</v>
      </c>
      <c r="D2650">
        <v>0</v>
      </c>
      <c r="E2650">
        <v>0</v>
      </c>
      <c r="F2650">
        <v>0</v>
      </c>
      <c r="G2650">
        <v>0</v>
      </c>
      <c r="H2650">
        <v>0</v>
      </c>
      <c r="I2650">
        <v>0</v>
      </c>
      <c r="J2650">
        <v>0</v>
      </c>
      <c r="K2650">
        <v>0</v>
      </c>
      <c r="L2650">
        <v>0</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row>
    <row r="2651" spans="1:32" x14ac:dyDescent="0.25">
      <c r="A2651" t="s">
        <v>8312</v>
      </c>
      <c r="B2651">
        <v>0</v>
      </c>
      <c r="C2651">
        <v>0</v>
      </c>
      <c r="D2651">
        <v>0</v>
      </c>
      <c r="E2651">
        <v>0</v>
      </c>
      <c r="F2651">
        <v>0</v>
      </c>
      <c r="G2651">
        <v>0</v>
      </c>
      <c r="H2651">
        <v>0</v>
      </c>
      <c r="I2651">
        <v>0</v>
      </c>
      <c r="J2651">
        <v>0</v>
      </c>
      <c r="K2651">
        <v>0</v>
      </c>
      <c r="L2651">
        <v>0</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row>
    <row r="2652" spans="1:32" x14ac:dyDescent="0.25">
      <c r="A2652" t="s">
        <v>8313</v>
      </c>
      <c r="B2652">
        <v>0</v>
      </c>
      <c r="C2652">
        <v>0</v>
      </c>
      <c r="D2652">
        <v>0</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row>
    <row r="2653" spans="1:32" x14ac:dyDescent="0.25">
      <c r="A2653" t="s">
        <v>8314</v>
      </c>
      <c r="B2653">
        <v>0</v>
      </c>
      <c r="C2653">
        <v>0</v>
      </c>
      <c r="D2653">
        <v>0</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row>
    <row r="2654" spans="1:32" x14ac:dyDescent="0.25">
      <c r="A2654" t="s">
        <v>8315</v>
      </c>
      <c r="B2654">
        <v>0</v>
      </c>
      <c r="C2654">
        <v>0</v>
      </c>
      <c r="D2654">
        <v>0</v>
      </c>
      <c r="E2654">
        <v>0</v>
      </c>
      <c r="F2654">
        <v>0</v>
      </c>
      <c r="G2654">
        <v>0</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row>
    <row r="2655" spans="1:32" x14ac:dyDescent="0.25">
      <c r="A2655" t="s">
        <v>8316</v>
      </c>
      <c r="B2655">
        <v>0</v>
      </c>
      <c r="C2655">
        <v>0</v>
      </c>
      <c r="D2655">
        <v>0</v>
      </c>
      <c r="E2655">
        <v>0</v>
      </c>
      <c r="F2655">
        <v>0</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row>
    <row r="2656" spans="1:32" x14ac:dyDescent="0.25">
      <c r="A2656" t="s">
        <v>8317</v>
      </c>
      <c r="B2656">
        <v>0</v>
      </c>
      <c r="C2656">
        <v>0</v>
      </c>
      <c r="D2656">
        <v>0</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row>
    <row r="2657" spans="1:32" x14ac:dyDescent="0.25">
      <c r="A2657" t="s">
        <v>8318</v>
      </c>
      <c r="B2657">
        <v>0</v>
      </c>
      <c r="C2657">
        <v>0</v>
      </c>
      <c r="D2657">
        <v>0</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row>
    <row r="2658" spans="1:32" x14ac:dyDescent="0.25">
      <c r="A2658" t="s">
        <v>8319</v>
      </c>
      <c r="B2658">
        <v>0</v>
      </c>
      <c r="C2658">
        <v>0</v>
      </c>
      <c r="D2658">
        <v>0</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row>
    <row r="2659" spans="1:32" x14ac:dyDescent="0.25">
      <c r="A2659" t="s">
        <v>8320</v>
      </c>
      <c r="B2659">
        <v>0</v>
      </c>
      <c r="C2659">
        <v>0</v>
      </c>
      <c r="D2659">
        <v>0</v>
      </c>
      <c r="E2659">
        <v>0</v>
      </c>
      <c r="F2659">
        <v>0</v>
      </c>
      <c r="G2659">
        <v>0</v>
      </c>
      <c r="H2659">
        <v>0</v>
      </c>
      <c r="I2659">
        <v>0</v>
      </c>
      <c r="J2659">
        <v>0</v>
      </c>
      <c r="K2659">
        <v>0</v>
      </c>
      <c r="L2659">
        <v>0</v>
      </c>
      <c r="M2659">
        <v>0</v>
      </c>
      <c r="N2659">
        <v>0</v>
      </c>
      <c r="O2659">
        <v>0</v>
      </c>
      <c r="P2659">
        <v>0</v>
      </c>
      <c r="Q2659">
        <v>0</v>
      </c>
      <c r="R2659">
        <v>0</v>
      </c>
      <c r="S2659">
        <v>0</v>
      </c>
      <c r="T2659">
        <v>0</v>
      </c>
      <c r="U2659">
        <v>0</v>
      </c>
      <c r="V2659">
        <v>0</v>
      </c>
      <c r="W2659">
        <v>0</v>
      </c>
      <c r="X2659">
        <v>0</v>
      </c>
      <c r="Y2659">
        <v>0</v>
      </c>
      <c r="Z2659">
        <v>0</v>
      </c>
      <c r="AA2659">
        <v>0</v>
      </c>
      <c r="AB2659">
        <v>0</v>
      </c>
      <c r="AC2659">
        <v>0</v>
      </c>
      <c r="AD2659">
        <v>0</v>
      </c>
      <c r="AE2659">
        <v>0</v>
      </c>
      <c r="AF2659">
        <v>0</v>
      </c>
    </row>
    <row r="2660" spans="1:32" x14ac:dyDescent="0.25">
      <c r="A2660" t="s">
        <v>8321</v>
      </c>
      <c r="B2660">
        <v>0</v>
      </c>
      <c r="C2660">
        <v>0</v>
      </c>
      <c r="D2660">
        <v>0</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row>
    <row r="2661" spans="1:32" x14ac:dyDescent="0.25">
      <c r="A2661" t="s">
        <v>8322</v>
      </c>
      <c r="B2661">
        <v>0</v>
      </c>
      <c r="C2661">
        <v>0</v>
      </c>
      <c r="D2661">
        <v>0</v>
      </c>
      <c r="E2661">
        <v>0</v>
      </c>
      <c r="F2661">
        <v>0</v>
      </c>
      <c r="G2661">
        <v>0</v>
      </c>
      <c r="H2661">
        <v>0</v>
      </c>
      <c r="I2661">
        <v>0</v>
      </c>
      <c r="J2661">
        <v>0</v>
      </c>
      <c r="K2661">
        <v>0</v>
      </c>
      <c r="L2661">
        <v>0</v>
      </c>
      <c r="M2661">
        <v>0</v>
      </c>
      <c r="N2661">
        <v>0</v>
      </c>
      <c r="O2661">
        <v>0</v>
      </c>
      <c r="P2661">
        <v>0</v>
      </c>
      <c r="Q2661">
        <v>0</v>
      </c>
      <c r="R2661">
        <v>0</v>
      </c>
      <c r="S2661">
        <v>0</v>
      </c>
      <c r="T2661">
        <v>0</v>
      </c>
      <c r="U2661">
        <v>0</v>
      </c>
      <c r="V2661">
        <v>0</v>
      </c>
      <c r="W2661">
        <v>0</v>
      </c>
      <c r="X2661">
        <v>0</v>
      </c>
      <c r="Y2661">
        <v>0</v>
      </c>
      <c r="Z2661">
        <v>0</v>
      </c>
      <c r="AA2661">
        <v>0</v>
      </c>
      <c r="AB2661">
        <v>0</v>
      </c>
      <c r="AC2661">
        <v>0</v>
      </c>
      <c r="AD2661">
        <v>0</v>
      </c>
      <c r="AE2661">
        <v>0</v>
      </c>
      <c r="AF2661">
        <v>0</v>
      </c>
    </row>
    <row r="2662" spans="1:32" x14ac:dyDescent="0.25">
      <c r="A2662" t="s">
        <v>8323</v>
      </c>
      <c r="B2662">
        <v>0</v>
      </c>
      <c r="C2662">
        <v>0</v>
      </c>
      <c r="D2662">
        <v>0</v>
      </c>
      <c r="E2662">
        <v>0</v>
      </c>
      <c r="F2662">
        <v>0</v>
      </c>
      <c r="G2662">
        <v>0</v>
      </c>
      <c r="H2662">
        <v>0</v>
      </c>
      <c r="I2662">
        <v>0</v>
      </c>
      <c r="J2662">
        <v>0</v>
      </c>
      <c r="K2662">
        <v>0</v>
      </c>
      <c r="L2662">
        <v>0</v>
      </c>
      <c r="M2662">
        <v>0</v>
      </c>
      <c r="N2662">
        <v>0</v>
      </c>
      <c r="O2662">
        <v>0</v>
      </c>
      <c r="P2662">
        <v>0</v>
      </c>
      <c r="Q2662">
        <v>0</v>
      </c>
      <c r="R2662">
        <v>0</v>
      </c>
      <c r="S2662">
        <v>0</v>
      </c>
      <c r="T2662">
        <v>0</v>
      </c>
      <c r="U2662">
        <v>0</v>
      </c>
      <c r="V2662">
        <v>0</v>
      </c>
      <c r="W2662">
        <v>0</v>
      </c>
      <c r="X2662">
        <v>0</v>
      </c>
      <c r="Y2662">
        <v>0</v>
      </c>
      <c r="Z2662">
        <v>0</v>
      </c>
      <c r="AA2662">
        <v>0</v>
      </c>
      <c r="AB2662">
        <v>0</v>
      </c>
      <c r="AC2662">
        <v>0</v>
      </c>
      <c r="AD2662">
        <v>0</v>
      </c>
      <c r="AE2662">
        <v>0</v>
      </c>
      <c r="AF2662">
        <v>0</v>
      </c>
    </row>
    <row r="2663" spans="1:32" x14ac:dyDescent="0.25">
      <c r="A2663" t="s">
        <v>8324</v>
      </c>
      <c r="B2663">
        <v>0</v>
      </c>
      <c r="C2663">
        <v>0</v>
      </c>
      <c r="D2663">
        <v>0</v>
      </c>
      <c r="E2663">
        <v>0</v>
      </c>
      <c r="F2663">
        <v>0</v>
      </c>
      <c r="G2663">
        <v>0</v>
      </c>
      <c r="H2663">
        <v>0</v>
      </c>
      <c r="I2663">
        <v>0</v>
      </c>
      <c r="J2663">
        <v>0</v>
      </c>
      <c r="K2663">
        <v>0</v>
      </c>
      <c r="L2663">
        <v>0</v>
      </c>
      <c r="M2663">
        <v>0</v>
      </c>
      <c r="N2663">
        <v>0</v>
      </c>
      <c r="O2663">
        <v>0</v>
      </c>
      <c r="P2663">
        <v>0</v>
      </c>
      <c r="Q2663">
        <v>0</v>
      </c>
      <c r="R2663">
        <v>0</v>
      </c>
      <c r="S2663">
        <v>0</v>
      </c>
      <c r="T2663">
        <v>0</v>
      </c>
      <c r="U2663">
        <v>0</v>
      </c>
      <c r="V2663">
        <v>0</v>
      </c>
      <c r="W2663">
        <v>0</v>
      </c>
      <c r="X2663">
        <v>0</v>
      </c>
      <c r="Y2663">
        <v>0</v>
      </c>
      <c r="Z2663">
        <v>0</v>
      </c>
      <c r="AA2663">
        <v>0</v>
      </c>
      <c r="AB2663">
        <v>0</v>
      </c>
      <c r="AC2663">
        <v>0</v>
      </c>
      <c r="AD2663">
        <v>0</v>
      </c>
      <c r="AE2663">
        <v>0</v>
      </c>
      <c r="AF2663">
        <v>0</v>
      </c>
    </row>
    <row r="2664" spans="1:32" x14ac:dyDescent="0.25">
      <c r="A2664" t="s">
        <v>8325</v>
      </c>
      <c r="B2664">
        <v>0</v>
      </c>
      <c r="C2664">
        <v>0</v>
      </c>
      <c r="D2664">
        <v>0</v>
      </c>
      <c r="E2664">
        <v>0</v>
      </c>
      <c r="F2664">
        <v>0</v>
      </c>
      <c r="G2664">
        <v>0</v>
      </c>
      <c r="H2664">
        <v>0</v>
      </c>
      <c r="I2664">
        <v>0</v>
      </c>
      <c r="J2664">
        <v>0</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row>
    <row r="2665" spans="1:32" x14ac:dyDescent="0.25">
      <c r="A2665" t="s">
        <v>8326</v>
      </c>
      <c r="B2665">
        <v>0</v>
      </c>
      <c r="C2665">
        <v>0</v>
      </c>
      <c r="D2665">
        <v>0</v>
      </c>
      <c r="E2665">
        <v>0</v>
      </c>
      <c r="F2665">
        <v>0</v>
      </c>
      <c r="G2665">
        <v>0</v>
      </c>
      <c r="H2665">
        <v>0</v>
      </c>
      <c r="I2665">
        <v>0</v>
      </c>
      <c r="J2665">
        <v>0</v>
      </c>
      <c r="K2665">
        <v>0</v>
      </c>
      <c r="L2665">
        <v>0</v>
      </c>
      <c r="M2665">
        <v>0</v>
      </c>
      <c r="N2665">
        <v>0</v>
      </c>
      <c r="O2665">
        <v>0</v>
      </c>
      <c r="P2665">
        <v>0</v>
      </c>
      <c r="Q2665">
        <v>0</v>
      </c>
      <c r="R2665">
        <v>0</v>
      </c>
      <c r="S2665">
        <v>0</v>
      </c>
      <c r="T2665">
        <v>0</v>
      </c>
      <c r="U2665">
        <v>0</v>
      </c>
      <c r="V2665">
        <v>0</v>
      </c>
      <c r="W2665">
        <v>0</v>
      </c>
      <c r="X2665">
        <v>0</v>
      </c>
      <c r="Y2665">
        <v>0</v>
      </c>
      <c r="Z2665">
        <v>0</v>
      </c>
      <c r="AA2665">
        <v>0</v>
      </c>
      <c r="AB2665">
        <v>0</v>
      </c>
      <c r="AC2665">
        <v>0</v>
      </c>
      <c r="AD2665">
        <v>0</v>
      </c>
      <c r="AE2665">
        <v>0</v>
      </c>
      <c r="AF2665">
        <v>0</v>
      </c>
    </row>
    <row r="2666" spans="1:32" x14ac:dyDescent="0.25">
      <c r="A2666" t="s">
        <v>8327</v>
      </c>
      <c r="B2666">
        <v>0</v>
      </c>
      <c r="C2666">
        <v>0</v>
      </c>
      <c r="D2666">
        <v>0</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row>
    <row r="2667" spans="1:32" x14ac:dyDescent="0.25">
      <c r="A2667" t="s">
        <v>8328</v>
      </c>
      <c r="B2667">
        <v>0</v>
      </c>
      <c r="C2667" s="197">
        <v>22589300000</v>
      </c>
      <c r="D2667" s="197">
        <v>26553700000</v>
      </c>
      <c r="E2667" s="197">
        <v>26257800000</v>
      </c>
      <c r="F2667" s="197">
        <v>26373400000</v>
      </c>
      <c r="G2667" s="197">
        <v>26778600000</v>
      </c>
      <c r="H2667" s="197">
        <v>27087500000</v>
      </c>
      <c r="I2667" s="197">
        <v>27417300000</v>
      </c>
      <c r="J2667" s="197">
        <v>27567000000</v>
      </c>
      <c r="K2667" s="197">
        <v>27747800000</v>
      </c>
      <c r="L2667" s="197">
        <v>27989500000</v>
      </c>
      <c r="M2667" s="197">
        <v>28171900000</v>
      </c>
      <c r="N2667" s="197">
        <v>28402600000</v>
      </c>
      <c r="O2667" s="197">
        <v>28740800000</v>
      </c>
      <c r="P2667" s="197">
        <v>29023100000</v>
      </c>
      <c r="Q2667" s="197">
        <v>29344000000</v>
      </c>
      <c r="R2667" s="197">
        <v>29628500000</v>
      </c>
      <c r="S2667" s="197">
        <v>29852800000</v>
      </c>
      <c r="T2667" s="197">
        <v>30031900000</v>
      </c>
      <c r="U2667" s="197">
        <v>30219100000</v>
      </c>
      <c r="V2667" s="197">
        <v>30376800000</v>
      </c>
      <c r="W2667" s="197">
        <v>30641200000</v>
      </c>
      <c r="X2667" s="197">
        <v>30956800000</v>
      </c>
      <c r="Y2667" s="197">
        <v>31237000000</v>
      </c>
      <c r="Z2667" s="197">
        <v>31595900000</v>
      </c>
      <c r="AA2667" s="197">
        <v>32065400000</v>
      </c>
      <c r="AB2667" s="197">
        <v>32436100000</v>
      </c>
      <c r="AC2667" s="197">
        <v>32816000000</v>
      </c>
      <c r="AD2667" s="197">
        <v>33192300000</v>
      </c>
      <c r="AE2667" s="197">
        <v>33662000000</v>
      </c>
      <c r="AF2667" s="197">
        <v>34127300000</v>
      </c>
    </row>
    <row r="2668" spans="1:32" x14ac:dyDescent="0.25">
      <c r="A2668" t="s">
        <v>8329</v>
      </c>
      <c r="B2668">
        <v>0</v>
      </c>
      <c r="C2668" s="197">
        <v>1547260</v>
      </c>
      <c r="D2668" s="197">
        <v>1818800</v>
      </c>
      <c r="E2668" s="197">
        <v>1798530</v>
      </c>
      <c r="F2668" s="197">
        <v>1806450</v>
      </c>
      <c r="G2668" s="197">
        <v>1834210</v>
      </c>
      <c r="H2668" s="197">
        <v>1855360</v>
      </c>
      <c r="I2668" s="197">
        <v>1877960</v>
      </c>
      <c r="J2668" s="197">
        <v>1888210</v>
      </c>
      <c r="K2668" s="197">
        <v>1900590</v>
      </c>
      <c r="L2668" s="197">
        <v>1917150</v>
      </c>
      <c r="M2668" s="197">
        <v>1929640</v>
      </c>
      <c r="N2668" s="197">
        <v>1945450</v>
      </c>
      <c r="O2668" s="197">
        <v>1968610</v>
      </c>
      <c r="P2668" s="197">
        <v>1987950</v>
      </c>
      <c r="Q2668" s="197">
        <v>2009930</v>
      </c>
      <c r="R2668" s="197">
        <v>2029420</v>
      </c>
      <c r="S2668" s="197">
        <v>2044780</v>
      </c>
      <c r="T2668" s="197">
        <v>2057040</v>
      </c>
      <c r="U2668" s="197">
        <v>2069870</v>
      </c>
      <c r="V2668" s="197">
        <v>2080670</v>
      </c>
      <c r="W2668" s="197">
        <v>2098780</v>
      </c>
      <c r="X2668" s="197">
        <v>2120400</v>
      </c>
      <c r="Y2668" s="197">
        <v>2139590</v>
      </c>
      <c r="Z2668" s="197">
        <v>2164170</v>
      </c>
      <c r="AA2668" s="197">
        <v>2196330</v>
      </c>
      <c r="AB2668" s="197">
        <v>2221720</v>
      </c>
      <c r="AC2668" s="197">
        <v>2247740</v>
      </c>
      <c r="AD2668" s="197">
        <v>2273520</v>
      </c>
      <c r="AE2668" s="197">
        <v>2305690</v>
      </c>
      <c r="AF2668" s="197">
        <v>2337560</v>
      </c>
    </row>
    <row r="2669" spans="1:32" x14ac:dyDescent="0.25">
      <c r="A2669" t="s">
        <v>8330</v>
      </c>
      <c r="B2669">
        <v>0</v>
      </c>
      <c r="C2669" s="197">
        <v>1278880</v>
      </c>
      <c r="D2669" s="197">
        <v>1503320</v>
      </c>
      <c r="E2669" s="197">
        <v>1486570</v>
      </c>
      <c r="F2669" s="197">
        <v>1493120</v>
      </c>
      <c r="G2669" s="197">
        <v>1516060</v>
      </c>
      <c r="H2669" s="197">
        <v>1533540</v>
      </c>
      <c r="I2669" s="197">
        <v>1552220</v>
      </c>
      <c r="J2669" s="197">
        <v>1560690</v>
      </c>
      <c r="K2669" s="197">
        <v>1570930</v>
      </c>
      <c r="L2669" s="197">
        <v>1584610</v>
      </c>
      <c r="M2669" s="197">
        <v>1594940</v>
      </c>
      <c r="N2669" s="197">
        <v>1608000</v>
      </c>
      <c r="O2669" s="197">
        <v>1627140</v>
      </c>
      <c r="P2669" s="197">
        <v>1643130</v>
      </c>
      <c r="Q2669" s="197">
        <v>1661290</v>
      </c>
      <c r="R2669" s="197">
        <v>1677400</v>
      </c>
      <c r="S2669" s="197">
        <v>1690100</v>
      </c>
      <c r="T2669" s="197">
        <v>1700240</v>
      </c>
      <c r="U2669" s="197">
        <v>1710840</v>
      </c>
      <c r="V2669" s="197">
        <v>1719760</v>
      </c>
      <c r="W2669" s="197">
        <v>1734740</v>
      </c>
      <c r="X2669" s="197">
        <v>1752600</v>
      </c>
      <c r="Y2669" s="197">
        <v>1768460</v>
      </c>
      <c r="Z2669" s="197">
        <v>1788790</v>
      </c>
      <c r="AA2669" s="197">
        <v>1815370</v>
      </c>
      <c r="AB2669" s="197">
        <v>1836350</v>
      </c>
      <c r="AC2669" s="197">
        <v>1857860</v>
      </c>
      <c r="AD2669" s="197">
        <v>1879160</v>
      </c>
      <c r="AE2669" s="197">
        <v>1905760</v>
      </c>
      <c r="AF2669" s="197">
        <v>1932100</v>
      </c>
    </row>
    <row r="2670" spans="1:32" x14ac:dyDescent="0.25">
      <c r="A2670" t="s">
        <v>8331</v>
      </c>
      <c r="B2670">
        <v>0</v>
      </c>
      <c r="C2670" s="197">
        <v>25140500</v>
      </c>
      <c r="D2670" s="197">
        <v>29552500</v>
      </c>
      <c r="E2670" s="197">
        <v>29223200</v>
      </c>
      <c r="F2670" s="197">
        <v>29351900</v>
      </c>
      <c r="G2670" s="197">
        <v>29802900</v>
      </c>
      <c r="H2670" s="197">
        <v>30146600</v>
      </c>
      <c r="I2670" s="197">
        <v>30513800</v>
      </c>
      <c r="J2670" s="197">
        <v>30680300</v>
      </c>
      <c r="K2670" s="197">
        <v>30881500</v>
      </c>
      <c r="L2670" s="197">
        <v>31150600</v>
      </c>
      <c r="M2670" s="197">
        <v>31353500</v>
      </c>
      <c r="N2670" s="197">
        <v>31610300</v>
      </c>
      <c r="O2670" s="197">
        <v>31986600</v>
      </c>
      <c r="P2670" s="197">
        <v>32300900</v>
      </c>
      <c r="Q2670" s="197">
        <v>32658000</v>
      </c>
      <c r="R2670" s="197">
        <v>32974700</v>
      </c>
      <c r="S2670" s="197">
        <v>33224300</v>
      </c>
      <c r="T2670" s="197">
        <v>33423600</v>
      </c>
      <c r="U2670" s="197">
        <v>33632000</v>
      </c>
      <c r="V2670" s="197">
        <v>33807400</v>
      </c>
      <c r="W2670" s="197">
        <v>34101800</v>
      </c>
      <c r="X2670" s="197">
        <v>34452900</v>
      </c>
      <c r="Y2670" s="197">
        <v>34764800</v>
      </c>
      <c r="Z2670" s="197">
        <v>35164300</v>
      </c>
      <c r="AA2670" s="197">
        <v>35686800</v>
      </c>
      <c r="AB2670" s="197">
        <v>36099400</v>
      </c>
      <c r="AC2670" s="197">
        <v>36522100</v>
      </c>
      <c r="AD2670" s="197">
        <v>36940900</v>
      </c>
      <c r="AE2670" s="197">
        <v>37463700</v>
      </c>
      <c r="AF2670" s="197">
        <v>37981500</v>
      </c>
    </row>
    <row r="2671" spans="1:32" x14ac:dyDescent="0.25">
      <c r="A2671" t="s">
        <v>8332</v>
      </c>
      <c r="B2671">
        <v>0</v>
      </c>
      <c r="C2671" s="197">
        <v>1353860</v>
      </c>
      <c r="D2671" s="197">
        <v>1591450</v>
      </c>
      <c r="E2671" s="197">
        <v>1573720</v>
      </c>
      <c r="F2671" s="197">
        <v>1580650</v>
      </c>
      <c r="G2671" s="197">
        <v>1604940</v>
      </c>
      <c r="H2671" s="197">
        <v>1623440</v>
      </c>
      <c r="I2671" s="197">
        <v>1643210</v>
      </c>
      <c r="J2671" s="197">
        <v>1652190</v>
      </c>
      <c r="K2671" s="197">
        <v>1663020</v>
      </c>
      <c r="L2671" s="197">
        <v>1677510</v>
      </c>
      <c r="M2671" s="197">
        <v>1688440</v>
      </c>
      <c r="N2671" s="197">
        <v>1702270</v>
      </c>
      <c r="O2671" s="197">
        <v>1722530</v>
      </c>
      <c r="P2671" s="197">
        <v>1739460</v>
      </c>
      <c r="Q2671" s="197">
        <v>1758690</v>
      </c>
      <c r="R2671" s="197">
        <v>1775740</v>
      </c>
      <c r="S2671" s="197">
        <v>1789180</v>
      </c>
      <c r="T2671" s="197">
        <v>1799910</v>
      </c>
      <c r="U2671" s="197">
        <v>1811130</v>
      </c>
      <c r="V2671" s="197">
        <v>1820580</v>
      </c>
      <c r="W2671" s="197">
        <v>1836430</v>
      </c>
      <c r="X2671" s="197">
        <v>1855350</v>
      </c>
      <c r="Y2671" s="197">
        <v>1872140</v>
      </c>
      <c r="Z2671" s="197">
        <v>1893650</v>
      </c>
      <c r="AA2671" s="197">
        <v>1921790</v>
      </c>
      <c r="AB2671" s="197">
        <v>1944010</v>
      </c>
      <c r="AC2671" s="197">
        <v>1966780</v>
      </c>
      <c r="AD2671" s="197">
        <v>1989330</v>
      </c>
      <c r="AE2671" s="197">
        <v>2017480</v>
      </c>
      <c r="AF2671" s="197">
        <v>2045370</v>
      </c>
    </row>
    <row r="2672" spans="1:32" x14ac:dyDescent="0.25">
      <c r="A2672" t="s">
        <v>8333</v>
      </c>
      <c r="B2672">
        <v>0</v>
      </c>
      <c r="C2672" s="197">
        <v>1353860</v>
      </c>
      <c r="D2672" s="197">
        <v>1591450</v>
      </c>
      <c r="E2672" s="197">
        <v>1573720</v>
      </c>
      <c r="F2672" s="197">
        <v>1580650</v>
      </c>
      <c r="G2672" s="197">
        <v>1604940</v>
      </c>
      <c r="H2672" s="197">
        <v>1623440</v>
      </c>
      <c r="I2672" s="197">
        <v>1643210</v>
      </c>
      <c r="J2672" s="197">
        <v>1652190</v>
      </c>
      <c r="K2672" s="197">
        <v>1663020</v>
      </c>
      <c r="L2672" s="197">
        <v>1677510</v>
      </c>
      <c r="M2672" s="197">
        <v>1688440</v>
      </c>
      <c r="N2672" s="197">
        <v>1702270</v>
      </c>
      <c r="O2672" s="197">
        <v>1722530</v>
      </c>
      <c r="P2672" s="197">
        <v>1739460</v>
      </c>
      <c r="Q2672" s="197">
        <v>1758690</v>
      </c>
      <c r="R2672" s="197">
        <v>1775740</v>
      </c>
      <c r="S2672" s="197">
        <v>1789180</v>
      </c>
      <c r="T2672" s="197">
        <v>1799910</v>
      </c>
      <c r="U2672" s="197">
        <v>1811130</v>
      </c>
      <c r="V2672" s="197">
        <v>1820580</v>
      </c>
      <c r="W2672" s="197">
        <v>1836430</v>
      </c>
      <c r="X2672" s="197">
        <v>1855350</v>
      </c>
      <c r="Y2672" s="197">
        <v>1872140</v>
      </c>
      <c r="Z2672" s="197">
        <v>1893650</v>
      </c>
      <c r="AA2672" s="197">
        <v>1921790</v>
      </c>
      <c r="AB2672" s="197">
        <v>1944010</v>
      </c>
      <c r="AC2672" s="197">
        <v>1966780</v>
      </c>
      <c r="AD2672" s="197">
        <v>1989330</v>
      </c>
      <c r="AE2672" s="197">
        <v>2017480</v>
      </c>
      <c r="AF2672" s="197">
        <v>2045370</v>
      </c>
    </row>
    <row r="2673" spans="1:32" x14ac:dyDescent="0.25">
      <c r="A2673" t="s">
        <v>8334</v>
      </c>
      <c r="B2673">
        <v>0</v>
      </c>
      <c r="C2673" s="197">
        <v>0</v>
      </c>
      <c r="D2673" s="197">
        <v>0</v>
      </c>
      <c r="E2673" s="197">
        <v>0</v>
      </c>
      <c r="F2673" s="197">
        <v>0</v>
      </c>
      <c r="G2673" s="197">
        <v>0</v>
      </c>
      <c r="H2673" s="197">
        <v>0</v>
      </c>
      <c r="I2673" s="197">
        <v>0</v>
      </c>
      <c r="J2673" s="197">
        <v>0</v>
      </c>
      <c r="K2673" s="197">
        <v>0</v>
      </c>
      <c r="L2673" s="197">
        <v>0</v>
      </c>
      <c r="M2673" s="197">
        <v>0</v>
      </c>
      <c r="N2673" s="197">
        <v>0</v>
      </c>
      <c r="O2673" s="197">
        <v>0</v>
      </c>
      <c r="P2673" s="197">
        <v>0</v>
      </c>
      <c r="Q2673" s="197">
        <v>0</v>
      </c>
      <c r="R2673" s="197">
        <v>0</v>
      </c>
      <c r="S2673" s="197">
        <v>0</v>
      </c>
      <c r="T2673" s="197">
        <v>0</v>
      </c>
      <c r="U2673" s="197">
        <v>0</v>
      </c>
      <c r="V2673" s="197">
        <v>0</v>
      </c>
      <c r="W2673" s="197">
        <v>0</v>
      </c>
      <c r="X2673" s="197">
        <v>0</v>
      </c>
      <c r="Y2673" s="197">
        <v>0</v>
      </c>
      <c r="Z2673" s="197">
        <v>0</v>
      </c>
      <c r="AA2673" s="197">
        <v>0</v>
      </c>
      <c r="AB2673" s="197">
        <v>0</v>
      </c>
      <c r="AC2673" s="197">
        <v>0</v>
      </c>
      <c r="AD2673" s="197">
        <v>0</v>
      </c>
      <c r="AE2673" s="197">
        <v>0</v>
      </c>
      <c r="AF2673" s="197">
        <v>0</v>
      </c>
    </row>
    <row r="2674" spans="1:32" x14ac:dyDescent="0.25">
      <c r="A2674" t="s">
        <v>8335</v>
      </c>
      <c r="B2674">
        <v>0</v>
      </c>
      <c r="C2674" s="197">
        <v>223386</v>
      </c>
      <c r="D2674" s="197">
        <v>262589</v>
      </c>
      <c r="E2674" s="197">
        <v>259663</v>
      </c>
      <c r="F2674" s="197">
        <v>260807</v>
      </c>
      <c r="G2674" s="197">
        <v>264814</v>
      </c>
      <c r="H2674" s="197">
        <v>267868</v>
      </c>
      <c r="I2674" s="197">
        <v>271130</v>
      </c>
      <c r="J2674" s="197">
        <v>272611</v>
      </c>
      <c r="K2674" s="197">
        <v>274398</v>
      </c>
      <c r="L2674" s="197">
        <v>276789</v>
      </c>
      <c r="M2674" s="197">
        <v>278592</v>
      </c>
      <c r="N2674" s="197">
        <v>280874</v>
      </c>
      <c r="O2674" s="197">
        <v>284218</v>
      </c>
      <c r="P2674" s="197">
        <v>287010</v>
      </c>
      <c r="Q2674" s="197">
        <v>290183</v>
      </c>
      <c r="R2674" s="197">
        <v>292997</v>
      </c>
      <c r="S2674" s="197">
        <v>295215</v>
      </c>
      <c r="T2674" s="197">
        <v>296986</v>
      </c>
      <c r="U2674" s="197">
        <v>298837</v>
      </c>
      <c r="V2674" s="197">
        <v>300396</v>
      </c>
      <c r="W2674" s="197">
        <v>303012</v>
      </c>
      <c r="X2674" s="197">
        <v>306132</v>
      </c>
      <c r="Y2674" s="197">
        <v>308903</v>
      </c>
      <c r="Z2674" s="197">
        <v>312453</v>
      </c>
      <c r="AA2674" s="197">
        <v>317095</v>
      </c>
      <c r="AB2674" s="197">
        <v>320761</v>
      </c>
      <c r="AC2674" s="197">
        <v>324518</v>
      </c>
      <c r="AD2674" s="197">
        <v>328239</v>
      </c>
      <c r="AE2674" s="197">
        <v>332884</v>
      </c>
      <c r="AF2674" s="197">
        <v>337485</v>
      </c>
    </row>
    <row r="2675" spans="1:32" x14ac:dyDescent="0.25">
      <c r="A2675" t="s">
        <v>8336</v>
      </c>
      <c r="B2675">
        <v>0</v>
      </c>
      <c r="C2675">
        <v>579451</v>
      </c>
      <c r="D2675">
        <v>681141</v>
      </c>
      <c r="E2675">
        <v>673551</v>
      </c>
      <c r="F2675">
        <v>676517</v>
      </c>
      <c r="G2675">
        <v>686913</v>
      </c>
      <c r="H2675">
        <v>694834</v>
      </c>
      <c r="I2675">
        <v>703296</v>
      </c>
      <c r="J2675">
        <v>707135</v>
      </c>
      <c r="K2675">
        <v>711772</v>
      </c>
      <c r="L2675">
        <v>717974</v>
      </c>
      <c r="M2675">
        <v>722651</v>
      </c>
      <c r="N2675">
        <v>728570</v>
      </c>
      <c r="O2675">
        <v>737243</v>
      </c>
      <c r="P2675">
        <v>744487</v>
      </c>
      <c r="Q2675">
        <v>752717</v>
      </c>
      <c r="R2675">
        <v>760017</v>
      </c>
      <c r="S2675">
        <v>765770</v>
      </c>
      <c r="T2675">
        <v>770363</v>
      </c>
      <c r="U2675">
        <v>775165</v>
      </c>
      <c r="V2675">
        <v>779209</v>
      </c>
      <c r="W2675">
        <v>785994</v>
      </c>
      <c r="X2675">
        <v>794088</v>
      </c>
      <c r="Y2675">
        <v>801275</v>
      </c>
      <c r="Z2675">
        <v>810483</v>
      </c>
      <c r="AA2675">
        <v>822525</v>
      </c>
      <c r="AB2675">
        <v>832036</v>
      </c>
      <c r="AC2675">
        <v>841780</v>
      </c>
      <c r="AD2675">
        <v>851432</v>
      </c>
      <c r="AE2675">
        <v>863482</v>
      </c>
      <c r="AF2675">
        <v>875416</v>
      </c>
    </row>
    <row r="2676" spans="1:32" x14ac:dyDescent="0.25">
      <c r="A2676" t="s">
        <v>8337</v>
      </c>
      <c r="B2676">
        <v>0</v>
      </c>
      <c r="C2676" s="197">
        <v>1169190</v>
      </c>
      <c r="D2676" s="197">
        <v>1374380</v>
      </c>
      <c r="E2676" s="197">
        <v>1359060</v>
      </c>
      <c r="F2676" s="197">
        <v>1365050</v>
      </c>
      <c r="G2676" s="197">
        <v>1386020</v>
      </c>
      <c r="H2676" s="197">
        <v>1402010</v>
      </c>
      <c r="I2676" s="197">
        <v>1419080</v>
      </c>
      <c r="J2676" s="197">
        <v>1426830</v>
      </c>
      <c r="K2676" s="197">
        <v>1436180</v>
      </c>
      <c r="L2676" s="197">
        <v>1448700</v>
      </c>
      <c r="M2676" s="197">
        <v>1458130</v>
      </c>
      <c r="N2676" s="197">
        <v>1470080</v>
      </c>
      <c r="O2676" s="197">
        <v>1487580</v>
      </c>
      <c r="P2676" s="197">
        <v>1502190</v>
      </c>
      <c r="Q2676" s="197">
        <v>1518800</v>
      </c>
      <c r="R2676" s="197">
        <v>1533530</v>
      </c>
      <c r="S2676" s="197">
        <v>1545140</v>
      </c>
      <c r="T2676" s="197">
        <v>1554400</v>
      </c>
      <c r="U2676" s="197">
        <v>1564090</v>
      </c>
      <c r="V2676" s="197">
        <v>1572250</v>
      </c>
      <c r="W2676" s="197">
        <v>1585940</v>
      </c>
      <c r="X2676" s="197">
        <v>1602280</v>
      </c>
      <c r="Y2676" s="197">
        <v>1616780</v>
      </c>
      <c r="Z2676" s="197">
        <v>1635360</v>
      </c>
      <c r="AA2676" s="197">
        <v>1659660</v>
      </c>
      <c r="AB2676" s="197">
        <v>1678840</v>
      </c>
      <c r="AC2676" s="197">
        <v>1698510</v>
      </c>
      <c r="AD2676" s="197">
        <v>1717980</v>
      </c>
      <c r="AE2676" s="197">
        <v>1742300</v>
      </c>
      <c r="AF2676" s="197">
        <v>1766380</v>
      </c>
    </row>
    <row r="2677" spans="1:32" x14ac:dyDescent="0.25">
      <c r="A2677" t="s">
        <v>8338</v>
      </c>
      <c r="B2677">
        <v>0</v>
      </c>
      <c r="C2677">
        <v>233838</v>
      </c>
      <c r="D2677">
        <v>274875</v>
      </c>
      <c r="E2677">
        <v>271812</v>
      </c>
      <c r="F2677">
        <v>273009</v>
      </c>
      <c r="G2677">
        <v>277204</v>
      </c>
      <c r="H2677">
        <v>280401</v>
      </c>
      <c r="I2677">
        <v>283816</v>
      </c>
      <c r="J2677">
        <v>285365</v>
      </c>
      <c r="K2677">
        <v>287236</v>
      </c>
      <c r="L2677">
        <v>289739</v>
      </c>
      <c r="M2677">
        <v>291627</v>
      </c>
      <c r="N2677">
        <v>294015</v>
      </c>
      <c r="O2677">
        <v>297515</v>
      </c>
      <c r="P2677">
        <v>300439</v>
      </c>
      <c r="Q2677">
        <v>303760</v>
      </c>
      <c r="R2677">
        <v>306706</v>
      </c>
      <c r="S2677">
        <v>309027</v>
      </c>
      <c r="T2677">
        <v>310881</v>
      </c>
      <c r="U2677">
        <v>312819</v>
      </c>
      <c r="V2677">
        <v>314451</v>
      </c>
      <c r="W2677">
        <v>317189</v>
      </c>
      <c r="X2677">
        <v>320455</v>
      </c>
      <c r="Y2677">
        <v>323355</v>
      </c>
      <c r="Z2677">
        <v>327071</v>
      </c>
      <c r="AA2677">
        <v>331931</v>
      </c>
      <c r="AB2677">
        <v>335769</v>
      </c>
      <c r="AC2677">
        <v>339701</v>
      </c>
      <c r="AD2677">
        <v>343596</v>
      </c>
      <c r="AE2677">
        <v>348459</v>
      </c>
      <c r="AF2677">
        <v>353275</v>
      </c>
    </row>
    <row r="2678" spans="1:32" x14ac:dyDescent="0.25">
      <c r="A2678" t="s">
        <v>8339</v>
      </c>
      <c r="B2678">
        <v>0</v>
      </c>
      <c r="C2678">
        <v>0</v>
      </c>
      <c r="D2678">
        <v>0</v>
      </c>
      <c r="E2678">
        <v>0</v>
      </c>
      <c r="F2678">
        <v>0</v>
      </c>
      <c r="G2678">
        <v>0</v>
      </c>
      <c r="H2678">
        <v>0</v>
      </c>
      <c r="I2678">
        <v>0</v>
      </c>
      <c r="J2678">
        <v>0</v>
      </c>
      <c r="K2678">
        <v>0</v>
      </c>
      <c r="L2678">
        <v>0</v>
      </c>
      <c r="M2678">
        <v>0</v>
      </c>
      <c r="N2678">
        <v>0</v>
      </c>
      <c r="O2678">
        <v>0</v>
      </c>
      <c r="P2678">
        <v>0</v>
      </c>
      <c r="Q2678">
        <v>0</v>
      </c>
      <c r="R2678">
        <v>0</v>
      </c>
      <c r="S2678">
        <v>0</v>
      </c>
      <c r="T2678">
        <v>0</v>
      </c>
      <c r="U2678">
        <v>0</v>
      </c>
      <c r="V2678">
        <v>0</v>
      </c>
      <c r="W2678">
        <v>0</v>
      </c>
      <c r="X2678">
        <v>0</v>
      </c>
      <c r="Y2678">
        <v>0</v>
      </c>
      <c r="Z2678">
        <v>0</v>
      </c>
      <c r="AA2678">
        <v>0</v>
      </c>
      <c r="AB2678">
        <v>0</v>
      </c>
      <c r="AC2678">
        <v>0</v>
      </c>
      <c r="AD2678">
        <v>0</v>
      </c>
      <c r="AE2678">
        <v>0</v>
      </c>
      <c r="AF2678">
        <v>0</v>
      </c>
    </row>
    <row r="2679" spans="1:32" x14ac:dyDescent="0.25">
      <c r="A2679" t="s">
        <v>8340</v>
      </c>
      <c r="B2679">
        <v>0</v>
      </c>
      <c r="C2679">
        <v>0</v>
      </c>
      <c r="D2679">
        <v>0</v>
      </c>
      <c r="E2679">
        <v>0</v>
      </c>
      <c r="F2679">
        <v>0</v>
      </c>
      <c r="G2679">
        <v>0</v>
      </c>
      <c r="H2679">
        <v>0</v>
      </c>
      <c r="I2679">
        <v>0</v>
      </c>
      <c r="J2679">
        <v>0</v>
      </c>
      <c r="K2679">
        <v>0</v>
      </c>
      <c r="L2679">
        <v>0</v>
      </c>
      <c r="M2679">
        <v>0</v>
      </c>
      <c r="N2679">
        <v>0</v>
      </c>
      <c r="O2679">
        <v>0</v>
      </c>
      <c r="P2679">
        <v>0</v>
      </c>
      <c r="Q2679">
        <v>0</v>
      </c>
      <c r="R2679">
        <v>0</v>
      </c>
      <c r="S2679">
        <v>0</v>
      </c>
      <c r="T2679">
        <v>0</v>
      </c>
      <c r="U2679">
        <v>0</v>
      </c>
      <c r="V2679">
        <v>0</v>
      </c>
      <c r="W2679">
        <v>0</v>
      </c>
      <c r="X2679">
        <v>0</v>
      </c>
      <c r="Y2679">
        <v>0</v>
      </c>
      <c r="Z2679">
        <v>0</v>
      </c>
      <c r="AA2679">
        <v>0</v>
      </c>
      <c r="AB2679">
        <v>0</v>
      </c>
      <c r="AC2679">
        <v>0</v>
      </c>
      <c r="AD2679">
        <v>0</v>
      </c>
      <c r="AE2679">
        <v>0</v>
      </c>
      <c r="AF2679">
        <v>0</v>
      </c>
    </row>
    <row r="2680" spans="1:32" x14ac:dyDescent="0.25">
      <c r="A2680" t="s">
        <v>8341</v>
      </c>
      <c r="B2680">
        <v>0</v>
      </c>
      <c r="C2680">
        <v>0</v>
      </c>
      <c r="D2680">
        <v>0</v>
      </c>
      <c r="E2680">
        <v>0</v>
      </c>
      <c r="F2680">
        <v>0</v>
      </c>
      <c r="G2680">
        <v>0</v>
      </c>
      <c r="H2680">
        <v>0</v>
      </c>
      <c r="I2680">
        <v>0</v>
      </c>
      <c r="J2680">
        <v>0</v>
      </c>
      <c r="K2680">
        <v>0</v>
      </c>
      <c r="L2680">
        <v>0</v>
      </c>
      <c r="M2680">
        <v>0</v>
      </c>
      <c r="N2680">
        <v>0</v>
      </c>
      <c r="O2680">
        <v>0</v>
      </c>
      <c r="P2680">
        <v>0</v>
      </c>
      <c r="Q2680">
        <v>0</v>
      </c>
      <c r="R2680">
        <v>0</v>
      </c>
      <c r="S2680">
        <v>0</v>
      </c>
      <c r="T2680">
        <v>0</v>
      </c>
      <c r="U2680">
        <v>0</v>
      </c>
      <c r="V2680">
        <v>0</v>
      </c>
      <c r="W2680">
        <v>0</v>
      </c>
      <c r="X2680">
        <v>0</v>
      </c>
      <c r="Y2680">
        <v>0</v>
      </c>
      <c r="Z2680">
        <v>0</v>
      </c>
      <c r="AA2680">
        <v>0</v>
      </c>
      <c r="AB2680">
        <v>0</v>
      </c>
      <c r="AC2680">
        <v>0</v>
      </c>
      <c r="AD2680">
        <v>0</v>
      </c>
      <c r="AE2680">
        <v>0</v>
      </c>
      <c r="AF2680">
        <v>0</v>
      </c>
    </row>
    <row r="2681" spans="1:32" x14ac:dyDescent="0.25">
      <c r="A2681" t="s">
        <v>8342</v>
      </c>
      <c r="B2681">
        <v>0</v>
      </c>
      <c r="C2681">
        <v>0</v>
      </c>
      <c r="D2681">
        <v>0</v>
      </c>
      <c r="E2681">
        <v>0</v>
      </c>
      <c r="F2681">
        <v>0</v>
      </c>
      <c r="G2681">
        <v>0</v>
      </c>
      <c r="H2681">
        <v>0</v>
      </c>
      <c r="I2681">
        <v>0</v>
      </c>
      <c r="J2681">
        <v>0</v>
      </c>
      <c r="K2681">
        <v>0</v>
      </c>
      <c r="L2681">
        <v>0</v>
      </c>
      <c r="M2681">
        <v>0</v>
      </c>
      <c r="N2681">
        <v>0</v>
      </c>
      <c r="O2681">
        <v>0</v>
      </c>
      <c r="P2681">
        <v>0</v>
      </c>
      <c r="Q2681">
        <v>0</v>
      </c>
      <c r="R2681">
        <v>0</v>
      </c>
      <c r="S2681">
        <v>0</v>
      </c>
      <c r="T2681">
        <v>0</v>
      </c>
      <c r="U2681">
        <v>0</v>
      </c>
      <c r="V2681">
        <v>0</v>
      </c>
      <c r="W2681">
        <v>0</v>
      </c>
      <c r="X2681">
        <v>0</v>
      </c>
      <c r="Y2681">
        <v>0</v>
      </c>
      <c r="Z2681">
        <v>0</v>
      </c>
      <c r="AA2681">
        <v>0</v>
      </c>
      <c r="AB2681">
        <v>0</v>
      </c>
      <c r="AC2681">
        <v>0</v>
      </c>
      <c r="AD2681">
        <v>0</v>
      </c>
      <c r="AE2681">
        <v>0</v>
      </c>
      <c r="AF2681">
        <v>0</v>
      </c>
    </row>
    <row r="2682" spans="1:32" x14ac:dyDescent="0.25">
      <c r="A2682" t="s">
        <v>8343</v>
      </c>
      <c r="B2682">
        <v>0</v>
      </c>
      <c r="C2682">
        <v>0</v>
      </c>
      <c r="D2682">
        <v>0</v>
      </c>
      <c r="E2682">
        <v>0</v>
      </c>
      <c r="F2682">
        <v>0</v>
      </c>
      <c r="G2682">
        <v>0</v>
      </c>
      <c r="H2682">
        <v>0</v>
      </c>
      <c r="I2682">
        <v>0</v>
      </c>
      <c r="J2682">
        <v>0</v>
      </c>
      <c r="K2682">
        <v>0</v>
      </c>
      <c r="L2682">
        <v>0</v>
      </c>
      <c r="M2682">
        <v>0</v>
      </c>
      <c r="N2682">
        <v>0</v>
      </c>
      <c r="O2682">
        <v>0</v>
      </c>
      <c r="P2682">
        <v>0</v>
      </c>
      <c r="Q2682">
        <v>0</v>
      </c>
      <c r="R2682">
        <v>0</v>
      </c>
      <c r="S2682">
        <v>0</v>
      </c>
      <c r="T2682">
        <v>0</v>
      </c>
      <c r="U2682">
        <v>0</v>
      </c>
      <c r="V2682">
        <v>0</v>
      </c>
      <c r="W2682">
        <v>0</v>
      </c>
      <c r="X2682">
        <v>0</v>
      </c>
      <c r="Y2682">
        <v>0</v>
      </c>
      <c r="Z2682">
        <v>0</v>
      </c>
      <c r="AA2682">
        <v>0</v>
      </c>
      <c r="AB2682">
        <v>0</v>
      </c>
      <c r="AC2682">
        <v>0</v>
      </c>
      <c r="AD2682">
        <v>0</v>
      </c>
      <c r="AE2682">
        <v>0</v>
      </c>
      <c r="AF2682">
        <v>0</v>
      </c>
    </row>
    <row r="2683" spans="1:32" x14ac:dyDescent="0.25">
      <c r="A2683" t="s">
        <v>8344</v>
      </c>
      <c r="B2683">
        <v>0</v>
      </c>
      <c r="C2683">
        <v>0</v>
      </c>
      <c r="D2683">
        <v>0</v>
      </c>
      <c r="E2683">
        <v>0</v>
      </c>
      <c r="F2683">
        <v>0</v>
      </c>
      <c r="G2683">
        <v>0</v>
      </c>
      <c r="H2683">
        <v>0</v>
      </c>
      <c r="I2683">
        <v>0</v>
      </c>
      <c r="J2683">
        <v>0</v>
      </c>
      <c r="K2683">
        <v>0</v>
      </c>
      <c r="L2683">
        <v>0</v>
      </c>
      <c r="M2683">
        <v>0</v>
      </c>
      <c r="N2683">
        <v>0</v>
      </c>
      <c r="O2683">
        <v>0</v>
      </c>
      <c r="P2683">
        <v>0</v>
      </c>
      <c r="Q2683">
        <v>0</v>
      </c>
      <c r="R2683">
        <v>0</v>
      </c>
      <c r="S2683">
        <v>0</v>
      </c>
      <c r="T2683">
        <v>0</v>
      </c>
      <c r="U2683">
        <v>0</v>
      </c>
      <c r="V2683">
        <v>0</v>
      </c>
      <c r="W2683">
        <v>0</v>
      </c>
      <c r="X2683">
        <v>0</v>
      </c>
      <c r="Y2683">
        <v>0</v>
      </c>
      <c r="Z2683">
        <v>0</v>
      </c>
      <c r="AA2683">
        <v>0</v>
      </c>
      <c r="AB2683">
        <v>0</v>
      </c>
      <c r="AC2683">
        <v>0</v>
      </c>
      <c r="AD2683">
        <v>0</v>
      </c>
      <c r="AE2683">
        <v>0</v>
      </c>
      <c r="AF2683">
        <v>0</v>
      </c>
    </row>
    <row r="2684" spans="1:32" x14ac:dyDescent="0.25">
      <c r="A2684" t="s">
        <v>8345</v>
      </c>
      <c r="B2684">
        <v>0</v>
      </c>
      <c r="C2684">
        <v>0</v>
      </c>
      <c r="D2684">
        <v>0</v>
      </c>
      <c r="E2684">
        <v>0</v>
      </c>
      <c r="F2684">
        <v>0</v>
      </c>
      <c r="G2684">
        <v>0</v>
      </c>
      <c r="H2684">
        <v>0</v>
      </c>
      <c r="I2684">
        <v>0</v>
      </c>
      <c r="J2684">
        <v>0</v>
      </c>
      <c r="K2684">
        <v>0</v>
      </c>
      <c r="L2684">
        <v>0</v>
      </c>
      <c r="M2684">
        <v>0</v>
      </c>
      <c r="N2684">
        <v>0</v>
      </c>
      <c r="O2684">
        <v>0</v>
      </c>
      <c r="P2684">
        <v>0</v>
      </c>
      <c r="Q2684">
        <v>0</v>
      </c>
      <c r="R2684">
        <v>0</v>
      </c>
      <c r="S2684">
        <v>0</v>
      </c>
      <c r="T2684">
        <v>0</v>
      </c>
      <c r="U2684">
        <v>0</v>
      </c>
      <c r="V2684">
        <v>0</v>
      </c>
      <c r="W2684">
        <v>0</v>
      </c>
      <c r="X2684">
        <v>0</v>
      </c>
      <c r="Y2684">
        <v>0</v>
      </c>
      <c r="Z2684">
        <v>0</v>
      </c>
      <c r="AA2684">
        <v>0</v>
      </c>
      <c r="AB2684">
        <v>0</v>
      </c>
      <c r="AC2684">
        <v>0</v>
      </c>
      <c r="AD2684">
        <v>0</v>
      </c>
      <c r="AE2684">
        <v>0</v>
      </c>
      <c r="AF2684">
        <v>0</v>
      </c>
    </row>
    <row r="2685" spans="1:32" x14ac:dyDescent="0.25">
      <c r="A2685" t="s">
        <v>8346</v>
      </c>
      <c r="B2685">
        <v>0</v>
      </c>
      <c r="C2685">
        <v>0</v>
      </c>
      <c r="D2685">
        <v>0</v>
      </c>
      <c r="E2685">
        <v>0</v>
      </c>
      <c r="F2685">
        <v>0</v>
      </c>
      <c r="G2685">
        <v>0</v>
      </c>
      <c r="H2685">
        <v>0</v>
      </c>
      <c r="I2685">
        <v>0</v>
      </c>
      <c r="J2685">
        <v>0</v>
      </c>
      <c r="K2685">
        <v>0</v>
      </c>
      <c r="L2685">
        <v>0</v>
      </c>
      <c r="M2685">
        <v>0</v>
      </c>
      <c r="N2685">
        <v>0</v>
      </c>
      <c r="O2685">
        <v>0</v>
      </c>
      <c r="P2685">
        <v>0</v>
      </c>
      <c r="Q2685">
        <v>0</v>
      </c>
      <c r="R2685">
        <v>0</v>
      </c>
      <c r="S2685">
        <v>0</v>
      </c>
      <c r="T2685">
        <v>0</v>
      </c>
      <c r="U2685">
        <v>0</v>
      </c>
      <c r="V2685">
        <v>0</v>
      </c>
      <c r="W2685">
        <v>0</v>
      </c>
      <c r="X2685">
        <v>0</v>
      </c>
      <c r="Y2685">
        <v>0</v>
      </c>
      <c r="Z2685">
        <v>0</v>
      </c>
      <c r="AA2685">
        <v>0</v>
      </c>
      <c r="AB2685">
        <v>0</v>
      </c>
      <c r="AC2685">
        <v>0</v>
      </c>
      <c r="AD2685">
        <v>0</v>
      </c>
      <c r="AE2685">
        <v>0</v>
      </c>
      <c r="AF2685">
        <v>0</v>
      </c>
    </row>
    <row r="2686" spans="1:32" x14ac:dyDescent="0.25">
      <c r="A2686" t="s">
        <v>8347</v>
      </c>
      <c r="B2686">
        <v>0</v>
      </c>
      <c r="C2686">
        <v>0</v>
      </c>
      <c r="D2686">
        <v>0</v>
      </c>
      <c r="E2686">
        <v>0</v>
      </c>
      <c r="F2686">
        <v>0</v>
      </c>
      <c r="G2686">
        <v>0</v>
      </c>
      <c r="H2686">
        <v>0</v>
      </c>
      <c r="I2686">
        <v>0</v>
      </c>
      <c r="J2686">
        <v>0</v>
      </c>
      <c r="K2686">
        <v>0</v>
      </c>
      <c r="L2686">
        <v>0</v>
      </c>
      <c r="M2686">
        <v>0</v>
      </c>
      <c r="N2686">
        <v>0</v>
      </c>
      <c r="O2686">
        <v>0</v>
      </c>
      <c r="P2686">
        <v>0</v>
      </c>
      <c r="Q2686">
        <v>0</v>
      </c>
      <c r="R2686">
        <v>0</v>
      </c>
      <c r="S2686">
        <v>0</v>
      </c>
      <c r="T2686">
        <v>0</v>
      </c>
      <c r="U2686">
        <v>0</v>
      </c>
      <c r="V2686">
        <v>0</v>
      </c>
      <c r="W2686">
        <v>0</v>
      </c>
      <c r="X2686">
        <v>0</v>
      </c>
      <c r="Y2686">
        <v>0</v>
      </c>
      <c r="Z2686">
        <v>0</v>
      </c>
      <c r="AA2686">
        <v>0</v>
      </c>
      <c r="AB2686">
        <v>0</v>
      </c>
      <c r="AC2686">
        <v>0</v>
      </c>
      <c r="AD2686">
        <v>0</v>
      </c>
      <c r="AE2686">
        <v>0</v>
      </c>
      <c r="AF2686">
        <v>0</v>
      </c>
    </row>
    <row r="2687" spans="1:32" x14ac:dyDescent="0.25">
      <c r="A2687" t="s">
        <v>8348</v>
      </c>
      <c r="B2687">
        <v>0</v>
      </c>
      <c r="C2687">
        <v>0</v>
      </c>
      <c r="D2687">
        <v>0</v>
      </c>
      <c r="E2687">
        <v>0</v>
      </c>
      <c r="F2687">
        <v>0</v>
      </c>
      <c r="G2687">
        <v>0</v>
      </c>
      <c r="H2687">
        <v>0</v>
      </c>
      <c r="I2687">
        <v>0</v>
      </c>
      <c r="J2687">
        <v>0</v>
      </c>
      <c r="K2687">
        <v>0</v>
      </c>
      <c r="L2687">
        <v>0</v>
      </c>
      <c r="M2687">
        <v>0</v>
      </c>
      <c r="N2687">
        <v>0</v>
      </c>
      <c r="O2687">
        <v>0</v>
      </c>
      <c r="P2687">
        <v>0</v>
      </c>
      <c r="Q2687">
        <v>0</v>
      </c>
      <c r="R2687">
        <v>0</v>
      </c>
      <c r="S2687">
        <v>0</v>
      </c>
      <c r="T2687">
        <v>0</v>
      </c>
      <c r="U2687">
        <v>0</v>
      </c>
      <c r="V2687">
        <v>0</v>
      </c>
      <c r="W2687">
        <v>0</v>
      </c>
      <c r="X2687">
        <v>0</v>
      </c>
      <c r="Y2687">
        <v>0</v>
      </c>
      <c r="Z2687">
        <v>0</v>
      </c>
      <c r="AA2687">
        <v>0</v>
      </c>
      <c r="AB2687">
        <v>0</v>
      </c>
      <c r="AC2687">
        <v>0</v>
      </c>
      <c r="AD2687">
        <v>0</v>
      </c>
      <c r="AE2687">
        <v>0</v>
      </c>
      <c r="AF2687">
        <v>0</v>
      </c>
    </row>
    <row r="2688" spans="1:32" x14ac:dyDescent="0.25">
      <c r="A2688" t="s">
        <v>8349</v>
      </c>
      <c r="B2688">
        <v>0</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0</v>
      </c>
      <c r="V2688">
        <v>0</v>
      </c>
      <c r="W2688">
        <v>0</v>
      </c>
      <c r="X2688">
        <v>0</v>
      </c>
      <c r="Y2688">
        <v>0</v>
      </c>
      <c r="Z2688">
        <v>0</v>
      </c>
      <c r="AA2688">
        <v>0</v>
      </c>
      <c r="AB2688">
        <v>0</v>
      </c>
      <c r="AC2688">
        <v>0</v>
      </c>
      <c r="AD2688">
        <v>0</v>
      </c>
      <c r="AE2688">
        <v>0</v>
      </c>
      <c r="AF2688">
        <v>0</v>
      </c>
    </row>
    <row r="2689" spans="1:32" x14ac:dyDescent="0.25">
      <c r="A2689" t="s">
        <v>8350</v>
      </c>
      <c r="B2689">
        <v>0</v>
      </c>
      <c r="C2689">
        <v>0</v>
      </c>
      <c r="D2689">
        <v>0</v>
      </c>
      <c r="E2689">
        <v>0</v>
      </c>
      <c r="F2689">
        <v>0</v>
      </c>
      <c r="G2689">
        <v>0</v>
      </c>
      <c r="H2689">
        <v>0</v>
      </c>
      <c r="I2689">
        <v>0</v>
      </c>
      <c r="J2689">
        <v>0</v>
      </c>
      <c r="K2689">
        <v>0</v>
      </c>
      <c r="L2689">
        <v>0</v>
      </c>
      <c r="M2689">
        <v>0</v>
      </c>
      <c r="N2689">
        <v>0</v>
      </c>
      <c r="O2689">
        <v>0</v>
      </c>
      <c r="P2689">
        <v>0</v>
      </c>
      <c r="Q2689">
        <v>0</v>
      </c>
      <c r="R2689">
        <v>0</v>
      </c>
      <c r="S2689">
        <v>0</v>
      </c>
      <c r="T2689">
        <v>0</v>
      </c>
      <c r="U2689">
        <v>0</v>
      </c>
      <c r="V2689">
        <v>0</v>
      </c>
      <c r="W2689">
        <v>0</v>
      </c>
      <c r="X2689">
        <v>0</v>
      </c>
      <c r="Y2689">
        <v>0</v>
      </c>
      <c r="Z2689">
        <v>0</v>
      </c>
      <c r="AA2689">
        <v>0</v>
      </c>
      <c r="AB2689">
        <v>0</v>
      </c>
      <c r="AC2689">
        <v>0</v>
      </c>
      <c r="AD2689">
        <v>0</v>
      </c>
      <c r="AE2689">
        <v>0</v>
      </c>
      <c r="AF2689">
        <v>0</v>
      </c>
    </row>
    <row r="2690" spans="1:32" x14ac:dyDescent="0.25">
      <c r="A2690" t="s">
        <v>8351</v>
      </c>
      <c r="B2690">
        <v>0</v>
      </c>
      <c r="C2690">
        <v>0</v>
      </c>
      <c r="D2690">
        <v>0</v>
      </c>
      <c r="E2690">
        <v>0</v>
      </c>
      <c r="F2690">
        <v>0</v>
      </c>
      <c r="G2690">
        <v>0</v>
      </c>
      <c r="H2690">
        <v>0</v>
      </c>
      <c r="I2690">
        <v>0</v>
      </c>
      <c r="J2690">
        <v>0</v>
      </c>
      <c r="K2690">
        <v>0</v>
      </c>
      <c r="L2690">
        <v>0</v>
      </c>
      <c r="M2690">
        <v>0</v>
      </c>
      <c r="N2690">
        <v>0</v>
      </c>
      <c r="O2690">
        <v>0</v>
      </c>
      <c r="P2690">
        <v>0</v>
      </c>
      <c r="Q2690">
        <v>0</v>
      </c>
      <c r="R2690">
        <v>0</v>
      </c>
      <c r="S2690">
        <v>0</v>
      </c>
      <c r="T2690">
        <v>0</v>
      </c>
      <c r="U2690">
        <v>0</v>
      </c>
      <c r="V2690">
        <v>0</v>
      </c>
      <c r="W2690">
        <v>0</v>
      </c>
      <c r="X2690">
        <v>0</v>
      </c>
      <c r="Y2690">
        <v>0</v>
      </c>
      <c r="Z2690">
        <v>0</v>
      </c>
      <c r="AA2690">
        <v>0</v>
      </c>
      <c r="AB2690">
        <v>0</v>
      </c>
      <c r="AC2690">
        <v>0</v>
      </c>
      <c r="AD2690">
        <v>0</v>
      </c>
      <c r="AE2690">
        <v>0</v>
      </c>
      <c r="AF2690">
        <v>0</v>
      </c>
    </row>
    <row r="2691" spans="1:32" x14ac:dyDescent="0.25">
      <c r="A2691" t="s">
        <v>8352</v>
      </c>
      <c r="B2691" s="197">
        <v>2943350000000</v>
      </c>
      <c r="C2691" s="197">
        <v>2280190000000</v>
      </c>
      <c r="D2691" s="197">
        <v>4650990000000</v>
      </c>
      <c r="E2691" s="197">
        <v>4745940000000</v>
      </c>
      <c r="F2691" s="197">
        <v>4863290000000</v>
      </c>
      <c r="G2691" s="197">
        <v>4989470000000</v>
      </c>
      <c r="H2691" s="197">
        <v>5094780000000</v>
      </c>
      <c r="I2691" s="197">
        <v>5169510000000</v>
      </c>
      <c r="J2691" s="197">
        <v>5224540000000</v>
      </c>
      <c r="K2691" s="197">
        <v>5277810000000</v>
      </c>
      <c r="L2691" s="197">
        <v>5339560000000</v>
      </c>
      <c r="M2691" s="197">
        <v>5417050000000</v>
      </c>
      <c r="N2691" s="197">
        <v>5494120000000</v>
      </c>
      <c r="O2691" s="197">
        <v>5563980000000</v>
      </c>
      <c r="P2691" s="197">
        <v>5639430000000</v>
      </c>
      <c r="Q2691" s="197">
        <v>5722860000000</v>
      </c>
      <c r="R2691" s="197">
        <v>5783590000000</v>
      </c>
      <c r="S2691" s="197">
        <v>5837640000000</v>
      </c>
      <c r="T2691" s="197">
        <v>5911250000000</v>
      </c>
      <c r="U2691" s="197">
        <v>5982460000000</v>
      </c>
      <c r="V2691" s="197">
        <v>6063930000000</v>
      </c>
      <c r="W2691" s="197">
        <v>6155030000000</v>
      </c>
      <c r="X2691" s="197">
        <v>6248410000000</v>
      </c>
      <c r="Y2691" s="197">
        <v>6359030000000</v>
      </c>
      <c r="Z2691" s="197">
        <v>6478750000000</v>
      </c>
      <c r="AA2691" s="197">
        <v>6595310000000</v>
      </c>
      <c r="AB2691" s="197">
        <v>6706560000000</v>
      </c>
      <c r="AC2691" s="197">
        <v>6811630000000</v>
      </c>
      <c r="AD2691" s="197">
        <v>6927300000000</v>
      </c>
      <c r="AE2691" s="197">
        <v>7052950000000</v>
      </c>
      <c r="AF2691" s="197">
        <v>7185380000000</v>
      </c>
    </row>
    <row r="2692" spans="1:32" x14ac:dyDescent="0.25">
      <c r="A2692" t="s">
        <v>8353</v>
      </c>
      <c r="B2692" s="197">
        <v>190130000</v>
      </c>
      <c r="C2692" s="197">
        <v>147292000</v>
      </c>
      <c r="D2692" s="197">
        <v>300437000</v>
      </c>
      <c r="E2692" s="197">
        <v>306571000</v>
      </c>
      <c r="F2692" s="197">
        <v>314151000</v>
      </c>
      <c r="G2692" s="197">
        <v>322302000</v>
      </c>
      <c r="H2692" s="197">
        <v>329104000</v>
      </c>
      <c r="I2692" s="197">
        <v>333932000</v>
      </c>
      <c r="J2692" s="197">
        <v>337486000</v>
      </c>
      <c r="K2692" s="197">
        <v>340928000</v>
      </c>
      <c r="L2692" s="197">
        <v>344916000</v>
      </c>
      <c r="M2692" s="197">
        <v>349922000</v>
      </c>
      <c r="N2692" s="197">
        <v>354901000</v>
      </c>
      <c r="O2692" s="197">
        <v>359413000</v>
      </c>
      <c r="P2692" s="197">
        <v>364287000</v>
      </c>
      <c r="Q2692" s="197">
        <v>369676000</v>
      </c>
      <c r="R2692" s="197">
        <v>373599000</v>
      </c>
      <c r="S2692" s="197">
        <v>377090000</v>
      </c>
      <c r="T2692" s="197">
        <v>381846000</v>
      </c>
      <c r="U2692" s="197">
        <v>386445000</v>
      </c>
      <c r="V2692" s="197">
        <v>391708000</v>
      </c>
      <c r="W2692" s="197">
        <v>397593000</v>
      </c>
      <c r="X2692" s="197">
        <v>403625000</v>
      </c>
      <c r="Y2692" s="197">
        <v>410771000</v>
      </c>
      <c r="Z2692" s="197">
        <v>418504000</v>
      </c>
      <c r="AA2692" s="197">
        <v>426033000</v>
      </c>
      <c r="AB2692" s="197">
        <v>433219000</v>
      </c>
      <c r="AC2692" s="197">
        <v>440007000</v>
      </c>
      <c r="AD2692" s="197">
        <v>447478000</v>
      </c>
      <c r="AE2692" s="197">
        <v>455595000</v>
      </c>
      <c r="AF2692" s="197">
        <v>464150000</v>
      </c>
    </row>
    <row r="2693" spans="1:32" x14ac:dyDescent="0.25">
      <c r="A2693" t="s">
        <v>8354</v>
      </c>
      <c r="B2693" s="197">
        <v>157151000</v>
      </c>
      <c r="C2693" s="197">
        <v>121743000</v>
      </c>
      <c r="D2693" s="197">
        <v>248325000</v>
      </c>
      <c r="E2693" s="197">
        <v>253395000</v>
      </c>
      <c r="F2693" s="197">
        <v>259660000</v>
      </c>
      <c r="G2693" s="197">
        <v>266397000</v>
      </c>
      <c r="H2693" s="197">
        <v>272020000</v>
      </c>
      <c r="I2693" s="197">
        <v>276010000</v>
      </c>
      <c r="J2693" s="197">
        <v>278947000</v>
      </c>
      <c r="K2693" s="197">
        <v>281792000</v>
      </c>
      <c r="L2693" s="197">
        <v>285089000</v>
      </c>
      <c r="M2693" s="197">
        <v>289226000</v>
      </c>
      <c r="N2693" s="197">
        <v>293341000</v>
      </c>
      <c r="O2693" s="197">
        <v>297071000</v>
      </c>
      <c r="P2693" s="197">
        <v>301100000</v>
      </c>
      <c r="Q2693" s="197">
        <v>305554000</v>
      </c>
      <c r="R2693" s="197">
        <v>308796000</v>
      </c>
      <c r="S2693" s="197">
        <v>311682000</v>
      </c>
      <c r="T2693" s="197">
        <v>315613000</v>
      </c>
      <c r="U2693" s="197">
        <v>319414000</v>
      </c>
      <c r="V2693" s="197">
        <v>323764000</v>
      </c>
      <c r="W2693" s="197">
        <v>328628000</v>
      </c>
      <c r="X2693" s="197">
        <v>333614000</v>
      </c>
      <c r="Y2693" s="197">
        <v>339520000</v>
      </c>
      <c r="Z2693" s="197">
        <v>345912000</v>
      </c>
      <c r="AA2693" s="197">
        <v>352136000</v>
      </c>
      <c r="AB2693" s="197">
        <v>358075000</v>
      </c>
      <c r="AC2693" s="197">
        <v>363685000</v>
      </c>
      <c r="AD2693" s="197">
        <v>369861000</v>
      </c>
      <c r="AE2693" s="197">
        <v>376570000</v>
      </c>
      <c r="AF2693" s="197">
        <v>383641000</v>
      </c>
    </row>
    <row r="2694" spans="1:32" x14ac:dyDescent="0.25">
      <c r="A2694" t="s">
        <v>8355</v>
      </c>
      <c r="B2694" s="197">
        <v>3089300000</v>
      </c>
      <c r="C2694" s="197">
        <v>2393250000</v>
      </c>
      <c r="D2694" s="197">
        <v>4881610000</v>
      </c>
      <c r="E2694" s="197">
        <v>4981280000</v>
      </c>
      <c r="F2694" s="197">
        <v>5104440000</v>
      </c>
      <c r="G2694" s="197">
        <v>5236870000</v>
      </c>
      <c r="H2694" s="197">
        <v>5347410000</v>
      </c>
      <c r="I2694" s="197">
        <v>5425850000</v>
      </c>
      <c r="J2694" s="197">
        <v>5483600000</v>
      </c>
      <c r="K2694" s="197">
        <v>5539520000</v>
      </c>
      <c r="L2694" s="197">
        <v>5604320000</v>
      </c>
      <c r="M2694" s="197">
        <v>5685660000</v>
      </c>
      <c r="N2694" s="197">
        <v>5766550000</v>
      </c>
      <c r="O2694" s="197">
        <v>5839880000</v>
      </c>
      <c r="P2694" s="197">
        <v>5919070000</v>
      </c>
      <c r="Q2694" s="197">
        <v>6006630000</v>
      </c>
      <c r="R2694" s="197">
        <v>6070370000</v>
      </c>
      <c r="S2694" s="197">
        <v>6127100000</v>
      </c>
      <c r="T2694" s="197">
        <v>6204360000</v>
      </c>
      <c r="U2694" s="197">
        <v>6279100000</v>
      </c>
      <c r="V2694" s="197">
        <v>6364610000</v>
      </c>
      <c r="W2694" s="197">
        <v>6460230000</v>
      </c>
      <c r="X2694" s="197">
        <v>6558240000</v>
      </c>
      <c r="Y2694" s="197">
        <v>6674350000</v>
      </c>
      <c r="Z2694" s="197">
        <v>6800000000</v>
      </c>
      <c r="AA2694" s="197">
        <v>6922350000</v>
      </c>
      <c r="AB2694" s="197">
        <v>7039110000</v>
      </c>
      <c r="AC2694" s="197">
        <v>7149390000</v>
      </c>
      <c r="AD2694" s="197">
        <v>7270790000</v>
      </c>
      <c r="AE2694" s="197">
        <v>7402680000</v>
      </c>
      <c r="AF2694" s="197">
        <v>7541670000</v>
      </c>
    </row>
    <row r="2695" spans="1:32" x14ac:dyDescent="0.25">
      <c r="A2695" t="s">
        <v>8356</v>
      </c>
      <c r="B2695" s="197">
        <v>166364000</v>
      </c>
      <c r="C2695" s="197">
        <v>128880000</v>
      </c>
      <c r="D2695" s="197">
        <v>262882000</v>
      </c>
      <c r="E2695" s="197">
        <v>268250000</v>
      </c>
      <c r="F2695" s="197">
        <v>274882000</v>
      </c>
      <c r="G2695" s="197">
        <v>282014000</v>
      </c>
      <c r="H2695" s="197">
        <v>287966000</v>
      </c>
      <c r="I2695" s="197">
        <v>292190000</v>
      </c>
      <c r="J2695" s="197">
        <v>295300000</v>
      </c>
      <c r="K2695" s="197">
        <v>298312000</v>
      </c>
      <c r="L2695" s="197">
        <v>301802000</v>
      </c>
      <c r="M2695" s="197">
        <v>306182000</v>
      </c>
      <c r="N2695" s="197">
        <v>310538000</v>
      </c>
      <c r="O2695" s="197">
        <v>314487000</v>
      </c>
      <c r="P2695" s="197">
        <v>318751000</v>
      </c>
      <c r="Q2695" s="197">
        <v>323467000</v>
      </c>
      <c r="R2695" s="197">
        <v>326899000</v>
      </c>
      <c r="S2695" s="197">
        <v>329954000</v>
      </c>
      <c r="T2695" s="197">
        <v>334115000</v>
      </c>
      <c r="U2695" s="197">
        <v>338139000</v>
      </c>
      <c r="V2695" s="197">
        <v>342744000</v>
      </c>
      <c r="W2695" s="197">
        <v>347894000</v>
      </c>
      <c r="X2695" s="197">
        <v>353171000</v>
      </c>
      <c r="Y2695" s="197">
        <v>359424000</v>
      </c>
      <c r="Z2695" s="197">
        <v>366191000</v>
      </c>
      <c r="AA2695" s="197">
        <v>372779000</v>
      </c>
      <c r="AB2695" s="197">
        <v>379067000</v>
      </c>
      <c r="AC2695" s="197">
        <v>385006000</v>
      </c>
      <c r="AD2695" s="197">
        <v>391544000</v>
      </c>
      <c r="AE2695" s="197">
        <v>398646000</v>
      </c>
      <c r="AF2695" s="197">
        <v>406131000</v>
      </c>
    </row>
    <row r="2696" spans="1:32" x14ac:dyDescent="0.25">
      <c r="A2696" t="s">
        <v>8357</v>
      </c>
      <c r="B2696" s="197">
        <v>166364000</v>
      </c>
      <c r="C2696" s="197">
        <v>128880000</v>
      </c>
      <c r="D2696" s="197">
        <v>262882000</v>
      </c>
      <c r="E2696" s="197">
        <v>268250000</v>
      </c>
      <c r="F2696" s="197">
        <v>274882000</v>
      </c>
      <c r="G2696" s="197">
        <v>282014000</v>
      </c>
      <c r="H2696" s="197">
        <v>287966000</v>
      </c>
      <c r="I2696" s="197">
        <v>292190000</v>
      </c>
      <c r="J2696" s="197">
        <v>295300000</v>
      </c>
      <c r="K2696" s="197">
        <v>298312000</v>
      </c>
      <c r="L2696" s="197">
        <v>301802000</v>
      </c>
      <c r="M2696" s="197">
        <v>306182000</v>
      </c>
      <c r="N2696" s="197">
        <v>310538000</v>
      </c>
      <c r="O2696" s="197">
        <v>314487000</v>
      </c>
      <c r="P2696" s="197">
        <v>318751000</v>
      </c>
      <c r="Q2696" s="197">
        <v>323467000</v>
      </c>
      <c r="R2696" s="197">
        <v>326899000</v>
      </c>
      <c r="S2696" s="197">
        <v>329954000</v>
      </c>
      <c r="T2696" s="197">
        <v>334115000</v>
      </c>
      <c r="U2696" s="197">
        <v>338139000</v>
      </c>
      <c r="V2696" s="197">
        <v>342744000</v>
      </c>
      <c r="W2696" s="197">
        <v>347894000</v>
      </c>
      <c r="X2696" s="197">
        <v>353171000</v>
      </c>
      <c r="Y2696" s="197">
        <v>359424000</v>
      </c>
      <c r="Z2696" s="197">
        <v>366191000</v>
      </c>
      <c r="AA2696" s="197">
        <v>372779000</v>
      </c>
      <c r="AB2696" s="197">
        <v>379067000</v>
      </c>
      <c r="AC2696" s="197">
        <v>385006000</v>
      </c>
      <c r="AD2696" s="197">
        <v>391544000</v>
      </c>
      <c r="AE2696" s="197">
        <v>398646000</v>
      </c>
      <c r="AF2696" s="197">
        <v>406131000</v>
      </c>
    </row>
    <row r="2697" spans="1:32" x14ac:dyDescent="0.25">
      <c r="A2697" t="s">
        <v>8358</v>
      </c>
      <c r="B2697" s="197">
        <v>0</v>
      </c>
      <c r="C2697" s="197">
        <v>0</v>
      </c>
      <c r="D2697" s="197">
        <v>0</v>
      </c>
      <c r="E2697" s="197">
        <v>0</v>
      </c>
      <c r="F2697" s="197">
        <v>0</v>
      </c>
      <c r="G2697" s="197">
        <v>0</v>
      </c>
      <c r="H2697" s="197">
        <v>0</v>
      </c>
      <c r="I2697" s="197">
        <v>0</v>
      </c>
      <c r="J2697" s="197">
        <v>0</v>
      </c>
      <c r="K2697" s="197">
        <v>0</v>
      </c>
      <c r="L2697" s="197">
        <v>0</v>
      </c>
      <c r="M2697" s="197">
        <v>0</v>
      </c>
      <c r="N2697" s="197">
        <v>0</v>
      </c>
      <c r="O2697" s="197">
        <v>0</v>
      </c>
      <c r="P2697" s="197">
        <v>0</v>
      </c>
      <c r="Q2697" s="197">
        <v>0</v>
      </c>
      <c r="R2697" s="197">
        <v>0</v>
      </c>
      <c r="S2697" s="197">
        <v>0</v>
      </c>
      <c r="T2697" s="197">
        <v>0</v>
      </c>
      <c r="U2697" s="197">
        <v>0</v>
      </c>
      <c r="V2697" s="197">
        <v>0</v>
      </c>
      <c r="W2697" s="197">
        <v>0</v>
      </c>
      <c r="X2697" s="197">
        <v>0</v>
      </c>
      <c r="Y2697" s="197">
        <v>0</v>
      </c>
      <c r="Z2697" s="197">
        <v>0</v>
      </c>
      <c r="AA2697" s="197">
        <v>0</v>
      </c>
      <c r="AB2697" s="197">
        <v>0</v>
      </c>
      <c r="AC2697" s="197">
        <v>0</v>
      </c>
      <c r="AD2697" s="197">
        <v>0</v>
      </c>
      <c r="AE2697" s="197">
        <v>0</v>
      </c>
      <c r="AF2697" s="197">
        <v>0</v>
      </c>
    </row>
    <row r="2698" spans="1:32" x14ac:dyDescent="0.25">
      <c r="A2698" t="s">
        <v>8359</v>
      </c>
      <c r="B2698" s="197">
        <v>27450000</v>
      </c>
      <c r="C2698" s="197">
        <v>21265300</v>
      </c>
      <c r="D2698" s="197">
        <v>43375600</v>
      </c>
      <c r="E2698" s="197">
        <v>44261200</v>
      </c>
      <c r="F2698" s="197">
        <v>45355600</v>
      </c>
      <c r="G2698" s="197">
        <v>46532300</v>
      </c>
      <c r="H2698" s="197">
        <v>47514400</v>
      </c>
      <c r="I2698" s="197">
        <v>48211400</v>
      </c>
      <c r="J2698" s="197">
        <v>48724600</v>
      </c>
      <c r="K2698" s="197">
        <v>49221500</v>
      </c>
      <c r="L2698" s="197">
        <v>49797300</v>
      </c>
      <c r="M2698" s="197">
        <v>50520000</v>
      </c>
      <c r="N2698" s="197">
        <v>51238800</v>
      </c>
      <c r="O2698" s="197">
        <v>51890300</v>
      </c>
      <c r="P2698" s="197">
        <v>52593900</v>
      </c>
      <c r="Q2698" s="197">
        <v>53372000</v>
      </c>
      <c r="R2698" s="197">
        <v>53938300</v>
      </c>
      <c r="S2698" s="197">
        <v>54442400</v>
      </c>
      <c r="T2698" s="197">
        <v>55129000</v>
      </c>
      <c r="U2698" s="197">
        <v>55793000</v>
      </c>
      <c r="V2698" s="197">
        <v>56552800</v>
      </c>
      <c r="W2698" s="197">
        <v>57402500</v>
      </c>
      <c r="X2698" s="197">
        <v>58273300</v>
      </c>
      <c r="Y2698" s="197">
        <v>59305000</v>
      </c>
      <c r="Z2698" s="197">
        <v>60421500</v>
      </c>
      <c r="AA2698" s="197">
        <v>61508600</v>
      </c>
      <c r="AB2698" s="197">
        <v>62546100</v>
      </c>
      <c r="AC2698" s="197">
        <v>63526000</v>
      </c>
      <c r="AD2698" s="197">
        <v>64604700</v>
      </c>
      <c r="AE2698" s="197">
        <v>65776600</v>
      </c>
      <c r="AF2698" s="197">
        <v>67011600</v>
      </c>
    </row>
    <row r="2699" spans="1:32" x14ac:dyDescent="0.25">
      <c r="A2699" t="s">
        <v>8360</v>
      </c>
      <c r="B2699" s="197">
        <v>71203600</v>
      </c>
      <c r="C2699" s="197">
        <v>55160800</v>
      </c>
      <c r="D2699" s="197">
        <v>112514000</v>
      </c>
      <c r="E2699" s="197">
        <v>114811000</v>
      </c>
      <c r="F2699" s="197">
        <v>117650000</v>
      </c>
      <c r="G2699" s="197">
        <v>120702000</v>
      </c>
      <c r="H2699" s="197">
        <v>123250000</v>
      </c>
      <c r="I2699" s="197">
        <v>125057000</v>
      </c>
      <c r="J2699" s="197">
        <v>126389000</v>
      </c>
      <c r="K2699" s="197">
        <v>127677000</v>
      </c>
      <c r="L2699" s="197">
        <v>129171000</v>
      </c>
      <c r="M2699" s="197">
        <v>131046000</v>
      </c>
      <c r="N2699" s="197">
        <v>132910000</v>
      </c>
      <c r="O2699" s="197">
        <v>134600000</v>
      </c>
      <c r="P2699" s="197">
        <v>136426000</v>
      </c>
      <c r="Q2699" s="197">
        <v>138444000</v>
      </c>
      <c r="R2699" s="197">
        <v>139913000</v>
      </c>
      <c r="S2699" s="197">
        <v>141220000</v>
      </c>
      <c r="T2699" s="197">
        <v>143001000</v>
      </c>
      <c r="U2699" s="197">
        <v>144724000</v>
      </c>
      <c r="V2699" s="197">
        <v>146695000</v>
      </c>
      <c r="W2699" s="197">
        <v>148898000</v>
      </c>
      <c r="X2699" s="197">
        <v>151157000</v>
      </c>
      <c r="Y2699" s="197">
        <v>153834000</v>
      </c>
      <c r="Z2699" s="197">
        <v>156730000</v>
      </c>
      <c r="AA2699" s="197">
        <v>159550000</v>
      </c>
      <c r="AB2699" s="197">
        <v>162241000</v>
      </c>
      <c r="AC2699" s="197">
        <v>164783000</v>
      </c>
      <c r="AD2699" s="197">
        <v>167581000</v>
      </c>
      <c r="AE2699" s="197">
        <v>170620000</v>
      </c>
      <c r="AF2699" s="197">
        <v>173824000</v>
      </c>
    </row>
    <row r="2700" spans="1:32" x14ac:dyDescent="0.25">
      <c r="A2700" t="s">
        <v>8361</v>
      </c>
      <c r="B2700" s="197">
        <v>143671000</v>
      </c>
      <c r="C2700" s="197">
        <v>111301000</v>
      </c>
      <c r="D2700" s="197">
        <v>227025000</v>
      </c>
      <c r="E2700" s="197">
        <v>231660000</v>
      </c>
      <c r="F2700" s="197">
        <v>237388000</v>
      </c>
      <c r="G2700" s="197">
        <v>243547000</v>
      </c>
      <c r="H2700" s="197">
        <v>248688000</v>
      </c>
      <c r="I2700" s="197">
        <v>252335000</v>
      </c>
      <c r="J2700" s="197">
        <v>255021000</v>
      </c>
      <c r="K2700" s="197">
        <v>257622000</v>
      </c>
      <c r="L2700" s="197">
        <v>260636000</v>
      </c>
      <c r="M2700" s="197">
        <v>264418000</v>
      </c>
      <c r="N2700" s="197">
        <v>268180000</v>
      </c>
      <c r="O2700" s="197">
        <v>271590000</v>
      </c>
      <c r="P2700" s="197">
        <v>275273000</v>
      </c>
      <c r="Q2700" s="197">
        <v>279346000</v>
      </c>
      <c r="R2700" s="197">
        <v>282310000</v>
      </c>
      <c r="S2700" s="197">
        <v>284948000</v>
      </c>
      <c r="T2700" s="197">
        <v>288541000</v>
      </c>
      <c r="U2700" s="197">
        <v>292017000</v>
      </c>
      <c r="V2700" s="197">
        <v>295994000</v>
      </c>
      <c r="W2700" s="197">
        <v>300441000</v>
      </c>
      <c r="X2700" s="197">
        <v>304999000</v>
      </c>
      <c r="Y2700" s="197">
        <v>310399000</v>
      </c>
      <c r="Z2700" s="197">
        <v>316242000</v>
      </c>
      <c r="AA2700" s="197">
        <v>321932000</v>
      </c>
      <c r="AB2700" s="197">
        <v>327362000</v>
      </c>
      <c r="AC2700" s="197">
        <v>332491000</v>
      </c>
      <c r="AD2700" s="197">
        <v>338137000</v>
      </c>
      <c r="AE2700" s="197">
        <v>344270000</v>
      </c>
      <c r="AF2700" s="197">
        <v>350734000</v>
      </c>
    </row>
    <row r="2701" spans="1:32" x14ac:dyDescent="0.25">
      <c r="A2701" t="s">
        <v>8362</v>
      </c>
      <c r="B2701" s="197">
        <v>28734300</v>
      </c>
      <c r="C2701" s="197">
        <v>22260200</v>
      </c>
      <c r="D2701" s="197">
        <v>45405000</v>
      </c>
      <c r="E2701" s="197">
        <v>46332000</v>
      </c>
      <c r="F2701" s="197">
        <v>47477600</v>
      </c>
      <c r="G2701" s="197">
        <v>48709400</v>
      </c>
      <c r="H2701" s="197">
        <v>49737500</v>
      </c>
      <c r="I2701" s="197">
        <v>50467100</v>
      </c>
      <c r="J2701" s="197">
        <v>51004200</v>
      </c>
      <c r="K2701" s="197">
        <v>51524400</v>
      </c>
      <c r="L2701" s="197">
        <v>52127100</v>
      </c>
      <c r="M2701" s="197">
        <v>52883700</v>
      </c>
      <c r="N2701" s="197">
        <v>53636100</v>
      </c>
      <c r="O2701" s="197">
        <v>54318100</v>
      </c>
      <c r="P2701" s="197">
        <v>55054700</v>
      </c>
      <c r="Q2701" s="197">
        <v>55869100</v>
      </c>
      <c r="R2701" s="197">
        <v>56461900</v>
      </c>
      <c r="S2701" s="197">
        <v>56989600</v>
      </c>
      <c r="T2701" s="197">
        <v>57708300</v>
      </c>
      <c r="U2701" s="197">
        <v>58403400</v>
      </c>
      <c r="V2701" s="197">
        <v>59198800</v>
      </c>
      <c r="W2701" s="197">
        <v>60088100</v>
      </c>
      <c r="X2701" s="197">
        <v>60999700</v>
      </c>
      <c r="Y2701" s="197">
        <v>62079700</v>
      </c>
      <c r="Z2701" s="197">
        <v>63248500</v>
      </c>
      <c r="AA2701" s="197">
        <v>64386400</v>
      </c>
      <c r="AB2701" s="197">
        <v>65472400</v>
      </c>
      <c r="AC2701" s="197">
        <v>66498200</v>
      </c>
      <c r="AD2701" s="197">
        <v>67627400</v>
      </c>
      <c r="AE2701" s="197">
        <v>68854100</v>
      </c>
      <c r="AF2701" s="197">
        <v>70146900</v>
      </c>
    </row>
    <row r="2702" spans="1:32" x14ac:dyDescent="0.25">
      <c r="A2702" t="s">
        <v>8363</v>
      </c>
      <c r="B2702" s="197">
        <v>0</v>
      </c>
      <c r="C2702" s="197">
        <v>0</v>
      </c>
      <c r="D2702" s="197">
        <v>0</v>
      </c>
      <c r="E2702" s="197">
        <v>0</v>
      </c>
      <c r="F2702" s="197">
        <v>0</v>
      </c>
      <c r="G2702" s="197">
        <v>0</v>
      </c>
      <c r="H2702" s="197">
        <v>0</v>
      </c>
      <c r="I2702" s="197">
        <v>0</v>
      </c>
      <c r="J2702" s="197">
        <v>0</v>
      </c>
      <c r="K2702" s="197">
        <v>0</v>
      </c>
      <c r="L2702" s="197">
        <v>0</v>
      </c>
      <c r="M2702" s="197">
        <v>0</v>
      </c>
      <c r="N2702" s="197">
        <v>0</v>
      </c>
      <c r="O2702" s="197">
        <v>0</v>
      </c>
      <c r="P2702" s="197">
        <v>0</v>
      </c>
      <c r="Q2702" s="197">
        <v>0</v>
      </c>
      <c r="R2702" s="197">
        <v>0</v>
      </c>
      <c r="S2702" s="197">
        <v>0</v>
      </c>
      <c r="T2702" s="197">
        <v>0</v>
      </c>
      <c r="U2702" s="197">
        <v>0</v>
      </c>
      <c r="V2702" s="197">
        <v>0</v>
      </c>
      <c r="W2702" s="197">
        <v>0</v>
      </c>
      <c r="X2702" s="197">
        <v>0</v>
      </c>
      <c r="Y2702" s="197">
        <v>0</v>
      </c>
      <c r="Z2702" s="197">
        <v>0</v>
      </c>
      <c r="AA2702" s="197">
        <v>0</v>
      </c>
      <c r="AB2702" s="197">
        <v>0</v>
      </c>
      <c r="AC2702" s="197">
        <v>0</v>
      </c>
      <c r="AD2702" s="197">
        <v>0</v>
      </c>
      <c r="AE2702" s="197">
        <v>0</v>
      </c>
      <c r="AF2702" s="197">
        <v>0</v>
      </c>
    </row>
    <row r="2703" spans="1:32" x14ac:dyDescent="0.25">
      <c r="A2703" t="s">
        <v>8364</v>
      </c>
      <c r="B2703">
        <v>0</v>
      </c>
      <c r="C2703">
        <v>0</v>
      </c>
      <c r="D2703">
        <v>0</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row>
    <row r="2704" spans="1:32" x14ac:dyDescent="0.25">
      <c r="A2704" t="s">
        <v>8365</v>
      </c>
      <c r="B2704" s="197">
        <v>0</v>
      </c>
      <c r="C2704" s="197">
        <v>0</v>
      </c>
      <c r="D2704" s="197">
        <v>0</v>
      </c>
      <c r="E2704" s="197">
        <v>0</v>
      </c>
      <c r="F2704" s="197">
        <v>0</v>
      </c>
      <c r="G2704" s="197">
        <v>0</v>
      </c>
      <c r="H2704" s="197">
        <v>0</v>
      </c>
      <c r="I2704" s="197">
        <v>0</v>
      </c>
      <c r="J2704" s="197">
        <v>0</v>
      </c>
      <c r="K2704" s="197">
        <v>0</v>
      </c>
      <c r="L2704" s="197">
        <v>0</v>
      </c>
      <c r="M2704" s="197">
        <v>0</v>
      </c>
      <c r="N2704" s="197">
        <v>0</v>
      </c>
      <c r="O2704" s="197">
        <v>0</v>
      </c>
      <c r="P2704" s="197">
        <v>0</v>
      </c>
      <c r="Q2704" s="197">
        <v>0</v>
      </c>
      <c r="R2704" s="197">
        <v>0</v>
      </c>
      <c r="S2704" s="197">
        <v>0</v>
      </c>
      <c r="T2704" s="197">
        <v>0</v>
      </c>
      <c r="U2704" s="197">
        <v>0</v>
      </c>
      <c r="V2704" s="197">
        <v>0</v>
      </c>
      <c r="W2704" s="197">
        <v>0</v>
      </c>
      <c r="X2704" s="197">
        <v>0</v>
      </c>
      <c r="Y2704" s="197">
        <v>0</v>
      </c>
      <c r="Z2704" s="197">
        <v>0</v>
      </c>
      <c r="AA2704" s="197">
        <v>0</v>
      </c>
      <c r="AB2704" s="197">
        <v>0</v>
      </c>
      <c r="AC2704" s="197">
        <v>0</v>
      </c>
      <c r="AD2704" s="197">
        <v>0</v>
      </c>
      <c r="AE2704" s="197">
        <v>0</v>
      </c>
      <c r="AF2704" s="197">
        <v>0</v>
      </c>
    </row>
    <row r="2705" spans="1:32" x14ac:dyDescent="0.25">
      <c r="A2705" t="s">
        <v>8366</v>
      </c>
      <c r="B2705" s="197">
        <v>0</v>
      </c>
      <c r="C2705" s="197">
        <v>0</v>
      </c>
      <c r="D2705" s="197">
        <v>0</v>
      </c>
      <c r="E2705" s="197">
        <v>0</v>
      </c>
      <c r="F2705" s="197">
        <v>0</v>
      </c>
      <c r="G2705" s="197">
        <v>0</v>
      </c>
      <c r="H2705" s="197">
        <v>0</v>
      </c>
      <c r="I2705" s="197">
        <v>0</v>
      </c>
      <c r="J2705" s="197">
        <v>0</v>
      </c>
      <c r="K2705" s="197">
        <v>0</v>
      </c>
      <c r="L2705" s="197">
        <v>0</v>
      </c>
      <c r="M2705" s="197">
        <v>0</v>
      </c>
      <c r="N2705" s="197">
        <v>0</v>
      </c>
      <c r="O2705" s="197">
        <v>0</v>
      </c>
      <c r="P2705" s="197">
        <v>0</v>
      </c>
      <c r="Q2705" s="197">
        <v>0</v>
      </c>
      <c r="R2705" s="197">
        <v>0</v>
      </c>
      <c r="S2705" s="197">
        <v>0</v>
      </c>
      <c r="T2705" s="197">
        <v>0</v>
      </c>
      <c r="U2705" s="197">
        <v>0</v>
      </c>
      <c r="V2705" s="197">
        <v>0</v>
      </c>
      <c r="W2705" s="197">
        <v>0</v>
      </c>
      <c r="X2705" s="197">
        <v>0</v>
      </c>
      <c r="Y2705" s="197">
        <v>0</v>
      </c>
      <c r="Z2705" s="197">
        <v>0</v>
      </c>
      <c r="AA2705" s="197">
        <v>0</v>
      </c>
      <c r="AB2705" s="197">
        <v>0</v>
      </c>
      <c r="AC2705" s="197">
        <v>0</v>
      </c>
      <c r="AD2705" s="197">
        <v>0</v>
      </c>
      <c r="AE2705" s="197">
        <v>0</v>
      </c>
      <c r="AF2705" s="197">
        <v>0</v>
      </c>
    </row>
    <row r="2706" spans="1:32" x14ac:dyDescent="0.25">
      <c r="A2706" t="s">
        <v>8367</v>
      </c>
      <c r="B2706" s="197">
        <v>5.0728900000000001E-5</v>
      </c>
      <c r="C2706" s="197">
        <v>5.0728900000000001E-5</v>
      </c>
      <c r="D2706" s="197">
        <v>5.0728900000000001E-5</v>
      </c>
      <c r="E2706" s="197">
        <v>5.0728900000000001E-5</v>
      </c>
      <c r="F2706" s="197">
        <v>5.0728900000000001E-5</v>
      </c>
      <c r="G2706" s="197">
        <v>5.0728900000000001E-5</v>
      </c>
      <c r="H2706" s="197">
        <v>5.0728900000000001E-5</v>
      </c>
      <c r="I2706" s="197">
        <v>5.0728900000000001E-5</v>
      </c>
      <c r="J2706" s="197">
        <v>5.0728900000000001E-5</v>
      </c>
      <c r="K2706" s="197">
        <v>5.0728900000000001E-5</v>
      </c>
      <c r="L2706" s="197">
        <v>5.0728900000000001E-5</v>
      </c>
      <c r="M2706" s="197">
        <v>5.0728900000000001E-5</v>
      </c>
      <c r="N2706" s="197">
        <v>5.0728900000000001E-5</v>
      </c>
      <c r="O2706" s="197">
        <v>5.0728900000000001E-5</v>
      </c>
      <c r="P2706" s="197">
        <v>5.0728900000000001E-5</v>
      </c>
      <c r="Q2706" s="197">
        <v>5.0728900000000001E-5</v>
      </c>
      <c r="R2706" s="197">
        <v>5.0728900000000001E-5</v>
      </c>
      <c r="S2706" s="197">
        <v>5.0728900000000001E-5</v>
      </c>
      <c r="T2706" s="197">
        <v>5.0728900000000001E-5</v>
      </c>
      <c r="U2706" s="197">
        <v>5.0728900000000001E-5</v>
      </c>
      <c r="V2706" s="197">
        <v>5.0728900000000001E-5</v>
      </c>
      <c r="W2706" s="197">
        <v>5.0728900000000001E-5</v>
      </c>
      <c r="X2706" s="197">
        <v>5.0728900000000001E-5</v>
      </c>
      <c r="Y2706" s="197">
        <v>5.0728900000000001E-5</v>
      </c>
      <c r="Z2706" s="197">
        <v>5.0728900000000001E-5</v>
      </c>
      <c r="AA2706" s="197">
        <v>5.0728900000000001E-5</v>
      </c>
      <c r="AB2706" s="197">
        <v>5.0728900000000001E-5</v>
      </c>
      <c r="AC2706" s="197">
        <v>5.0728900000000001E-5</v>
      </c>
      <c r="AD2706" s="197">
        <v>5.0728900000000001E-5</v>
      </c>
      <c r="AE2706" s="197">
        <v>5.0728900000000001E-5</v>
      </c>
      <c r="AF2706" s="197">
        <v>5.0728900000000001E-5</v>
      </c>
    </row>
    <row r="2707" spans="1:32" x14ac:dyDescent="0.25">
      <c r="A2707" t="s">
        <v>8368</v>
      </c>
      <c r="B2707" s="197">
        <v>0</v>
      </c>
      <c r="C2707" s="197">
        <v>0</v>
      </c>
      <c r="D2707" s="197">
        <v>0</v>
      </c>
      <c r="E2707" s="197">
        <v>0</v>
      </c>
      <c r="F2707" s="197">
        <v>0</v>
      </c>
      <c r="G2707" s="197">
        <v>0</v>
      </c>
      <c r="H2707" s="197">
        <v>0</v>
      </c>
      <c r="I2707" s="197">
        <v>0</v>
      </c>
      <c r="J2707" s="197">
        <v>0</v>
      </c>
      <c r="K2707" s="197">
        <v>0</v>
      </c>
      <c r="L2707" s="197">
        <v>0</v>
      </c>
      <c r="M2707" s="197">
        <v>0</v>
      </c>
      <c r="N2707" s="197">
        <v>0</v>
      </c>
      <c r="O2707" s="197">
        <v>0</v>
      </c>
      <c r="P2707" s="197">
        <v>0</v>
      </c>
      <c r="Q2707" s="197">
        <v>0</v>
      </c>
      <c r="R2707" s="197">
        <v>0</v>
      </c>
      <c r="S2707" s="197">
        <v>0</v>
      </c>
      <c r="T2707" s="197">
        <v>0</v>
      </c>
      <c r="U2707" s="197">
        <v>0</v>
      </c>
      <c r="V2707" s="197">
        <v>0</v>
      </c>
      <c r="W2707" s="197">
        <v>0</v>
      </c>
      <c r="X2707" s="197">
        <v>0</v>
      </c>
      <c r="Y2707" s="197">
        <v>0</v>
      </c>
      <c r="Z2707" s="197">
        <v>0</v>
      </c>
      <c r="AA2707" s="197">
        <v>0</v>
      </c>
      <c r="AB2707" s="197">
        <v>0</v>
      </c>
      <c r="AC2707" s="197">
        <v>0</v>
      </c>
      <c r="AD2707" s="197">
        <v>0</v>
      </c>
      <c r="AE2707" s="197">
        <v>0</v>
      </c>
      <c r="AF2707" s="197">
        <v>0</v>
      </c>
    </row>
    <row r="2708" spans="1:32" x14ac:dyDescent="0.25">
      <c r="A2708" t="s">
        <v>8369</v>
      </c>
      <c r="B2708" s="197">
        <v>0</v>
      </c>
      <c r="C2708" s="197">
        <v>0</v>
      </c>
      <c r="D2708" s="197">
        <v>0</v>
      </c>
      <c r="E2708" s="197">
        <v>0</v>
      </c>
      <c r="F2708" s="197">
        <v>0</v>
      </c>
      <c r="G2708" s="197">
        <v>0</v>
      </c>
      <c r="H2708" s="197">
        <v>0</v>
      </c>
      <c r="I2708" s="197">
        <v>0</v>
      </c>
      <c r="J2708" s="197">
        <v>0</v>
      </c>
      <c r="K2708" s="197">
        <v>0</v>
      </c>
      <c r="L2708" s="197">
        <v>0</v>
      </c>
      <c r="M2708" s="197">
        <v>0</v>
      </c>
      <c r="N2708" s="197">
        <v>0</v>
      </c>
      <c r="O2708" s="197">
        <v>0</v>
      </c>
      <c r="P2708" s="197">
        <v>0</v>
      </c>
      <c r="Q2708" s="197">
        <v>0</v>
      </c>
      <c r="R2708" s="197">
        <v>0</v>
      </c>
      <c r="S2708" s="197">
        <v>0</v>
      </c>
      <c r="T2708" s="197">
        <v>0</v>
      </c>
      <c r="U2708" s="197">
        <v>0</v>
      </c>
      <c r="V2708" s="197">
        <v>0</v>
      </c>
      <c r="W2708" s="197">
        <v>0</v>
      </c>
      <c r="X2708" s="197">
        <v>0</v>
      </c>
      <c r="Y2708" s="197">
        <v>0</v>
      </c>
      <c r="Z2708" s="197">
        <v>0</v>
      </c>
      <c r="AA2708" s="197">
        <v>0</v>
      </c>
      <c r="AB2708" s="197">
        <v>0</v>
      </c>
      <c r="AC2708" s="197">
        <v>0</v>
      </c>
      <c r="AD2708" s="197">
        <v>0</v>
      </c>
      <c r="AE2708" s="197">
        <v>0</v>
      </c>
      <c r="AF2708" s="197">
        <v>0</v>
      </c>
    </row>
    <row r="2709" spans="1:32" x14ac:dyDescent="0.25">
      <c r="A2709" t="s">
        <v>8370</v>
      </c>
      <c r="B2709" s="197">
        <v>0</v>
      </c>
      <c r="C2709" s="197">
        <v>0</v>
      </c>
      <c r="D2709" s="197">
        <v>0</v>
      </c>
      <c r="E2709" s="197">
        <v>0</v>
      </c>
      <c r="F2709" s="197">
        <v>0</v>
      </c>
      <c r="G2709" s="197">
        <v>0</v>
      </c>
      <c r="H2709" s="197">
        <v>0</v>
      </c>
      <c r="I2709" s="197">
        <v>0</v>
      </c>
      <c r="J2709" s="197">
        <v>0</v>
      </c>
      <c r="K2709" s="197">
        <v>0</v>
      </c>
      <c r="L2709" s="197">
        <v>0</v>
      </c>
      <c r="M2709" s="197">
        <v>0</v>
      </c>
      <c r="N2709" s="197">
        <v>0</v>
      </c>
      <c r="O2709" s="197">
        <v>0</v>
      </c>
      <c r="P2709" s="197">
        <v>0</v>
      </c>
      <c r="Q2709" s="197">
        <v>0</v>
      </c>
      <c r="R2709" s="197">
        <v>0</v>
      </c>
      <c r="S2709" s="197">
        <v>0</v>
      </c>
      <c r="T2709" s="197">
        <v>0</v>
      </c>
      <c r="U2709" s="197">
        <v>0</v>
      </c>
      <c r="V2709" s="197">
        <v>0</v>
      </c>
      <c r="W2709" s="197">
        <v>0</v>
      </c>
      <c r="X2709" s="197">
        <v>0</v>
      </c>
      <c r="Y2709" s="197">
        <v>0</v>
      </c>
      <c r="Z2709" s="197">
        <v>0</v>
      </c>
      <c r="AA2709" s="197">
        <v>0</v>
      </c>
      <c r="AB2709" s="197">
        <v>0</v>
      </c>
      <c r="AC2709" s="197">
        <v>0</v>
      </c>
      <c r="AD2709" s="197">
        <v>0</v>
      </c>
      <c r="AE2709" s="197">
        <v>0</v>
      </c>
      <c r="AF2709" s="197">
        <v>0</v>
      </c>
    </row>
    <row r="2710" spans="1:32" x14ac:dyDescent="0.25">
      <c r="A2710" t="s">
        <v>8371</v>
      </c>
      <c r="B2710">
        <v>0</v>
      </c>
      <c r="C2710">
        <v>0</v>
      </c>
      <c r="D2710">
        <v>0</v>
      </c>
      <c r="E2710">
        <v>0</v>
      </c>
      <c r="F2710">
        <v>0</v>
      </c>
      <c r="G2710">
        <v>0</v>
      </c>
      <c r="H2710">
        <v>0</v>
      </c>
      <c r="I2710">
        <v>0</v>
      </c>
      <c r="J2710">
        <v>0</v>
      </c>
      <c r="K2710">
        <v>0</v>
      </c>
      <c r="L2710">
        <v>0</v>
      </c>
      <c r="M2710">
        <v>0</v>
      </c>
      <c r="N2710">
        <v>0</v>
      </c>
      <c r="O2710">
        <v>0</v>
      </c>
      <c r="P2710">
        <v>0</v>
      </c>
      <c r="Q2710">
        <v>0</v>
      </c>
      <c r="R2710">
        <v>0</v>
      </c>
      <c r="S2710">
        <v>0</v>
      </c>
      <c r="T2710">
        <v>0</v>
      </c>
      <c r="U2710">
        <v>0</v>
      </c>
      <c r="V2710">
        <v>0</v>
      </c>
      <c r="W2710">
        <v>0</v>
      </c>
      <c r="X2710">
        <v>0</v>
      </c>
      <c r="Y2710">
        <v>0</v>
      </c>
      <c r="Z2710">
        <v>0</v>
      </c>
      <c r="AA2710">
        <v>0</v>
      </c>
      <c r="AB2710">
        <v>0</v>
      </c>
      <c r="AC2710">
        <v>0</v>
      </c>
      <c r="AD2710">
        <v>0</v>
      </c>
      <c r="AE2710">
        <v>0</v>
      </c>
      <c r="AF2710">
        <v>0</v>
      </c>
    </row>
    <row r="2711" spans="1:32" x14ac:dyDescent="0.25">
      <c r="A2711" t="s">
        <v>8372</v>
      </c>
      <c r="B2711" s="197">
        <v>0</v>
      </c>
      <c r="C2711" s="197">
        <v>0</v>
      </c>
      <c r="D2711" s="197">
        <v>0</v>
      </c>
      <c r="E2711" s="197">
        <v>0</v>
      </c>
      <c r="F2711" s="197">
        <v>0</v>
      </c>
      <c r="G2711" s="197">
        <v>0</v>
      </c>
      <c r="H2711" s="197">
        <v>0</v>
      </c>
      <c r="I2711" s="197">
        <v>0</v>
      </c>
      <c r="J2711" s="197">
        <v>0</v>
      </c>
      <c r="K2711" s="197">
        <v>0</v>
      </c>
      <c r="L2711" s="197">
        <v>0</v>
      </c>
      <c r="M2711" s="197">
        <v>0</v>
      </c>
      <c r="N2711" s="197">
        <v>0</v>
      </c>
      <c r="O2711" s="197">
        <v>0</v>
      </c>
      <c r="P2711" s="197">
        <v>0</v>
      </c>
      <c r="Q2711" s="197">
        <v>0</v>
      </c>
      <c r="R2711" s="197">
        <v>0</v>
      </c>
      <c r="S2711" s="197">
        <v>0</v>
      </c>
      <c r="T2711" s="197">
        <v>0</v>
      </c>
      <c r="U2711" s="197">
        <v>0</v>
      </c>
      <c r="V2711" s="197">
        <v>0</v>
      </c>
      <c r="W2711" s="197">
        <v>0</v>
      </c>
      <c r="X2711" s="197">
        <v>0</v>
      </c>
      <c r="Y2711" s="197">
        <v>0</v>
      </c>
      <c r="Z2711" s="197">
        <v>0</v>
      </c>
      <c r="AA2711" s="197">
        <v>0</v>
      </c>
      <c r="AB2711" s="197">
        <v>0</v>
      </c>
      <c r="AC2711" s="197">
        <v>0</v>
      </c>
      <c r="AD2711" s="197">
        <v>0</v>
      </c>
      <c r="AE2711" s="197">
        <v>0</v>
      </c>
      <c r="AF2711" s="197">
        <v>0</v>
      </c>
    </row>
    <row r="2712" spans="1:32" x14ac:dyDescent="0.25">
      <c r="A2712" t="s">
        <v>8373</v>
      </c>
      <c r="B2712" s="197">
        <v>0</v>
      </c>
      <c r="C2712" s="197">
        <v>0</v>
      </c>
      <c r="D2712" s="197">
        <v>0</v>
      </c>
      <c r="E2712" s="197">
        <v>0</v>
      </c>
      <c r="F2712" s="197">
        <v>0</v>
      </c>
      <c r="G2712" s="197">
        <v>0</v>
      </c>
      <c r="H2712" s="197">
        <v>0</v>
      </c>
      <c r="I2712" s="197">
        <v>0</v>
      </c>
      <c r="J2712" s="197">
        <v>0</v>
      </c>
      <c r="K2712" s="197">
        <v>0</v>
      </c>
      <c r="L2712" s="197">
        <v>0</v>
      </c>
      <c r="M2712" s="197">
        <v>0</v>
      </c>
      <c r="N2712" s="197">
        <v>0</v>
      </c>
      <c r="O2712" s="197">
        <v>0</v>
      </c>
      <c r="P2712" s="197">
        <v>0</v>
      </c>
      <c r="Q2712" s="197">
        <v>0</v>
      </c>
      <c r="R2712" s="197">
        <v>0</v>
      </c>
      <c r="S2712" s="197">
        <v>0</v>
      </c>
      <c r="T2712" s="197">
        <v>0</v>
      </c>
      <c r="U2712" s="197">
        <v>0</v>
      </c>
      <c r="V2712" s="197">
        <v>0</v>
      </c>
      <c r="W2712" s="197">
        <v>0</v>
      </c>
      <c r="X2712" s="197">
        <v>0</v>
      </c>
      <c r="Y2712" s="197">
        <v>0</v>
      </c>
      <c r="Z2712" s="197">
        <v>0</v>
      </c>
      <c r="AA2712" s="197">
        <v>0</v>
      </c>
      <c r="AB2712" s="197">
        <v>0</v>
      </c>
      <c r="AC2712" s="197">
        <v>0</v>
      </c>
      <c r="AD2712" s="197">
        <v>0</v>
      </c>
      <c r="AE2712" s="197">
        <v>0</v>
      </c>
      <c r="AF2712" s="197">
        <v>0</v>
      </c>
    </row>
    <row r="2713" spans="1:32" x14ac:dyDescent="0.25">
      <c r="A2713" t="s">
        <v>8374</v>
      </c>
      <c r="B2713" s="197">
        <v>0</v>
      </c>
      <c r="C2713" s="197">
        <v>0</v>
      </c>
      <c r="D2713" s="197">
        <v>0</v>
      </c>
      <c r="E2713" s="197">
        <v>0</v>
      </c>
      <c r="F2713" s="197">
        <v>0</v>
      </c>
      <c r="G2713" s="197">
        <v>0</v>
      </c>
      <c r="H2713" s="197">
        <v>0</v>
      </c>
      <c r="I2713" s="197">
        <v>0</v>
      </c>
      <c r="J2713" s="197">
        <v>0</v>
      </c>
      <c r="K2713" s="197">
        <v>0</v>
      </c>
      <c r="L2713" s="197">
        <v>0</v>
      </c>
      <c r="M2713" s="197">
        <v>0</v>
      </c>
      <c r="N2713" s="197">
        <v>0</v>
      </c>
      <c r="O2713" s="197">
        <v>0</v>
      </c>
      <c r="P2713" s="197">
        <v>0</v>
      </c>
      <c r="Q2713" s="197">
        <v>0</v>
      </c>
      <c r="R2713" s="197">
        <v>0</v>
      </c>
      <c r="S2713" s="197">
        <v>0</v>
      </c>
      <c r="T2713" s="197">
        <v>0</v>
      </c>
      <c r="U2713" s="197">
        <v>0</v>
      </c>
      <c r="V2713" s="197">
        <v>0</v>
      </c>
      <c r="W2713" s="197">
        <v>0</v>
      </c>
      <c r="X2713" s="197">
        <v>0</v>
      </c>
      <c r="Y2713" s="197">
        <v>0</v>
      </c>
      <c r="Z2713" s="197">
        <v>0</v>
      </c>
      <c r="AA2713" s="197">
        <v>0</v>
      </c>
      <c r="AB2713" s="197">
        <v>0</v>
      </c>
      <c r="AC2713" s="197">
        <v>0</v>
      </c>
      <c r="AD2713" s="197">
        <v>0</v>
      </c>
      <c r="AE2713" s="197">
        <v>0</v>
      </c>
      <c r="AF2713" s="197">
        <v>0</v>
      </c>
    </row>
    <row r="2714" spans="1:32" x14ac:dyDescent="0.25">
      <c r="A2714" t="s">
        <v>8375</v>
      </c>
      <c r="B2714" s="197">
        <v>0</v>
      </c>
      <c r="C2714" s="197">
        <v>0</v>
      </c>
      <c r="D2714" s="197">
        <v>0</v>
      </c>
      <c r="E2714" s="197">
        <v>0</v>
      </c>
      <c r="F2714" s="197">
        <v>0</v>
      </c>
      <c r="G2714" s="197">
        <v>0</v>
      </c>
      <c r="H2714" s="197">
        <v>0</v>
      </c>
      <c r="I2714" s="197">
        <v>0</v>
      </c>
      <c r="J2714" s="197">
        <v>0</v>
      </c>
      <c r="K2714" s="197">
        <v>0</v>
      </c>
      <c r="L2714" s="197">
        <v>0</v>
      </c>
      <c r="M2714" s="197">
        <v>0</v>
      </c>
      <c r="N2714" s="197">
        <v>0</v>
      </c>
      <c r="O2714" s="197">
        <v>0</v>
      </c>
      <c r="P2714" s="197">
        <v>0</v>
      </c>
      <c r="Q2714" s="197">
        <v>0</v>
      </c>
      <c r="R2714" s="197">
        <v>0</v>
      </c>
      <c r="S2714" s="197">
        <v>0</v>
      </c>
      <c r="T2714" s="197">
        <v>0</v>
      </c>
      <c r="U2714" s="197">
        <v>0</v>
      </c>
      <c r="V2714" s="197">
        <v>0</v>
      </c>
      <c r="W2714" s="197">
        <v>0</v>
      </c>
      <c r="X2714" s="197">
        <v>0</v>
      </c>
      <c r="Y2714" s="197">
        <v>0</v>
      </c>
      <c r="Z2714" s="197">
        <v>0</v>
      </c>
      <c r="AA2714" s="197">
        <v>0</v>
      </c>
      <c r="AB2714" s="197">
        <v>0</v>
      </c>
      <c r="AC2714" s="197">
        <v>0</v>
      </c>
      <c r="AD2714" s="197">
        <v>0</v>
      </c>
      <c r="AE2714" s="197">
        <v>0</v>
      </c>
      <c r="AF2714" s="197">
        <v>0</v>
      </c>
    </row>
    <row r="2715" spans="1:32" x14ac:dyDescent="0.25">
      <c r="A2715" t="s">
        <v>8376</v>
      </c>
      <c r="B2715">
        <v>0</v>
      </c>
      <c r="C2715">
        <v>0</v>
      </c>
      <c r="D2715">
        <v>0</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row>
    <row r="2716" spans="1:32" x14ac:dyDescent="0.25">
      <c r="A2716" t="s">
        <v>8377</v>
      </c>
      <c r="B2716">
        <v>0</v>
      </c>
      <c r="C2716">
        <v>0</v>
      </c>
      <c r="D2716">
        <v>0</v>
      </c>
      <c r="E2716">
        <v>0</v>
      </c>
      <c r="F2716">
        <v>0</v>
      </c>
      <c r="G2716">
        <v>0</v>
      </c>
      <c r="H2716">
        <v>0</v>
      </c>
      <c r="I2716">
        <v>0</v>
      </c>
      <c r="J2716">
        <v>0</v>
      </c>
      <c r="K2716">
        <v>0</v>
      </c>
      <c r="L2716">
        <v>0</v>
      </c>
      <c r="M2716">
        <v>0</v>
      </c>
      <c r="N2716">
        <v>0</v>
      </c>
      <c r="O2716">
        <v>0</v>
      </c>
      <c r="P2716">
        <v>0</v>
      </c>
      <c r="Q2716">
        <v>0</v>
      </c>
      <c r="R2716">
        <v>0</v>
      </c>
      <c r="S2716">
        <v>0</v>
      </c>
      <c r="T2716">
        <v>0</v>
      </c>
      <c r="U2716">
        <v>0</v>
      </c>
      <c r="V2716">
        <v>0</v>
      </c>
      <c r="W2716">
        <v>0</v>
      </c>
      <c r="X2716">
        <v>0</v>
      </c>
      <c r="Y2716">
        <v>0</v>
      </c>
      <c r="Z2716">
        <v>0</v>
      </c>
      <c r="AA2716">
        <v>0</v>
      </c>
      <c r="AB2716">
        <v>0</v>
      </c>
      <c r="AC2716">
        <v>0</v>
      </c>
      <c r="AD2716">
        <v>0</v>
      </c>
      <c r="AE2716">
        <v>0</v>
      </c>
      <c r="AF2716">
        <v>0</v>
      </c>
    </row>
    <row r="2717" spans="1:32" x14ac:dyDescent="0.25">
      <c r="A2717" t="s">
        <v>8378</v>
      </c>
      <c r="B2717">
        <v>0</v>
      </c>
      <c r="C2717">
        <v>0</v>
      </c>
      <c r="D2717">
        <v>0</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row>
    <row r="2718" spans="1:32" x14ac:dyDescent="0.25">
      <c r="A2718" t="s">
        <v>8379</v>
      </c>
      <c r="B2718" s="197">
        <v>5.0728900000000001E-5</v>
      </c>
      <c r="C2718" s="197">
        <v>5.0728900000000001E-5</v>
      </c>
      <c r="D2718" s="197">
        <v>5.0728900000000001E-5</v>
      </c>
      <c r="E2718" s="197">
        <v>5.0728900000000001E-5</v>
      </c>
      <c r="F2718" s="197">
        <v>5.0728900000000001E-5</v>
      </c>
      <c r="G2718" s="197">
        <v>5.0728900000000001E-5</v>
      </c>
      <c r="H2718" s="197">
        <v>5.0728900000000001E-5</v>
      </c>
      <c r="I2718" s="197">
        <v>5.0728900000000001E-5</v>
      </c>
      <c r="J2718" s="197">
        <v>5.0728900000000001E-5</v>
      </c>
      <c r="K2718" s="197">
        <v>5.0728900000000001E-5</v>
      </c>
      <c r="L2718" s="197">
        <v>5.0728900000000001E-5</v>
      </c>
      <c r="M2718" s="197">
        <v>5.0728900000000001E-5</v>
      </c>
      <c r="N2718" s="197">
        <v>5.0728900000000001E-5</v>
      </c>
      <c r="O2718" s="197">
        <v>5.0728900000000001E-5</v>
      </c>
      <c r="P2718" s="197">
        <v>5.0728900000000001E-5</v>
      </c>
      <c r="Q2718" s="197">
        <v>5.0728900000000001E-5</v>
      </c>
      <c r="R2718" s="197">
        <v>5.0728900000000001E-5</v>
      </c>
      <c r="S2718" s="197">
        <v>5.0728900000000001E-5</v>
      </c>
      <c r="T2718" s="197">
        <v>5.0728900000000001E-5</v>
      </c>
      <c r="U2718" s="197">
        <v>5.0728900000000001E-5</v>
      </c>
      <c r="V2718" s="197">
        <v>5.0728900000000001E-5</v>
      </c>
      <c r="W2718" s="197">
        <v>5.0728900000000001E-5</v>
      </c>
      <c r="X2718" s="197">
        <v>5.0728900000000001E-5</v>
      </c>
      <c r="Y2718" s="197">
        <v>5.0728900000000001E-5</v>
      </c>
      <c r="Z2718" s="197">
        <v>5.0728900000000001E-5</v>
      </c>
      <c r="AA2718" s="197">
        <v>5.0728900000000001E-5</v>
      </c>
      <c r="AB2718" s="197">
        <v>5.0728900000000001E-5</v>
      </c>
      <c r="AC2718" s="197">
        <v>5.0728900000000001E-5</v>
      </c>
      <c r="AD2718" s="197">
        <v>5.0728900000000001E-5</v>
      </c>
      <c r="AE2718" s="197">
        <v>5.0728900000000001E-5</v>
      </c>
      <c r="AF2718" s="197">
        <v>5.0728900000000001E-5</v>
      </c>
    </row>
    <row r="2719" spans="1:32" x14ac:dyDescent="0.25">
      <c r="A2719" t="s">
        <v>8380</v>
      </c>
      <c r="B2719">
        <v>0</v>
      </c>
      <c r="C2719">
        <v>0</v>
      </c>
      <c r="D2719">
        <v>0</v>
      </c>
      <c r="E2719">
        <v>0</v>
      </c>
      <c r="F2719">
        <v>0</v>
      </c>
      <c r="G2719">
        <v>0</v>
      </c>
      <c r="H2719">
        <v>0</v>
      </c>
      <c r="I2719">
        <v>0</v>
      </c>
      <c r="J2719">
        <v>0</v>
      </c>
      <c r="K2719">
        <v>0</v>
      </c>
      <c r="L2719">
        <v>0</v>
      </c>
      <c r="M2719">
        <v>0</v>
      </c>
      <c r="N2719">
        <v>0</v>
      </c>
      <c r="O2719">
        <v>0</v>
      </c>
      <c r="P2719">
        <v>0</v>
      </c>
      <c r="Q2719">
        <v>0</v>
      </c>
      <c r="R2719">
        <v>0</v>
      </c>
      <c r="S2719">
        <v>0</v>
      </c>
      <c r="T2719">
        <v>0</v>
      </c>
      <c r="U2719">
        <v>0</v>
      </c>
      <c r="V2719">
        <v>0</v>
      </c>
      <c r="W2719">
        <v>0</v>
      </c>
      <c r="X2719">
        <v>0</v>
      </c>
      <c r="Y2719">
        <v>0</v>
      </c>
      <c r="Z2719">
        <v>0</v>
      </c>
      <c r="AA2719">
        <v>0</v>
      </c>
      <c r="AB2719">
        <v>0</v>
      </c>
      <c r="AC2719">
        <v>0</v>
      </c>
      <c r="AD2719">
        <v>0</v>
      </c>
      <c r="AE2719">
        <v>0</v>
      </c>
      <c r="AF2719">
        <v>0</v>
      </c>
    </row>
    <row r="2720" spans="1:32" x14ac:dyDescent="0.25">
      <c r="A2720" t="s">
        <v>8381</v>
      </c>
      <c r="B2720">
        <v>0</v>
      </c>
      <c r="C2720">
        <v>0</v>
      </c>
      <c r="D2720">
        <v>0</v>
      </c>
      <c r="E2720">
        <v>0</v>
      </c>
      <c r="F2720">
        <v>0</v>
      </c>
      <c r="G2720">
        <v>0</v>
      </c>
      <c r="H2720">
        <v>0</v>
      </c>
      <c r="I2720">
        <v>0</v>
      </c>
      <c r="J2720">
        <v>0</v>
      </c>
      <c r="K2720">
        <v>0</v>
      </c>
      <c r="L2720">
        <v>0</v>
      </c>
      <c r="M2720">
        <v>0</v>
      </c>
      <c r="N2720">
        <v>0</v>
      </c>
      <c r="O2720">
        <v>0</v>
      </c>
      <c r="P2720">
        <v>0</v>
      </c>
      <c r="Q2720">
        <v>0</v>
      </c>
      <c r="R2720">
        <v>0</v>
      </c>
      <c r="S2720">
        <v>0</v>
      </c>
      <c r="T2720">
        <v>0</v>
      </c>
      <c r="U2720">
        <v>0</v>
      </c>
      <c r="V2720">
        <v>0</v>
      </c>
      <c r="W2720">
        <v>0</v>
      </c>
      <c r="X2720">
        <v>0</v>
      </c>
      <c r="Y2720">
        <v>0</v>
      </c>
      <c r="Z2720">
        <v>0</v>
      </c>
      <c r="AA2720">
        <v>0</v>
      </c>
      <c r="AB2720">
        <v>0</v>
      </c>
      <c r="AC2720">
        <v>0</v>
      </c>
      <c r="AD2720">
        <v>0</v>
      </c>
      <c r="AE2720">
        <v>0</v>
      </c>
      <c r="AF2720">
        <v>0</v>
      </c>
    </row>
    <row r="2721" spans="1:32" x14ac:dyDescent="0.25">
      <c r="A2721" t="s">
        <v>8382</v>
      </c>
      <c r="B2721">
        <v>0</v>
      </c>
      <c r="C2721">
        <v>0</v>
      </c>
      <c r="D2721">
        <v>0</v>
      </c>
      <c r="E2721">
        <v>0</v>
      </c>
      <c r="F2721">
        <v>0</v>
      </c>
      <c r="G2721">
        <v>0</v>
      </c>
      <c r="H2721">
        <v>0</v>
      </c>
      <c r="I2721">
        <v>0</v>
      </c>
      <c r="J2721">
        <v>0</v>
      </c>
      <c r="K2721">
        <v>0</v>
      </c>
      <c r="L2721">
        <v>0</v>
      </c>
      <c r="M2721">
        <v>0</v>
      </c>
      <c r="N2721">
        <v>0</v>
      </c>
      <c r="O2721">
        <v>0</v>
      </c>
      <c r="P2721">
        <v>0</v>
      </c>
      <c r="Q2721">
        <v>0</v>
      </c>
      <c r="R2721">
        <v>0</v>
      </c>
      <c r="S2721">
        <v>0</v>
      </c>
      <c r="T2721">
        <v>0</v>
      </c>
      <c r="U2721">
        <v>0</v>
      </c>
      <c r="V2721">
        <v>0</v>
      </c>
      <c r="W2721">
        <v>0</v>
      </c>
      <c r="X2721">
        <v>0</v>
      </c>
      <c r="Y2721">
        <v>0</v>
      </c>
      <c r="Z2721">
        <v>0</v>
      </c>
      <c r="AA2721">
        <v>0</v>
      </c>
      <c r="AB2721">
        <v>0</v>
      </c>
      <c r="AC2721">
        <v>0</v>
      </c>
      <c r="AD2721">
        <v>0</v>
      </c>
      <c r="AE2721">
        <v>0</v>
      </c>
      <c r="AF2721">
        <v>0</v>
      </c>
    </row>
    <row r="2722" spans="1:32" x14ac:dyDescent="0.25">
      <c r="A2722" t="s">
        <v>8383</v>
      </c>
      <c r="B2722">
        <v>0</v>
      </c>
      <c r="C2722">
        <v>0</v>
      </c>
      <c r="D2722">
        <v>0</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row>
    <row r="2723" spans="1:32" x14ac:dyDescent="0.25">
      <c r="A2723" t="s">
        <v>8384</v>
      </c>
      <c r="B2723">
        <v>0</v>
      </c>
      <c r="C2723">
        <v>0</v>
      </c>
      <c r="D2723">
        <v>0</v>
      </c>
      <c r="E2723">
        <v>0</v>
      </c>
      <c r="F2723">
        <v>0</v>
      </c>
      <c r="G2723">
        <v>0</v>
      </c>
      <c r="H2723">
        <v>0</v>
      </c>
      <c r="I2723">
        <v>0</v>
      </c>
      <c r="J2723">
        <v>0</v>
      </c>
      <c r="K2723">
        <v>0</v>
      </c>
      <c r="L2723">
        <v>0</v>
      </c>
      <c r="M2723">
        <v>0</v>
      </c>
      <c r="N2723">
        <v>0</v>
      </c>
      <c r="O2723">
        <v>0</v>
      </c>
      <c r="P2723">
        <v>0</v>
      </c>
      <c r="Q2723">
        <v>0</v>
      </c>
      <c r="R2723">
        <v>0</v>
      </c>
      <c r="S2723">
        <v>0</v>
      </c>
      <c r="T2723">
        <v>0</v>
      </c>
      <c r="U2723">
        <v>0</v>
      </c>
      <c r="V2723">
        <v>0</v>
      </c>
      <c r="W2723">
        <v>0</v>
      </c>
      <c r="X2723">
        <v>0</v>
      </c>
      <c r="Y2723">
        <v>0</v>
      </c>
      <c r="Z2723">
        <v>0</v>
      </c>
      <c r="AA2723">
        <v>0</v>
      </c>
      <c r="AB2723">
        <v>0</v>
      </c>
      <c r="AC2723">
        <v>0</v>
      </c>
      <c r="AD2723">
        <v>0</v>
      </c>
      <c r="AE2723">
        <v>0</v>
      </c>
      <c r="AF2723">
        <v>0</v>
      </c>
    </row>
    <row r="2724" spans="1:32" x14ac:dyDescent="0.25">
      <c r="A2724" t="s">
        <v>8385</v>
      </c>
      <c r="B2724">
        <v>0</v>
      </c>
      <c r="C2724">
        <v>0</v>
      </c>
      <c r="D2724">
        <v>0</v>
      </c>
      <c r="E2724">
        <v>0</v>
      </c>
      <c r="F2724">
        <v>0</v>
      </c>
      <c r="G2724">
        <v>0</v>
      </c>
      <c r="H2724">
        <v>0</v>
      </c>
      <c r="I2724">
        <v>0</v>
      </c>
      <c r="J2724">
        <v>0</v>
      </c>
      <c r="K2724">
        <v>0</v>
      </c>
      <c r="L2724">
        <v>0</v>
      </c>
      <c r="M2724">
        <v>0</v>
      </c>
      <c r="N2724">
        <v>0</v>
      </c>
      <c r="O2724">
        <v>0</v>
      </c>
      <c r="P2724">
        <v>0</v>
      </c>
      <c r="Q2724">
        <v>0</v>
      </c>
      <c r="R2724">
        <v>0</v>
      </c>
      <c r="S2724">
        <v>0</v>
      </c>
      <c r="T2724">
        <v>0</v>
      </c>
      <c r="U2724">
        <v>0</v>
      </c>
      <c r="V2724">
        <v>0</v>
      </c>
      <c r="W2724">
        <v>0</v>
      </c>
      <c r="X2724">
        <v>0</v>
      </c>
      <c r="Y2724">
        <v>0</v>
      </c>
      <c r="Z2724">
        <v>0</v>
      </c>
      <c r="AA2724">
        <v>0</v>
      </c>
      <c r="AB2724">
        <v>0</v>
      </c>
      <c r="AC2724">
        <v>0</v>
      </c>
      <c r="AD2724">
        <v>0</v>
      </c>
      <c r="AE2724">
        <v>0</v>
      </c>
      <c r="AF2724">
        <v>0</v>
      </c>
    </row>
    <row r="2725" spans="1:32" x14ac:dyDescent="0.25">
      <c r="A2725" t="s">
        <v>8386</v>
      </c>
      <c r="B2725">
        <v>0</v>
      </c>
      <c r="C2725">
        <v>0</v>
      </c>
      <c r="D2725">
        <v>0</v>
      </c>
      <c r="E2725">
        <v>0</v>
      </c>
      <c r="F2725">
        <v>0</v>
      </c>
      <c r="G2725">
        <v>0</v>
      </c>
      <c r="H2725">
        <v>0</v>
      </c>
      <c r="I2725">
        <v>0</v>
      </c>
      <c r="J2725">
        <v>0</v>
      </c>
      <c r="K2725">
        <v>0</v>
      </c>
      <c r="L2725">
        <v>0</v>
      </c>
      <c r="M2725">
        <v>0</v>
      </c>
      <c r="N2725">
        <v>0</v>
      </c>
      <c r="O2725">
        <v>0</v>
      </c>
      <c r="P2725">
        <v>0</v>
      </c>
      <c r="Q2725">
        <v>0</v>
      </c>
      <c r="R2725">
        <v>0</v>
      </c>
      <c r="S2725">
        <v>0</v>
      </c>
      <c r="T2725">
        <v>0</v>
      </c>
      <c r="U2725">
        <v>0</v>
      </c>
      <c r="V2725">
        <v>0</v>
      </c>
      <c r="W2725">
        <v>0</v>
      </c>
      <c r="X2725">
        <v>0</v>
      </c>
      <c r="Y2725">
        <v>0</v>
      </c>
      <c r="Z2725">
        <v>0</v>
      </c>
      <c r="AA2725">
        <v>0</v>
      </c>
      <c r="AB2725">
        <v>0</v>
      </c>
      <c r="AC2725">
        <v>0</v>
      </c>
      <c r="AD2725">
        <v>0</v>
      </c>
      <c r="AE2725">
        <v>0</v>
      </c>
      <c r="AF2725">
        <v>0</v>
      </c>
    </row>
    <row r="2726" spans="1:32" x14ac:dyDescent="0.25">
      <c r="A2726" t="s">
        <v>8387</v>
      </c>
      <c r="B2726">
        <v>0</v>
      </c>
      <c r="C2726">
        <v>0</v>
      </c>
      <c r="D2726">
        <v>0</v>
      </c>
      <c r="E2726">
        <v>0</v>
      </c>
      <c r="F2726">
        <v>0</v>
      </c>
      <c r="G2726">
        <v>0</v>
      </c>
      <c r="H2726">
        <v>0</v>
      </c>
      <c r="I2726">
        <v>0</v>
      </c>
      <c r="J2726">
        <v>0</v>
      </c>
      <c r="K2726">
        <v>0</v>
      </c>
      <c r="L2726">
        <v>0</v>
      </c>
      <c r="M2726">
        <v>0</v>
      </c>
      <c r="N2726">
        <v>0</v>
      </c>
      <c r="O2726">
        <v>0</v>
      </c>
      <c r="P2726">
        <v>0</v>
      </c>
      <c r="Q2726">
        <v>0</v>
      </c>
      <c r="R2726">
        <v>0</v>
      </c>
      <c r="S2726">
        <v>0</v>
      </c>
      <c r="T2726">
        <v>0</v>
      </c>
      <c r="U2726">
        <v>0</v>
      </c>
      <c r="V2726">
        <v>0</v>
      </c>
      <c r="W2726">
        <v>0</v>
      </c>
      <c r="X2726">
        <v>0</v>
      </c>
      <c r="Y2726">
        <v>0</v>
      </c>
      <c r="Z2726">
        <v>0</v>
      </c>
      <c r="AA2726">
        <v>0</v>
      </c>
      <c r="AB2726">
        <v>0</v>
      </c>
      <c r="AC2726">
        <v>0</v>
      </c>
      <c r="AD2726">
        <v>0</v>
      </c>
      <c r="AE2726">
        <v>0</v>
      </c>
      <c r="AF2726">
        <v>0</v>
      </c>
    </row>
    <row r="2727" spans="1:32" x14ac:dyDescent="0.25">
      <c r="A2727" t="s">
        <v>8388</v>
      </c>
      <c r="B2727">
        <v>0</v>
      </c>
      <c r="C2727">
        <v>0</v>
      </c>
      <c r="D2727">
        <v>0</v>
      </c>
      <c r="E2727">
        <v>0</v>
      </c>
      <c r="F2727">
        <v>0</v>
      </c>
      <c r="G2727">
        <v>0</v>
      </c>
      <c r="H2727">
        <v>0</v>
      </c>
      <c r="I2727">
        <v>0</v>
      </c>
      <c r="J2727">
        <v>0</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0</v>
      </c>
      <c r="AD2727">
        <v>0</v>
      </c>
      <c r="AE2727">
        <v>0</v>
      </c>
      <c r="AF2727">
        <v>0</v>
      </c>
    </row>
    <row r="2728" spans="1:32" x14ac:dyDescent="0.25">
      <c r="A2728" t="s">
        <v>8389</v>
      </c>
      <c r="B2728">
        <v>0</v>
      </c>
      <c r="C2728">
        <v>0</v>
      </c>
      <c r="D2728">
        <v>0</v>
      </c>
      <c r="E2728">
        <v>0</v>
      </c>
      <c r="F2728">
        <v>0</v>
      </c>
      <c r="G2728">
        <v>0</v>
      </c>
      <c r="H2728">
        <v>0</v>
      </c>
      <c r="I2728">
        <v>0</v>
      </c>
      <c r="J2728">
        <v>0</v>
      </c>
      <c r="K2728">
        <v>0</v>
      </c>
      <c r="L2728">
        <v>0</v>
      </c>
      <c r="M2728">
        <v>0</v>
      </c>
      <c r="N2728">
        <v>0</v>
      </c>
      <c r="O2728">
        <v>0</v>
      </c>
      <c r="P2728">
        <v>0</v>
      </c>
      <c r="Q2728">
        <v>0</v>
      </c>
      <c r="R2728">
        <v>0</v>
      </c>
      <c r="S2728">
        <v>0</v>
      </c>
      <c r="T2728">
        <v>0</v>
      </c>
      <c r="U2728">
        <v>0</v>
      </c>
      <c r="V2728">
        <v>0</v>
      </c>
      <c r="W2728">
        <v>0</v>
      </c>
      <c r="X2728">
        <v>0</v>
      </c>
      <c r="Y2728">
        <v>0</v>
      </c>
      <c r="Z2728">
        <v>0</v>
      </c>
      <c r="AA2728">
        <v>0</v>
      </c>
      <c r="AB2728">
        <v>0</v>
      </c>
      <c r="AC2728">
        <v>0</v>
      </c>
      <c r="AD2728">
        <v>0</v>
      </c>
      <c r="AE2728">
        <v>0</v>
      </c>
      <c r="AF2728">
        <v>0</v>
      </c>
    </row>
    <row r="2729" spans="1:32" x14ac:dyDescent="0.25">
      <c r="A2729" t="s">
        <v>8390</v>
      </c>
      <c r="B2729">
        <v>0</v>
      </c>
      <c r="C2729">
        <v>0</v>
      </c>
      <c r="D2729">
        <v>0</v>
      </c>
      <c r="E2729">
        <v>0</v>
      </c>
      <c r="F2729">
        <v>0</v>
      </c>
      <c r="G2729">
        <v>0</v>
      </c>
      <c r="H2729">
        <v>0</v>
      </c>
      <c r="I2729">
        <v>0</v>
      </c>
      <c r="J2729">
        <v>0</v>
      </c>
      <c r="K2729">
        <v>0</v>
      </c>
      <c r="L2729">
        <v>0</v>
      </c>
      <c r="M2729">
        <v>0</v>
      </c>
      <c r="N2729">
        <v>0</v>
      </c>
      <c r="O2729">
        <v>0</v>
      </c>
      <c r="P2729">
        <v>0</v>
      </c>
      <c r="Q2729">
        <v>0</v>
      </c>
      <c r="R2729">
        <v>0</v>
      </c>
      <c r="S2729">
        <v>0</v>
      </c>
      <c r="T2729">
        <v>0</v>
      </c>
      <c r="U2729">
        <v>0</v>
      </c>
      <c r="V2729">
        <v>0</v>
      </c>
      <c r="W2729">
        <v>0</v>
      </c>
      <c r="X2729">
        <v>0</v>
      </c>
      <c r="Y2729">
        <v>0</v>
      </c>
      <c r="Z2729">
        <v>0</v>
      </c>
      <c r="AA2729">
        <v>0</v>
      </c>
      <c r="AB2729">
        <v>0</v>
      </c>
      <c r="AC2729">
        <v>0</v>
      </c>
      <c r="AD2729">
        <v>0</v>
      </c>
      <c r="AE2729">
        <v>0</v>
      </c>
      <c r="AF2729">
        <v>0</v>
      </c>
    </row>
    <row r="2730" spans="1:32" x14ac:dyDescent="0.25">
      <c r="A2730" t="s">
        <v>8391</v>
      </c>
      <c r="B2730" s="197">
        <v>5.0728900000000001E-5</v>
      </c>
      <c r="C2730" s="197">
        <v>5.0728900000000001E-5</v>
      </c>
      <c r="D2730" s="197">
        <v>5.0728900000000001E-5</v>
      </c>
      <c r="E2730" s="197">
        <v>5.0728900000000001E-5</v>
      </c>
      <c r="F2730" s="197">
        <v>5.0728900000000001E-5</v>
      </c>
      <c r="G2730" s="197">
        <v>5.0728900000000001E-5</v>
      </c>
      <c r="H2730" s="197">
        <v>5.0728900000000001E-5</v>
      </c>
      <c r="I2730" s="197">
        <v>5.0728900000000001E-5</v>
      </c>
      <c r="J2730" s="197">
        <v>5.0728900000000001E-5</v>
      </c>
      <c r="K2730" s="197">
        <v>5.0728900000000001E-5</v>
      </c>
      <c r="L2730" s="197">
        <v>5.0728900000000001E-5</v>
      </c>
      <c r="M2730" s="197">
        <v>5.0728900000000001E-5</v>
      </c>
      <c r="N2730" s="197">
        <v>5.0728900000000001E-5</v>
      </c>
      <c r="O2730" s="197">
        <v>5.0728900000000001E-5</v>
      </c>
      <c r="P2730" s="197">
        <v>5.0728900000000001E-5</v>
      </c>
      <c r="Q2730" s="197">
        <v>5.0728900000000001E-5</v>
      </c>
      <c r="R2730" s="197">
        <v>5.0728900000000001E-5</v>
      </c>
      <c r="S2730" s="197">
        <v>5.0728900000000001E-5</v>
      </c>
      <c r="T2730" s="197">
        <v>5.0728900000000001E-5</v>
      </c>
      <c r="U2730" s="197">
        <v>5.0728900000000001E-5</v>
      </c>
      <c r="V2730" s="197">
        <v>5.0728900000000001E-5</v>
      </c>
      <c r="W2730" s="197">
        <v>5.0728900000000001E-5</v>
      </c>
      <c r="X2730" s="197">
        <v>5.0728900000000001E-5</v>
      </c>
      <c r="Y2730" s="197">
        <v>5.0728900000000001E-5</v>
      </c>
      <c r="Z2730" s="197">
        <v>5.0728900000000001E-5</v>
      </c>
      <c r="AA2730" s="197">
        <v>5.0728900000000001E-5</v>
      </c>
      <c r="AB2730" s="197">
        <v>5.0728900000000001E-5</v>
      </c>
      <c r="AC2730" s="197">
        <v>5.0728900000000001E-5</v>
      </c>
      <c r="AD2730" s="197">
        <v>5.0728900000000001E-5</v>
      </c>
      <c r="AE2730" s="197">
        <v>5.0728900000000001E-5</v>
      </c>
      <c r="AF2730" s="197">
        <v>5.0728900000000001E-5</v>
      </c>
    </row>
    <row r="2731" spans="1:32" x14ac:dyDescent="0.25">
      <c r="A2731" t="s">
        <v>8392</v>
      </c>
      <c r="B2731">
        <v>0</v>
      </c>
      <c r="C2731">
        <v>0</v>
      </c>
      <c r="D2731">
        <v>0</v>
      </c>
      <c r="E2731">
        <v>0</v>
      </c>
      <c r="F2731">
        <v>0</v>
      </c>
      <c r="G2731">
        <v>0</v>
      </c>
      <c r="H2731">
        <v>0</v>
      </c>
      <c r="I2731">
        <v>0</v>
      </c>
      <c r="J2731">
        <v>0</v>
      </c>
      <c r="K2731">
        <v>0</v>
      </c>
      <c r="L2731">
        <v>0</v>
      </c>
      <c r="M2731">
        <v>0</v>
      </c>
      <c r="N2731">
        <v>0</v>
      </c>
      <c r="O2731">
        <v>0</v>
      </c>
      <c r="P2731">
        <v>0</v>
      </c>
      <c r="Q2731">
        <v>0</v>
      </c>
      <c r="R2731">
        <v>0</v>
      </c>
      <c r="S2731">
        <v>0</v>
      </c>
      <c r="T2731">
        <v>0</v>
      </c>
      <c r="U2731">
        <v>0</v>
      </c>
      <c r="V2731">
        <v>0</v>
      </c>
      <c r="W2731">
        <v>0</v>
      </c>
      <c r="X2731">
        <v>0</v>
      </c>
      <c r="Y2731">
        <v>0</v>
      </c>
      <c r="Z2731">
        <v>0</v>
      </c>
      <c r="AA2731">
        <v>0</v>
      </c>
      <c r="AB2731">
        <v>0</v>
      </c>
      <c r="AC2731">
        <v>0</v>
      </c>
      <c r="AD2731">
        <v>0</v>
      </c>
      <c r="AE2731">
        <v>0</v>
      </c>
      <c r="AF2731">
        <v>0</v>
      </c>
    </row>
    <row r="2732" spans="1:32" x14ac:dyDescent="0.25">
      <c r="A2732" t="s">
        <v>8393</v>
      </c>
      <c r="B2732">
        <v>0</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0</v>
      </c>
      <c r="V2732">
        <v>0</v>
      </c>
      <c r="W2732">
        <v>0</v>
      </c>
      <c r="X2732">
        <v>0</v>
      </c>
      <c r="Y2732">
        <v>0</v>
      </c>
      <c r="Z2732">
        <v>0</v>
      </c>
      <c r="AA2732">
        <v>0</v>
      </c>
      <c r="AB2732">
        <v>0</v>
      </c>
      <c r="AC2732">
        <v>0</v>
      </c>
      <c r="AD2732">
        <v>0</v>
      </c>
      <c r="AE2732">
        <v>0</v>
      </c>
      <c r="AF2732">
        <v>0</v>
      </c>
    </row>
    <row r="2733" spans="1:32" x14ac:dyDescent="0.25">
      <c r="A2733" t="s">
        <v>8394</v>
      </c>
      <c r="B2733">
        <v>0</v>
      </c>
      <c r="C2733">
        <v>0</v>
      </c>
      <c r="D2733">
        <v>0</v>
      </c>
      <c r="E2733">
        <v>0</v>
      </c>
      <c r="F2733">
        <v>0</v>
      </c>
      <c r="G2733">
        <v>0</v>
      </c>
      <c r="H2733">
        <v>0</v>
      </c>
      <c r="I2733">
        <v>0</v>
      </c>
      <c r="J2733">
        <v>0</v>
      </c>
      <c r="K2733">
        <v>0</v>
      </c>
      <c r="L2733">
        <v>0</v>
      </c>
      <c r="M2733">
        <v>0</v>
      </c>
      <c r="N2733">
        <v>0</v>
      </c>
      <c r="O2733">
        <v>0</v>
      </c>
      <c r="P2733">
        <v>0</v>
      </c>
      <c r="Q2733">
        <v>0</v>
      </c>
      <c r="R2733">
        <v>0</v>
      </c>
      <c r="S2733">
        <v>0</v>
      </c>
      <c r="T2733">
        <v>0</v>
      </c>
      <c r="U2733">
        <v>0</v>
      </c>
      <c r="V2733">
        <v>0</v>
      </c>
      <c r="W2733">
        <v>0</v>
      </c>
      <c r="X2733">
        <v>0</v>
      </c>
      <c r="Y2733">
        <v>0</v>
      </c>
      <c r="Z2733">
        <v>0</v>
      </c>
      <c r="AA2733">
        <v>0</v>
      </c>
      <c r="AB2733">
        <v>0</v>
      </c>
      <c r="AC2733">
        <v>0</v>
      </c>
      <c r="AD2733">
        <v>0</v>
      </c>
      <c r="AE2733">
        <v>0</v>
      </c>
      <c r="AF2733">
        <v>0</v>
      </c>
    </row>
    <row r="2734" spans="1:32" x14ac:dyDescent="0.25">
      <c r="A2734" t="s">
        <v>8395</v>
      </c>
      <c r="B2734">
        <v>0</v>
      </c>
      <c r="C2734">
        <v>0</v>
      </c>
      <c r="D2734">
        <v>0</v>
      </c>
      <c r="E2734">
        <v>0</v>
      </c>
      <c r="F2734">
        <v>0</v>
      </c>
      <c r="G2734">
        <v>0</v>
      </c>
      <c r="H2734">
        <v>0</v>
      </c>
      <c r="I2734">
        <v>0</v>
      </c>
      <c r="J2734">
        <v>0</v>
      </c>
      <c r="K2734">
        <v>0</v>
      </c>
      <c r="L2734">
        <v>0</v>
      </c>
      <c r="M2734">
        <v>0</v>
      </c>
      <c r="N2734">
        <v>0</v>
      </c>
      <c r="O2734">
        <v>0</v>
      </c>
      <c r="P2734">
        <v>0</v>
      </c>
      <c r="Q2734">
        <v>0</v>
      </c>
      <c r="R2734">
        <v>0</v>
      </c>
      <c r="S2734">
        <v>0</v>
      </c>
      <c r="T2734">
        <v>0</v>
      </c>
      <c r="U2734">
        <v>0</v>
      </c>
      <c r="V2734">
        <v>0</v>
      </c>
      <c r="W2734">
        <v>0</v>
      </c>
      <c r="X2734">
        <v>0</v>
      </c>
      <c r="Y2734">
        <v>0</v>
      </c>
      <c r="Z2734">
        <v>0</v>
      </c>
      <c r="AA2734">
        <v>0</v>
      </c>
      <c r="AB2734">
        <v>0</v>
      </c>
      <c r="AC2734">
        <v>0</v>
      </c>
      <c r="AD2734">
        <v>0</v>
      </c>
      <c r="AE2734">
        <v>0</v>
      </c>
      <c r="AF2734">
        <v>0</v>
      </c>
    </row>
    <row r="2735" spans="1:32" x14ac:dyDescent="0.25">
      <c r="A2735" t="s">
        <v>8396</v>
      </c>
      <c r="B2735">
        <v>0</v>
      </c>
      <c r="C2735">
        <v>0</v>
      </c>
      <c r="D2735">
        <v>0</v>
      </c>
      <c r="E2735">
        <v>0</v>
      </c>
      <c r="F2735">
        <v>0</v>
      </c>
      <c r="G2735">
        <v>0</v>
      </c>
      <c r="H2735">
        <v>0</v>
      </c>
      <c r="I2735">
        <v>0</v>
      </c>
      <c r="J2735">
        <v>0</v>
      </c>
      <c r="K2735">
        <v>0</v>
      </c>
      <c r="L2735">
        <v>0</v>
      </c>
      <c r="M2735">
        <v>0</v>
      </c>
      <c r="N2735">
        <v>0</v>
      </c>
      <c r="O2735">
        <v>0</v>
      </c>
      <c r="P2735">
        <v>0</v>
      </c>
      <c r="Q2735">
        <v>0</v>
      </c>
      <c r="R2735">
        <v>0</v>
      </c>
      <c r="S2735">
        <v>0</v>
      </c>
      <c r="T2735">
        <v>0</v>
      </c>
      <c r="U2735">
        <v>0</v>
      </c>
      <c r="V2735">
        <v>0</v>
      </c>
      <c r="W2735">
        <v>0</v>
      </c>
      <c r="X2735">
        <v>0</v>
      </c>
      <c r="Y2735">
        <v>0</v>
      </c>
      <c r="Z2735">
        <v>0</v>
      </c>
      <c r="AA2735">
        <v>0</v>
      </c>
      <c r="AB2735">
        <v>0</v>
      </c>
      <c r="AC2735">
        <v>0</v>
      </c>
      <c r="AD2735">
        <v>0</v>
      </c>
      <c r="AE2735">
        <v>0</v>
      </c>
      <c r="AF2735">
        <v>0</v>
      </c>
    </row>
    <row r="2736" spans="1:32" x14ac:dyDescent="0.25">
      <c r="A2736" t="s">
        <v>8397</v>
      </c>
      <c r="B2736">
        <v>0</v>
      </c>
      <c r="C2736">
        <v>0</v>
      </c>
      <c r="D2736">
        <v>0</v>
      </c>
      <c r="E2736">
        <v>0</v>
      </c>
      <c r="F2736">
        <v>0</v>
      </c>
      <c r="G2736">
        <v>0</v>
      </c>
      <c r="H2736">
        <v>0</v>
      </c>
      <c r="I2736">
        <v>0</v>
      </c>
      <c r="J2736">
        <v>0</v>
      </c>
      <c r="K2736">
        <v>0</v>
      </c>
      <c r="L2736">
        <v>0</v>
      </c>
      <c r="M2736">
        <v>0</v>
      </c>
      <c r="N2736">
        <v>0</v>
      </c>
      <c r="O2736">
        <v>0</v>
      </c>
      <c r="P2736">
        <v>0</v>
      </c>
      <c r="Q2736">
        <v>0</v>
      </c>
      <c r="R2736">
        <v>0</v>
      </c>
      <c r="S2736">
        <v>0</v>
      </c>
      <c r="T2736">
        <v>0</v>
      </c>
      <c r="U2736">
        <v>0</v>
      </c>
      <c r="V2736">
        <v>0</v>
      </c>
      <c r="W2736">
        <v>0</v>
      </c>
      <c r="X2736">
        <v>0</v>
      </c>
      <c r="Y2736">
        <v>0</v>
      </c>
      <c r="Z2736">
        <v>0</v>
      </c>
      <c r="AA2736">
        <v>0</v>
      </c>
      <c r="AB2736">
        <v>0</v>
      </c>
      <c r="AC2736">
        <v>0</v>
      </c>
      <c r="AD2736">
        <v>0</v>
      </c>
      <c r="AE2736">
        <v>0</v>
      </c>
      <c r="AF2736">
        <v>0</v>
      </c>
    </row>
    <row r="2737" spans="1:32" x14ac:dyDescent="0.25">
      <c r="A2737" t="s">
        <v>8398</v>
      </c>
      <c r="B2737">
        <v>0</v>
      </c>
      <c r="C2737">
        <v>0</v>
      </c>
      <c r="D2737">
        <v>0</v>
      </c>
      <c r="E2737">
        <v>0</v>
      </c>
      <c r="F2737">
        <v>0</v>
      </c>
      <c r="G2737">
        <v>0</v>
      </c>
      <c r="H2737">
        <v>0</v>
      </c>
      <c r="I2737">
        <v>0</v>
      </c>
      <c r="J2737">
        <v>0</v>
      </c>
      <c r="K2737">
        <v>0</v>
      </c>
      <c r="L2737">
        <v>0</v>
      </c>
      <c r="M2737">
        <v>0</v>
      </c>
      <c r="N2737">
        <v>0</v>
      </c>
      <c r="O2737">
        <v>0</v>
      </c>
      <c r="P2737">
        <v>0</v>
      </c>
      <c r="Q2737">
        <v>0</v>
      </c>
      <c r="R2737">
        <v>0</v>
      </c>
      <c r="S2737">
        <v>0</v>
      </c>
      <c r="T2737">
        <v>0</v>
      </c>
      <c r="U2737">
        <v>0</v>
      </c>
      <c r="V2737">
        <v>0</v>
      </c>
      <c r="W2737">
        <v>0</v>
      </c>
      <c r="X2737">
        <v>0</v>
      </c>
      <c r="Y2737">
        <v>0</v>
      </c>
      <c r="Z2737">
        <v>0</v>
      </c>
      <c r="AA2737">
        <v>0</v>
      </c>
      <c r="AB2737">
        <v>0</v>
      </c>
      <c r="AC2737">
        <v>0</v>
      </c>
      <c r="AD2737">
        <v>0</v>
      </c>
      <c r="AE2737">
        <v>0</v>
      </c>
      <c r="AF2737">
        <v>0</v>
      </c>
    </row>
    <row r="2738" spans="1:32" x14ac:dyDescent="0.25">
      <c r="A2738" t="s">
        <v>8399</v>
      </c>
      <c r="B2738">
        <v>0</v>
      </c>
      <c r="C2738">
        <v>0</v>
      </c>
      <c r="D2738">
        <v>0</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row>
    <row r="2739" spans="1:32" x14ac:dyDescent="0.25">
      <c r="A2739" t="s">
        <v>8400</v>
      </c>
      <c r="B2739">
        <v>0</v>
      </c>
      <c r="C2739">
        <v>0</v>
      </c>
      <c r="D2739">
        <v>0</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row>
    <row r="2740" spans="1:32" x14ac:dyDescent="0.25">
      <c r="A2740" t="s">
        <v>8401</v>
      </c>
      <c r="B2740">
        <v>0</v>
      </c>
      <c r="C2740">
        <v>0</v>
      </c>
      <c r="D2740">
        <v>0</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row>
    <row r="2741" spans="1:32" x14ac:dyDescent="0.25">
      <c r="A2741" t="s">
        <v>8402</v>
      </c>
      <c r="B2741">
        <v>0</v>
      </c>
      <c r="C2741">
        <v>0</v>
      </c>
      <c r="D2741">
        <v>0</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row>
    <row r="2742" spans="1:32" x14ac:dyDescent="0.25">
      <c r="A2742" t="s">
        <v>8403</v>
      </c>
      <c r="B2742" s="197">
        <v>5.0728900000000001E-5</v>
      </c>
      <c r="C2742" s="197">
        <v>5.0728900000000001E-5</v>
      </c>
      <c r="D2742" s="197">
        <v>5.0728900000000001E-5</v>
      </c>
      <c r="E2742" s="197">
        <v>5.0728900000000001E-5</v>
      </c>
      <c r="F2742" s="197">
        <v>5.0728900000000001E-5</v>
      </c>
      <c r="G2742" s="197">
        <v>5.0728900000000001E-5</v>
      </c>
      <c r="H2742" s="197">
        <v>5.0728900000000001E-5</v>
      </c>
      <c r="I2742" s="197">
        <v>5.0728900000000001E-5</v>
      </c>
      <c r="J2742" s="197">
        <v>5.0728900000000001E-5</v>
      </c>
      <c r="K2742" s="197">
        <v>5.0728900000000001E-5</v>
      </c>
      <c r="L2742" s="197">
        <v>5.0728900000000001E-5</v>
      </c>
      <c r="M2742" s="197">
        <v>5.0728900000000001E-5</v>
      </c>
      <c r="N2742" s="197">
        <v>5.0728900000000001E-5</v>
      </c>
      <c r="O2742" s="197">
        <v>5.0728900000000001E-5</v>
      </c>
      <c r="P2742" s="197">
        <v>5.0728900000000001E-5</v>
      </c>
      <c r="Q2742" s="197">
        <v>5.0728900000000001E-5</v>
      </c>
      <c r="R2742" s="197">
        <v>5.0728900000000001E-5</v>
      </c>
      <c r="S2742" s="197">
        <v>5.0728900000000001E-5</v>
      </c>
      <c r="T2742" s="197">
        <v>5.0728900000000001E-5</v>
      </c>
      <c r="U2742" s="197">
        <v>5.0728900000000001E-5</v>
      </c>
      <c r="V2742" s="197">
        <v>5.0728900000000001E-5</v>
      </c>
      <c r="W2742" s="197">
        <v>5.0728900000000001E-5</v>
      </c>
      <c r="X2742" s="197">
        <v>5.0728900000000001E-5</v>
      </c>
      <c r="Y2742" s="197">
        <v>5.0728900000000001E-5</v>
      </c>
      <c r="Z2742" s="197">
        <v>5.0728900000000001E-5</v>
      </c>
      <c r="AA2742" s="197">
        <v>5.0728900000000001E-5</v>
      </c>
      <c r="AB2742" s="197">
        <v>5.0728900000000001E-5</v>
      </c>
      <c r="AC2742" s="197">
        <v>5.0728900000000001E-5</v>
      </c>
      <c r="AD2742" s="197">
        <v>5.0728900000000001E-5</v>
      </c>
      <c r="AE2742" s="197">
        <v>5.0728900000000001E-5</v>
      </c>
      <c r="AF2742" s="197">
        <v>5.0728900000000001E-5</v>
      </c>
    </row>
    <row r="2743" spans="1:32" x14ac:dyDescent="0.25">
      <c r="A2743" t="s">
        <v>8404</v>
      </c>
      <c r="B2743">
        <v>0</v>
      </c>
      <c r="C2743">
        <v>0</v>
      </c>
      <c r="D2743">
        <v>0</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row>
    <row r="2744" spans="1:32" x14ac:dyDescent="0.25">
      <c r="A2744" t="s">
        <v>8405</v>
      </c>
      <c r="B2744">
        <v>0</v>
      </c>
      <c r="C2744">
        <v>0</v>
      </c>
      <c r="D2744">
        <v>0</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row>
    <row r="2745" spans="1:32" x14ac:dyDescent="0.25">
      <c r="A2745" t="s">
        <v>8406</v>
      </c>
      <c r="B2745">
        <v>0</v>
      </c>
      <c r="C2745">
        <v>0</v>
      </c>
      <c r="D2745">
        <v>0</v>
      </c>
      <c r="E2745">
        <v>0</v>
      </c>
      <c r="F2745">
        <v>0</v>
      </c>
      <c r="G2745">
        <v>0</v>
      </c>
      <c r="H2745">
        <v>0</v>
      </c>
      <c r="I2745">
        <v>0</v>
      </c>
      <c r="J2745">
        <v>0</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row>
    <row r="2746" spans="1:32" x14ac:dyDescent="0.25">
      <c r="A2746" t="s">
        <v>8407</v>
      </c>
      <c r="B2746">
        <v>0</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row>
    <row r="2747" spans="1:32" x14ac:dyDescent="0.25">
      <c r="A2747" t="s">
        <v>8408</v>
      </c>
      <c r="B2747">
        <v>0</v>
      </c>
      <c r="C2747">
        <v>0</v>
      </c>
      <c r="D2747">
        <v>0</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row>
    <row r="2748" spans="1:32" x14ac:dyDescent="0.25">
      <c r="A2748" t="s">
        <v>8409</v>
      </c>
      <c r="B2748">
        <v>0</v>
      </c>
      <c r="C2748">
        <v>0</v>
      </c>
      <c r="D2748">
        <v>0</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row>
    <row r="2749" spans="1:32" x14ac:dyDescent="0.25">
      <c r="A2749" t="s">
        <v>8410</v>
      </c>
      <c r="B2749">
        <v>0</v>
      </c>
      <c r="C2749">
        <v>0</v>
      </c>
      <c r="D2749">
        <v>0</v>
      </c>
      <c r="E2749">
        <v>0</v>
      </c>
      <c r="F2749">
        <v>0</v>
      </c>
      <c r="G2749">
        <v>0</v>
      </c>
      <c r="H2749">
        <v>0</v>
      </c>
      <c r="I2749">
        <v>0</v>
      </c>
      <c r="J2749">
        <v>0</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row>
    <row r="2750" spans="1:32" x14ac:dyDescent="0.25">
      <c r="A2750" t="s">
        <v>8411</v>
      </c>
      <c r="B2750">
        <v>0</v>
      </c>
      <c r="C2750">
        <v>0</v>
      </c>
      <c r="D2750">
        <v>0</v>
      </c>
      <c r="E2750">
        <v>0</v>
      </c>
      <c r="F2750">
        <v>0</v>
      </c>
      <c r="G2750">
        <v>0</v>
      </c>
      <c r="H2750">
        <v>0</v>
      </c>
      <c r="I2750">
        <v>0</v>
      </c>
      <c r="J2750">
        <v>0</v>
      </c>
      <c r="K2750">
        <v>0</v>
      </c>
      <c r="L2750">
        <v>0</v>
      </c>
      <c r="M2750">
        <v>0</v>
      </c>
      <c r="N2750">
        <v>0</v>
      </c>
      <c r="O2750">
        <v>0</v>
      </c>
      <c r="P2750">
        <v>0</v>
      </c>
      <c r="Q2750">
        <v>0</v>
      </c>
      <c r="R2750">
        <v>0</v>
      </c>
      <c r="S2750">
        <v>0</v>
      </c>
      <c r="T2750">
        <v>0</v>
      </c>
      <c r="U2750">
        <v>0</v>
      </c>
      <c r="V2750">
        <v>0</v>
      </c>
      <c r="W2750">
        <v>0</v>
      </c>
      <c r="X2750">
        <v>0</v>
      </c>
      <c r="Y2750">
        <v>0</v>
      </c>
      <c r="Z2750">
        <v>0</v>
      </c>
      <c r="AA2750">
        <v>0</v>
      </c>
      <c r="AB2750">
        <v>0</v>
      </c>
      <c r="AC2750">
        <v>0</v>
      </c>
      <c r="AD2750">
        <v>0</v>
      </c>
      <c r="AE2750">
        <v>0</v>
      </c>
      <c r="AF2750">
        <v>0</v>
      </c>
    </row>
    <row r="2751" spans="1:32" x14ac:dyDescent="0.25">
      <c r="A2751" t="s">
        <v>8412</v>
      </c>
      <c r="B2751">
        <v>0</v>
      </c>
      <c r="C2751">
        <v>0</v>
      </c>
      <c r="D2751">
        <v>0</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row>
    <row r="2752" spans="1:32" x14ac:dyDescent="0.25">
      <c r="A2752" t="s">
        <v>8413</v>
      </c>
      <c r="B2752">
        <v>0</v>
      </c>
      <c r="C2752">
        <v>0</v>
      </c>
      <c r="D2752">
        <v>0</v>
      </c>
      <c r="E2752">
        <v>0</v>
      </c>
      <c r="F2752">
        <v>0</v>
      </c>
      <c r="G2752">
        <v>0</v>
      </c>
      <c r="H2752">
        <v>0</v>
      </c>
      <c r="I2752">
        <v>0</v>
      </c>
      <c r="J2752">
        <v>0</v>
      </c>
      <c r="K2752">
        <v>0</v>
      </c>
      <c r="L2752">
        <v>0</v>
      </c>
      <c r="M2752">
        <v>0</v>
      </c>
      <c r="N2752">
        <v>0</v>
      </c>
      <c r="O2752">
        <v>0</v>
      </c>
      <c r="P2752">
        <v>0</v>
      </c>
      <c r="Q2752">
        <v>0</v>
      </c>
      <c r="R2752">
        <v>0</v>
      </c>
      <c r="S2752">
        <v>0</v>
      </c>
      <c r="T2752">
        <v>0</v>
      </c>
      <c r="U2752">
        <v>0</v>
      </c>
      <c r="V2752">
        <v>0</v>
      </c>
      <c r="W2752">
        <v>0</v>
      </c>
      <c r="X2752">
        <v>0</v>
      </c>
      <c r="Y2752">
        <v>0</v>
      </c>
      <c r="Z2752">
        <v>0</v>
      </c>
      <c r="AA2752">
        <v>0</v>
      </c>
      <c r="AB2752">
        <v>0</v>
      </c>
      <c r="AC2752">
        <v>0</v>
      </c>
      <c r="AD2752">
        <v>0</v>
      </c>
      <c r="AE2752">
        <v>0</v>
      </c>
      <c r="AF2752">
        <v>0</v>
      </c>
    </row>
    <row r="2753" spans="1:32" x14ac:dyDescent="0.25">
      <c r="A2753" t="s">
        <v>8414</v>
      </c>
      <c r="B2753">
        <v>0</v>
      </c>
      <c r="C2753">
        <v>0</v>
      </c>
      <c r="D2753">
        <v>0</v>
      </c>
      <c r="E2753">
        <v>0</v>
      </c>
      <c r="F2753">
        <v>0</v>
      </c>
      <c r="G2753">
        <v>0</v>
      </c>
      <c r="H2753">
        <v>0</v>
      </c>
      <c r="I2753">
        <v>0</v>
      </c>
      <c r="J2753">
        <v>0</v>
      </c>
      <c r="K2753">
        <v>0</v>
      </c>
      <c r="L2753">
        <v>0</v>
      </c>
      <c r="M2753">
        <v>0</v>
      </c>
      <c r="N2753">
        <v>0</v>
      </c>
      <c r="O2753">
        <v>0</v>
      </c>
      <c r="P2753">
        <v>0</v>
      </c>
      <c r="Q2753">
        <v>0</v>
      </c>
      <c r="R2753">
        <v>0</v>
      </c>
      <c r="S2753">
        <v>0</v>
      </c>
      <c r="T2753">
        <v>0</v>
      </c>
      <c r="U2753">
        <v>0</v>
      </c>
      <c r="V2753">
        <v>0</v>
      </c>
      <c r="W2753">
        <v>0</v>
      </c>
      <c r="X2753">
        <v>0</v>
      </c>
      <c r="Y2753">
        <v>0</v>
      </c>
      <c r="Z2753">
        <v>0</v>
      </c>
      <c r="AA2753">
        <v>0</v>
      </c>
      <c r="AB2753">
        <v>0</v>
      </c>
      <c r="AC2753">
        <v>0</v>
      </c>
      <c r="AD2753">
        <v>0</v>
      </c>
      <c r="AE2753">
        <v>0</v>
      </c>
      <c r="AF2753">
        <v>0</v>
      </c>
    </row>
    <row r="2754" spans="1:32" x14ac:dyDescent="0.25">
      <c r="A2754" t="s">
        <v>8415</v>
      </c>
      <c r="B2754" s="197">
        <v>5.0728900000000001E-5</v>
      </c>
      <c r="C2754" s="197">
        <v>5.0728900000000001E-5</v>
      </c>
      <c r="D2754" s="197">
        <v>5.0728900000000001E-5</v>
      </c>
      <c r="E2754" s="197">
        <v>5.0728900000000001E-5</v>
      </c>
      <c r="F2754" s="197">
        <v>5.0728900000000001E-5</v>
      </c>
      <c r="G2754" s="197">
        <v>5.0728900000000001E-5</v>
      </c>
      <c r="H2754" s="197">
        <v>5.0728900000000001E-5</v>
      </c>
      <c r="I2754" s="197">
        <v>5.0728900000000001E-5</v>
      </c>
      <c r="J2754" s="197">
        <v>5.0728900000000001E-5</v>
      </c>
      <c r="K2754" s="197">
        <v>5.0728900000000001E-5</v>
      </c>
      <c r="L2754" s="197">
        <v>5.0728900000000001E-5</v>
      </c>
      <c r="M2754" s="197">
        <v>5.0728900000000001E-5</v>
      </c>
      <c r="N2754" s="197">
        <v>5.0728900000000001E-5</v>
      </c>
      <c r="O2754" s="197">
        <v>5.0728900000000001E-5</v>
      </c>
      <c r="P2754" s="197">
        <v>5.0728900000000001E-5</v>
      </c>
      <c r="Q2754" s="197">
        <v>5.0728900000000001E-5</v>
      </c>
      <c r="R2754" s="197">
        <v>5.0728900000000001E-5</v>
      </c>
      <c r="S2754" s="197">
        <v>5.0728900000000001E-5</v>
      </c>
      <c r="T2754" s="197">
        <v>5.0728900000000001E-5</v>
      </c>
      <c r="U2754" s="197">
        <v>5.0728900000000001E-5</v>
      </c>
      <c r="V2754" s="197">
        <v>5.0728900000000001E-5</v>
      </c>
      <c r="W2754" s="197">
        <v>5.0728900000000001E-5</v>
      </c>
      <c r="X2754" s="197">
        <v>5.0728900000000001E-5</v>
      </c>
      <c r="Y2754" s="197">
        <v>5.0728900000000001E-5</v>
      </c>
      <c r="Z2754" s="197">
        <v>5.0728900000000001E-5</v>
      </c>
      <c r="AA2754" s="197">
        <v>5.0728900000000001E-5</v>
      </c>
      <c r="AB2754" s="197">
        <v>5.0728900000000001E-5</v>
      </c>
      <c r="AC2754" s="197">
        <v>5.0728900000000001E-5</v>
      </c>
      <c r="AD2754" s="197">
        <v>5.0728900000000001E-5</v>
      </c>
      <c r="AE2754" s="197">
        <v>5.0728900000000001E-5</v>
      </c>
      <c r="AF2754" s="197">
        <v>5.0728900000000001E-5</v>
      </c>
    </row>
    <row r="2755" spans="1:32" x14ac:dyDescent="0.25">
      <c r="A2755" t="s">
        <v>8416</v>
      </c>
      <c r="B2755">
        <v>0</v>
      </c>
      <c r="C2755">
        <v>0</v>
      </c>
      <c r="D2755">
        <v>0</v>
      </c>
      <c r="E2755">
        <v>0</v>
      </c>
      <c r="F2755">
        <v>0</v>
      </c>
      <c r="G2755">
        <v>0</v>
      </c>
      <c r="H2755">
        <v>0</v>
      </c>
      <c r="I2755">
        <v>0</v>
      </c>
      <c r="J2755">
        <v>0</v>
      </c>
      <c r="K2755">
        <v>0</v>
      </c>
      <c r="L2755">
        <v>0</v>
      </c>
      <c r="M2755">
        <v>0</v>
      </c>
      <c r="N2755">
        <v>0</v>
      </c>
      <c r="O2755">
        <v>0</v>
      </c>
      <c r="P2755">
        <v>0</v>
      </c>
      <c r="Q2755">
        <v>0</v>
      </c>
      <c r="R2755">
        <v>0</v>
      </c>
      <c r="S2755">
        <v>0</v>
      </c>
      <c r="T2755">
        <v>0</v>
      </c>
      <c r="U2755">
        <v>0</v>
      </c>
      <c r="V2755">
        <v>0</v>
      </c>
      <c r="W2755">
        <v>0</v>
      </c>
      <c r="X2755">
        <v>0</v>
      </c>
      <c r="Y2755">
        <v>0</v>
      </c>
      <c r="Z2755">
        <v>0</v>
      </c>
      <c r="AA2755">
        <v>0</v>
      </c>
      <c r="AB2755">
        <v>0</v>
      </c>
      <c r="AC2755">
        <v>0</v>
      </c>
      <c r="AD2755">
        <v>0</v>
      </c>
      <c r="AE2755">
        <v>0</v>
      </c>
      <c r="AF2755">
        <v>0</v>
      </c>
    </row>
    <row r="2756" spans="1:32" x14ac:dyDescent="0.25">
      <c r="A2756" t="s">
        <v>8417</v>
      </c>
      <c r="B2756">
        <v>0</v>
      </c>
      <c r="C2756">
        <v>0</v>
      </c>
      <c r="D2756">
        <v>0</v>
      </c>
      <c r="E2756">
        <v>0</v>
      </c>
      <c r="F2756">
        <v>0</v>
      </c>
      <c r="G2756">
        <v>0</v>
      </c>
      <c r="H2756">
        <v>0</v>
      </c>
      <c r="I2756">
        <v>0</v>
      </c>
      <c r="J2756">
        <v>0</v>
      </c>
      <c r="K2756">
        <v>0</v>
      </c>
      <c r="L2756">
        <v>0</v>
      </c>
      <c r="M2756">
        <v>0</v>
      </c>
      <c r="N2756">
        <v>0</v>
      </c>
      <c r="O2756">
        <v>0</v>
      </c>
      <c r="P2756">
        <v>0</v>
      </c>
      <c r="Q2756">
        <v>0</v>
      </c>
      <c r="R2756">
        <v>0</v>
      </c>
      <c r="S2756">
        <v>0</v>
      </c>
      <c r="T2756">
        <v>0</v>
      </c>
      <c r="U2756">
        <v>0</v>
      </c>
      <c r="V2756">
        <v>0</v>
      </c>
      <c r="W2756">
        <v>0</v>
      </c>
      <c r="X2756">
        <v>0</v>
      </c>
      <c r="Y2756">
        <v>0</v>
      </c>
      <c r="Z2756">
        <v>0</v>
      </c>
      <c r="AA2756">
        <v>0</v>
      </c>
      <c r="AB2756">
        <v>0</v>
      </c>
      <c r="AC2756">
        <v>0</v>
      </c>
      <c r="AD2756">
        <v>0</v>
      </c>
      <c r="AE2756">
        <v>0</v>
      </c>
      <c r="AF2756">
        <v>0</v>
      </c>
    </row>
    <row r="2757" spans="1:32" x14ac:dyDescent="0.25">
      <c r="A2757" t="s">
        <v>8418</v>
      </c>
      <c r="B2757">
        <v>0</v>
      </c>
      <c r="C2757">
        <v>0</v>
      </c>
      <c r="D2757">
        <v>0</v>
      </c>
      <c r="E2757">
        <v>0</v>
      </c>
      <c r="F2757">
        <v>0</v>
      </c>
      <c r="G2757">
        <v>0</v>
      </c>
      <c r="H2757">
        <v>0</v>
      </c>
      <c r="I2757">
        <v>0</v>
      </c>
      <c r="J2757">
        <v>0</v>
      </c>
      <c r="K2757">
        <v>0</v>
      </c>
      <c r="L2757">
        <v>0</v>
      </c>
      <c r="M2757">
        <v>0</v>
      </c>
      <c r="N2757">
        <v>0</v>
      </c>
      <c r="O2757">
        <v>0</v>
      </c>
      <c r="P2757">
        <v>0</v>
      </c>
      <c r="Q2757">
        <v>0</v>
      </c>
      <c r="R2757">
        <v>0</v>
      </c>
      <c r="S2757">
        <v>0</v>
      </c>
      <c r="T2757">
        <v>0</v>
      </c>
      <c r="U2757">
        <v>0</v>
      </c>
      <c r="V2757">
        <v>0</v>
      </c>
      <c r="W2757">
        <v>0</v>
      </c>
      <c r="X2757">
        <v>0</v>
      </c>
      <c r="Y2757">
        <v>0</v>
      </c>
      <c r="Z2757">
        <v>0</v>
      </c>
      <c r="AA2757">
        <v>0</v>
      </c>
      <c r="AB2757">
        <v>0</v>
      </c>
      <c r="AC2757">
        <v>0</v>
      </c>
      <c r="AD2757">
        <v>0</v>
      </c>
      <c r="AE2757">
        <v>0</v>
      </c>
      <c r="AF2757">
        <v>0</v>
      </c>
    </row>
    <row r="2758" spans="1:32" x14ac:dyDescent="0.25">
      <c r="A2758" t="s">
        <v>8419</v>
      </c>
      <c r="B2758">
        <v>0</v>
      </c>
      <c r="C2758">
        <v>0</v>
      </c>
      <c r="D2758">
        <v>0</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row>
    <row r="2759" spans="1:32" x14ac:dyDescent="0.25">
      <c r="A2759" t="s">
        <v>8420</v>
      </c>
      <c r="B2759">
        <v>0</v>
      </c>
      <c r="C2759">
        <v>0</v>
      </c>
      <c r="D2759">
        <v>0</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row>
    <row r="2760" spans="1:32" x14ac:dyDescent="0.25">
      <c r="A2760" t="s">
        <v>8421</v>
      </c>
      <c r="B2760">
        <v>0</v>
      </c>
      <c r="C2760">
        <v>0</v>
      </c>
      <c r="D2760">
        <v>0</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row>
    <row r="2761" spans="1:32" x14ac:dyDescent="0.25">
      <c r="A2761" t="s">
        <v>8422</v>
      </c>
      <c r="B2761">
        <v>0</v>
      </c>
      <c r="C2761">
        <v>0</v>
      </c>
      <c r="D2761">
        <v>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row>
    <row r="2762" spans="1:32" x14ac:dyDescent="0.25">
      <c r="A2762" t="s">
        <v>8423</v>
      </c>
      <c r="B2762">
        <v>0</v>
      </c>
      <c r="C2762">
        <v>0</v>
      </c>
      <c r="D2762">
        <v>0</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row>
    <row r="2763" spans="1:32" x14ac:dyDescent="0.25">
      <c r="A2763" t="s">
        <v>8424</v>
      </c>
      <c r="B2763">
        <v>0</v>
      </c>
      <c r="C2763">
        <v>0</v>
      </c>
      <c r="D2763">
        <v>0</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row>
    <row r="2764" spans="1:32" x14ac:dyDescent="0.25">
      <c r="A2764" t="s">
        <v>8425</v>
      </c>
      <c r="B2764">
        <v>0</v>
      </c>
      <c r="C2764">
        <v>0</v>
      </c>
      <c r="D2764">
        <v>0</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row>
    <row r="2765" spans="1:32" x14ac:dyDescent="0.25">
      <c r="A2765" t="s">
        <v>8426</v>
      </c>
      <c r="B2765">
        <v>0</v>
      </c>
      <c r="C2765">
        <v>0</v>
      </c>
      <c r="D2765">
        <v>0</v>
      </c>
      <c r="E2765">
        <v>0</v>
      </c>
      <c r="F2765">
        <v>0</v>
      </c>
      <c r="G2765">
        <v>0</v>
      </c>
      <c r="H2765">
        <v>0</v>
      </c>
      <c r="I2765">
        <v>0</v>
      </c>
      <c r="J2765">
        <v>0</v>
      </c>
      <c r="K2765">
        <v>0</v>
      </c>
      <c r="L2765">
        <v>0</v>
      </c>
      <c r="M2765">
        <v>0</v>
      </c>
      <c r="N2765">
        <v>0</v>
      </c>
      <c r="O2765">
        <v>0</v>
      </c>
      <c r="P2765">
        <v>0</v>
      </c>
      <c r="Q2765">
        <v>0</v>
      </c>
      <c r="R2765">
        <v>0</v>
      </c>
      <c r="S2765">
        <v>0</v>
      </c>
      <c r="T2765">
        <v>0</v>
      </c>
      <c r="U2765">
        <v>0</v>
      </c>
      <c r="V2765">
        <v>0</v>
      </c>
      <c r="W2765">
        <v>0</v>
      </c>
      <c r="X2765">
        <v>0</v>
      </c>
      <c r="Y2765">
        <v>0</v>
      </c>
      <c r="Z2765">
        <v>0</v>
      </c>
      <c r="AA2765">
        <v>0</v>
      </c>
      <c r="AB2765">
        <v>0</v>
      </c>
      <c r="AC2765">
        <v>0</v>
      </c>
      <c r="AD2765">
        <v>0</v>
      </c>
      <c r="AE2765">
        <v>0</v>
      </c>
      <c r="AF2765">
        <v>0</v>
      </c>
    </row>
    <row r="2766" spans="1:32" x14ac:dyDescent="0.25">
      <c r="A2766" t="s">
        <v>8427</v>
      </c>
      <c r="B2766" s="197">
        <v>5.0728900000000001E-5</v>
      </c>
      <c r="C2766" s="197">
        <v>5.0728900000000001E-5</v>
      </c>
      <c r="D2766" s="197">
        <v>5.0728900000000001E-5</v>
      </c>
      <c r="E2766" s="197">
        <v>5.0728900000000001E-5</v>
      </c>
      <c r="F2766" s="197">
        <v>5.0728900000000001E-5</v>
      </c>
      <c r="G2766" s="197">
        <v>5.0728900000000001E-5</v>
      </c>
      <c r="H2766" s="197">
        <v>5.0728900000000001E-5</v>
      </c>
      <c r="I2766" s="197">
        <v>5.0728900000000001E-5</v>
      </c>
      <c r="J2766" s="197">
        <v>5.0728900000000001E-5</v>
      </c>
      <c r="K2766" s="197">
        <v>5.0728900000000001E-5</v>
      </c>
      <c r="L2766" s="197">
        <v>5.0728900000000001E-5</v>
      </c>
      <c r="M2766" s="197">
        <v>5.0728900000000001E-5</v>
      </c>
      <c r="N2766" s="197">
        <v>5.0728900000000001E-5</v>
      </c>
      <c r="O2766" s="197">
        <v>5.0728900000000001E-5</v>
      </c>
      <c r="P2766" s="197">
        <v>5.0728900000000001E-5</v>
      </c>
      <c r="Q2766" s="197">
        <v>5.0728900000000001E-5</v>
      </c>
      <c r="R2766" s="197">
        <v>5.0728900000000001E-5</v>
      </c>
      <c r="S2766" s="197">
        <v>5.0728900000000001E-5</v>
      </c>
      <c r="T2766" s="197">
        <v>5.0728900000000001E-5</v>
      </c>
      <c r="U2766" s="197">
        <v>5.0728900000000001E-5</v>
      </c>
      <c r="V2766" s="197">
        <v>5.0728900000000001E-5</v>
      </c>
      <c r="W2766" s="197">
        <v>5.0728900000000001E-5</v>
      </c>
      <c r="X2766" s="197">
        <v>5.0728900000000001E-5</v>
      </c>
      <c r="Y2766" s="197">
        <v>5.0728900000000001E-5</v>
      </c>
      <c r="Z2766" s="197">
        <v>5.0728900000000001E-5</v>
      </c>
      <c r="AA2766" s="197">
        <v>5.0728900000000001E-5</v>
      </c>
      <c r="AB2766" s="197">
        <v>5.0728900000000001E-5</v>
      </c>
      <c r="AC2766" s="197">
        <v>5.0728900000000001E-5</v>
      </c>
      <c r="AD2766" s="197">
        <v>5.0728900000000001E-5</v>
      </c>
      <c r="AE2766" s="197">
        <v>5.0728900000000001E-5</v>
      </c>
      <c r="AF2766" s="197">
        <v>5.0728900000000001E-5</v>
      </c>
    </row>
    <row r="2767" spans="1:32" x14ac:dyDescent="0.25">
      <c r="A2767" t="s">
        <v>8428</v>
      </c>
      <c r="B2767">
        <v>0</v>
      </c>
      <c r="C2767">
        <v>0</v>
      </c>
      <c r="D2767">
        <v>0</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v>0</v>
      </c>
      <c r="AA2767">
        <v>0</v>
      </c>
      <c r="AB2767">
        <v>0</v>
      </c>
      <c r="AC2767">
        <v>0</v>
      </c>
      <c r="AD2767">
        <v>0</v>
      </c>
      <c r="AE2767">
        <v>0</v>
      </c>
      <c r="AF2767">
        <v>0</v>
      </c>
    </row>
    <row r="2768" spans="1:32" x14ac:dyDescent="0.25">
      <c r="A2768" t="s">
        <v>8429</v>
      </c>
      <c r="B2768">
        <v>0</v>
      </c>
      <c r="C2768">
        <v>0</v>
      </c>
      <c r="D2768">
        <v>0</v>
      </c>
      <c r="E2768">
        <v>0</v>
      </c>
      <c r="F2768">
        <v>0</v>
      </c>
      <c r="G2768">
        <v>0</v>
      </c>
      <c r="H2768">
        <v>0</v>
      </c>
      <c r="I2768">
        <v>0</v>
      </c>
      <c r="J2768">
        <v>0</v>
      </c>
      <c r="K2768">
        <v>0</v>
      </c>
      <c r="L2768">
        <v>0</v>
      </c>
      <c r="M2768">
        <v>0</v>
      </c>
      <c r="N2768">
        <v>0</v>
      </c>
      <c r="O2768">
        <v>0</v>
      </c>
      <c r="P2768">
        <v>0</v>
      </c>
      <c r="Q2768">
        <v>0</v>
      </c>
      <c r="R2768">
        <v>0</v>
      </c>
      <c r="S2768">
        <v>0</v>
      </c>
      <c r="T2768">
        <v>0</v>
      </c>
      <c r="U2768">
        <v>0</v>
      </c>
      <c r="V2768">
        <v>0</v>
      </c>
      <c r="W2768">
        <v>0</v>
      </c>
      <c r="X2768">
        <v>0</v>
      </c>
      <c r="Y2768">
        <v>0</v>
      </c>
      <c r="Z2768">
        <v>0</v>
      </c>
      <c r="AA2768">
        <v>0</v>
      </c>
      <c r="AB2768">
        <v>0</v>
      </c>
      <c r="AC2768">
        <v>0</v>
      </c>
      <c r="AD2768">
        <v>0</v>
      </c>
      <c r="AE2768">
        <v>0</v>
      </c>
      <c r="AF2768">
        <v>0</v>
      </c>
    </row>
    <row r="2769" spans="1:32" x14ac:dyDescent="0.25">
      <c r="A2769" t="s">
        <v>8430</v>
      </c>
      <c r="B2769">
        <v>0</v>
      </c>
      <c r="C2769">
        <v>0</v>
      </c>
      <c r="D2769">
        <v>0</v>
      </c>
      <c r="E2769">
        <v>0</v>
      </c>
      <c r="F2769">
        <v>0</v>
      </c>
      <c r="G2769">
        <v>0</v>
      </c>
      <c r="H2769">
        <v>0</v>
      </c>
      <c r="I2769">
        <v>0</v>
      </c>
      <c r="J2769">
        <v>0</v>
      </c>
      <c r="K2769">
        <v>0</v>
      </c>
      <c r="L2769">
        <v>0</v>
      </c>
      <c r="M2769">
        <v>0</v>
      </c>
      <c r="N2769">
        <v>0</v>
      </c>
      <c r="O2769">
        <v>0</v>
      </c>
      <c r="P2769">
        <v>0</v>
      </c>
      <c r="Q2769">
        <v>0</v>
      </c>
      <c r="R2769">
        <v>0</v>
      </c>
      <c r="S2769">
        <v>0</v>
      </c>
      <c r="T2769">
        <v>0</v>
      </c>
      <c r="U2769">
        <v>0</v>
      </c>
      <c r="V2769">
        <v>0</v>
      </c>
      <c r="W2769">
        <v>0</v>
      </c>
      <c r="X2769">
        <v>0</v>
      </c>
      <c r="Y2769">
        <v>0</v>
      </c>
      <c r="Z2769">
        <v>0</v>
      </c>
      <c r="AA2769">
        <v>0</v>
      </c>
      <c r="AB2769">
        <v>0</v>
      </c>
      <c r="AC2769">
        <v>0</v>
      </c>
      <c r="AD2769">
        <v>0</v>
      </c>
      <c r="AE2769">
        <v>0</v>
      </c>
      <c r="AF2769">
        <v>0</v>
      </c>
    </row>
    <row r="2770" spans="1:32" x14ac:dyDescent="0.25">
      <c r="A2770" t="s">
        <v>8431</v>
      </c>
      <c r="B2770">
        <v>0</v>
      </c>
      <c r="C2770">
        <v>0</v>
      </c>
      <c r="D2770">
        <v>0</v>
      </c>
      <c r="E2770">
        <v>0</v>
      </c>
      <c r="F2770">
        <v>0</v>
      </c>
      <c r="G2770">
        <v>0</v>
      </c>
      <c r="H2770">
        <v>0</v>
      </c>
      <c r="I2770">
        <v>0</v>
      </c>
      <c r="J2770">
        <v>0</v>
      </c>
      <c r="K2770">
        <v>0</v>
      </c>
      <c r="L2770">
        <v>0</v>
      </c>
      <c r="M2770">
        <v>0</v>
      </c>
      <c r="N2770">
        <v>0</v>
      </c>
      <c r="O2770">
        <v>0</v>
      </c>
      <c r="P2770">
        <v>0</v>
      </c>
      <c r="Q2770">
        <v>0</v>
      </c>
      <c r="R2770">
        <v>0</v>
      </c>
      <c r="S2770">
        <v>0</v>
      </c>
      <c r="T2770">
        <v>0</v>
      </c>
      <c r="U2770">
        <v>0</v>
      </c>
      <c r="V2770">
        <v>0</v>
      </c>
      <c r="W2770">
        <v>0</v>
      </c>
      <c r="X2770">
        <v>0</v>
      </c>
      <c r="Y2770">
        <v>0</v>
      </c>
      <c r="Z2770">
        <v>0</v>
      </c>
      <c r="AA2770">
        <v>0</v>
      </c>
      <c r="AB2770">
        <v>0</v>
      </c>
      <c r="AC2770">
        <v>0</v>
      </c>
      <c r="AD2770">
        <v>0</v>
      </c>
      <c r="AE2770">
        <v>0</v>
      </c>
      <c r="AF2770">
        <v>0</v>
      </c>
    </row>
    <row r="2771" spans="1:32" x14ac:dyDescent="0.25">
      <c r="A2771" t="s">
        <v>8432</v>
      </c>
      <c r="B2771">
        <v>0</v>
      </c>
      <c r="C2771">
        <v>0</v>
      </c>
      <c r="D2771">
        <v>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row>
    <row r="2772" spans="1:32" x14ac:dyDescent="0.25">
      <c r="A2772" t="s">
        <v>8433</v>
      </c>
      <c r="B2772">
        <v>0</v>
      </c>
      <c r="C2772">
        <v>0</v>
      </c>
      <c r="D2772">
        <v>0</v>
      </c>
      <c r="E2772">
        <v>0</v>
      </c>
      <c r="F2772">
        <v>0</v>
      </c>
      <c r="G2772">
        <v>0</v>
      </c>
      <c r="H2772">
        <v>0</v>
      </c>
      <c r="I2772">
        <v>0</v>
      </c>
      <c r="J2772">
        <v>0</v>
      </c>
      <c r="K2772">
        <v>0</v>
      </c>
      <c r="L2772">
        <v>0</v>
      </c>
      <c r="M2772">
        <v>0</v>
      </c>
      <c r="N2772">
        <v>0</v>
      </c>
      <c r="O2772">
        <v>0</v>
      </c>
      <c r="P2772">
        <v>0</v>
      </c>
      <c r="Q2772">
        <v>0</v>
      </c>
      <c r="R2772">
        <v>0</v>
      </c>
      <c r="S2772">
        <v>0</v>
      </c>
      <c r="T2772">
        <v>0</v>
      </c>
      <c r="U2772">
        <v>0</v>
      </c>
      <c r="V2772">
        <v>0</v>
      </c>
      <c r="W2772">
        <v>0</v>
      </c>
      <c r="X2772">
        <v>0</v>
      </c>
      <c r="Y2772">
        <v>0</v>
      </c>
      <c r="Z2772">
        <v>0</v>
      </c>
      <c r="AA2772">
        <v>0</v>
      </c>
      <c r="AB2772">
        <v>0</v>
      </c>
      <c r="AC2772">
        <v>0</v>
      </c>
      <c r="AD2772">
        <v>0</v>
      </c>
      <c r="AE2772">
        <v>0</v>
      </c>
      <c r="AF2772">
        <v>0</v>
      </c>
    </row>
    <row r="2773" spans="1:32" x14ac:dyDescent="0.25">
      <c r="A2773" t="s">
        <v>8434</v>
      </c>
      <c r="B2773">
        <v>0</v>
      </c>
      <c r="C2773">
        <v>0</v>
      </c>
      <c r="D2773">
        <v>0</v>
      </c>
      <c r="E2773">
        <v>0</v>
      </c>
      <c r="F2773">
        <v>0</v>
      </c>
      <c r="G2773">
        <v>0</v>
      </c>
      <c r="H2773">
        <v>0</v>
      </c>
      <c r="I2773">
        <v>0</v>
      </c>
      <c r="J2773">
        <v>0</v>
      </c>
      <c r="K2773">
        <v>0</v>
      </c>
      <c r="L2773">
        <v>0</v>
      </c>
      <c r="M2773">
        <v>0</v>
      </c>
      <c r="N2773">
        <v>0</v>
      </c>
      <c r="O2773">
        <v>0</v>
      </c>
      <c r="P2773">
        <v>0</v>
      </c>
      <c r="Q2773">
        <v>0</v>
      </c>
      <c r="R2773">
        <v>0</v>
      </c>
      <c r="S2773">
        <v>0</v>
      </c>
      <c r="T2773">
        <v>0</v>
      </c>
      <c r="U2773">
        <v>0</v>
      </c>
      <c r="V2773">
        <v>0</v>
      </c>
      <c r="W2773">
        <v>0</v>
      </c>
      <c r="X2773">
        <v>0</v>
      </c>
      <c r="Y2773">
        <v>0</v>
      </c>
      <c r="Z2773">
        <v>0</v>
      </c>
      <c r="AA2773">
        <v>0</v>
      </c>
      <c r="AB2773">
        <v>0</v>
      </c>
      <c r="AC2773">
        <v>0</v>
      </c>
      <c r="AD2773">
        <v>0</v>
      </c>
      <c r="AE2773">
        <v>0</v>
      </c>
      <c r="AF2773">
        <v>0</v>
      </c>
    </row>
    <row r="2774" spans="1:32" x14ac:dyDescent="0.25">
      <c r="A2774" t="s">
        <v>8435</v>
      </c>
      <c r="B2774">
        <v>0</v>
      </c>
      <c r="C2774">
        <v>0</v>
      </c>
      <c r="D2774">
        <v>0</v>
      </c>
      <c r="E2774">
        <v>0</v>
      </c>
      <c r="F2774">
        <v>0</v>
      </c>
      <c r="G2774">
        <v>0</v>
      </c>
      <c r="H2774">
        <v>0</v>
      </c>
      <c r="I2774">
        <v>0</v>
      </c>
      <c r="J2774">
        <v>0</v>
      </c>
      <c r="K2774">
        <v>0</v>
      </c>
      <c r="L2774">
        <v>0</v>
      </c>
      <c r="M2774">
        <v>0</v>
      </c>
      <c r="N2774">
        <v>0</v>
      </c>
      <c r="O2774">
        <v>0</v>
      </c>
      <c r="P2774">
        <v>0</v>
      </c>
      <c r="Q2774">
        <v>0</v>
      </c>
      <c r="R2774">
        <v>0</v>
      </c>
      <c r="S2774">
        <v>0</v>
      </c>
      <c r="T2774">
        <v>0</v>
      </c>
      <c r="U2774">
        <v>0</v>
      </c>
      <c r="V2774">
        <v>0</v>
      </c>
      <c r="W2774">
        <v>0</v>
      </c>
      <c r="X2774">
        <v>0</v>
      </c>
      <c r="Y2774">
        <v>0</v>
      </c>
      <c r="Z2774">
        <v>0</v>
      </c>
      <c r="AA2774">
        <v>0</v>
      </c>
      <c r="AB2774">
        <v>0</v>
      </c>
      <c r="AC2774">
        <v>0</v>
      </c>
      <c r="AD2774">
        <v>0</v>
      </c>
      <c r="AE2774">
        <v>0</v>
      </c>
      <c r="AF2774">
        <v>0</v>
      </c>
    </row>
    <row r="2775" spans="1:32" x14ac:dyDescent="0.25">
      <c r="A2775" t="s">
        <v>8436</v>
      </c>
      <c r="B2775">
        <v>0</v>
      </c>
      <c r="C2775">
        <v>0</v>
      </c>
      <c r="D2775">
        <v>0</v>
      </c>
      <c r="E2775">
        <v>0</v>
      </c>
      <c r="F2775">
        <v>0</v>
      </c>
      <c r="G2775">
        <v>0</v>
      </c>
      <c r="H2775">
        <v>0</v>
      </c>
      <c r="I2775">
        <v>0</v>
      </c>
      <c r="J2775">
        <v>0</v>
      </c>
      <c r="K2775">
        <v>0</v>
      </c>
      <c r="L2775">
        <v>0</v>
      </c>
      <c r="M2775">
        <v>0</v>
      </c>
      <c r="N2775">
        <v>0</v>
      </c>
      <c r="O2775">
        <v>0</v>
      </c>
      <c r="P2775">
        <v>0</v>
      </c>
      <c r="Q2775">
        <v>0</v>
      </c>
      <c r="R2775">
        <v>0</v>
      </c>
      <c r="S2775">
        <v>0</v>
      </c>
      <c r="T2775">
        <v>0</v>
      </c>
      <c r="U2775">
        <v>0</v>
      </c>
      <c r="V2775">
        <v>0</v>
      </c>
      <c r="W2775">
        <v>0</v>
      </c>
      <c r="X2775">
        <v>0</v>
      </c>
      <c r="Y2775">
        <v>0</v>
      </c>
      <c r="Z2775">
        <v>0</v>
      </c>
      <c r="AA2775">
        <v>0</v>
      </c>
      <c r="AB2775">
        <v>0</v>
      </c>
      <c r="AC2775">
        <v>0</v>
      </c>
      <c r="AD2775">
        <v>0</v>
      </c>
      <c r="AE2775">
        <v>0</v>
      </c>
      <c r="AF2775">
        <v>0</v>
      </c>
    </row>
    <row r="2776" spans="1:32" x14ac:dyDescent="0.25">
      <c r="A2776" t="s">
        <v>8437</v>
      </c>
      <c r="B2776">
        <v>0</v>
      </c>
      <c r="C2776">
        <v>0</v>
      </c>
      <c r="D2776">
        <v>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row>
    <row r="2777" spans="1:32" x14ac:dyDescent="0.25">
      <c r="A2777" t="s">
        <v>8438</v>
      </c>
      <c r="B2777">
        <v>0</v>
      </c>
      <c r="C2777">
        <v>0</v>
      </c>
      <c r="D2777">
        <v>0</v>
      </c>
      <c r="E2777">
        <v>0</v>
      </c>
      <c r="F2777">
        <v>0</v>
      </c>
      <c r="G2777">
        <v>0</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row>
    <row r="2778" spans="1:32" x14ac:dyDescent="0.25">
      <c r="A2778" t="s">
        <v>8439</v>
      </c>
      <c r="B2778" s="197">
        <v>5.0728900000000001E-5</v>
      </c>
      <c r="C2778" s="197">
        <v>5.0728900000000001E-5</v>
      </c>
      <c r="D2778" s="197">
        <v>5.0728900000000001E-5</v>
      </c>
      <c r="E2778" s="197">
        <v>5.0728900000000001E-5</v>
      </c>
      <c r="F2778" s="197">
        <v>5.0728900000000001E-5</v>
      </c>
      <c r="G2778" s="197">
        <v>5.0728900000000001E-5</v>
      </c>
      <c r="H2778" s="197">
        <v>5.0728900000000001E-5</v>
      </c>
      <c r="I2778" s="197">
        <v>5.0728900000000001E-5</v>
      </c>
      <c r="J2778" s="197">
        <v>5.0728900000000001E-5</v>
      </c>
      <c r="K2778" s="197">
        <v>5.0728900000000001E-5</v>
      </c>
      <c r="L2778" s="197">
        <v>5.0728900000000001E-5</v>
      </c>
      <c r="M2778" s="197">
        <v>5.0728900000000001E-5</v>
      </c>
      <c r="N2778" s="197">
        <v>5.0728900000000001E-5</v>
      </c>
      <c r="O2778" s="197">
        <v>5.0728900000000001E-5</v>
      </c>
      <c r="P2778" s="197">
        <v>5.0728900000000001E-5</v>
      </c>
      <c r="Q2778" s="197">
        <v>5.0728900000000001E-5</v>
      </c>
      <c r="R2778" s="197">
        <v>5.0728900000000001E-5</v>
      </c>
      <c r="S2778" s="197">
        <v>5.0728900000000001E-5</v>
      </c>
      <c r="T2778" s="197">
        <v>5.0728900000000001E-5</v>
      </c>
      <c r="U2778" s="197">
        <v>5.0728900000000001E-5</v>
      </c>
      <c r="V2778" s="197">
        <v>5.0728900000000001E-5</v>
      </c>
      <c r="W2778" s="197">
        <v>5.0728900000000001E-5</v>
      </c>
      <c r="X2778" s="197">
        <v>5.0728900000000001E-5</v>
      </c>
      <c r="Y2778" s="197">
        <v>5.0728900000000001E-5</v>
      </c>
      <c r="Z2778" s="197">
        <v>5.0728900000000001E-5</v>
      </c>
      <c r="AA2778" s="197">
        <v>5.0728900000000001E-5</v>
      </c>
      <c r="AB2778" s="197">
        <v>5.0728900000000001E-5</v>
      </c>
      <c r="AC2778" s="197">
        <v>5.0728900000000001E-5</v>
      </c>
      <c r="AD2778" s="197">
        <v>5.0728900000000001E-5</v>
      </c>
      <c r="AE2778" s="197">
        <v>5.0728900000000001E-5</v>
      </c>
      <c r="AF2778" s="197">
        <v>5.0728900000000001E-5</v>
      </c>
    </row>
    <row r="2779" spans="1:32" x14ac:dyDescent="0.25">
      <c r="A2779" t="s">
        <v>8440</v>
      </c>
      <c r="B2779">
        <v>0</v>
      </c>
      <c r="C2779">
        <v>0</v>
      </c>
      <c r="D2779">
        <v>0</v>
      </c>
      <c r="E2779">
        <v>0</v>
      </c>
      <c r="F2779">
        <v>0</v>
      </c>
      <c r="G2779">
        <v>0</v>
      </c>
      <c r="H2779">
        <v>0</v>
      </c>
      <c r="I2779">
        <v>0</v>
      </c>
      <c r="J2779">
        <v>0</v>
      </c>
      <c r="K2779">
        <v>0</v>
      </c>
      <c r="L2779">
        <v>0</v>
      </c>
      <c r="M2779">
        <v>0</v>
      </c>
      <c r="N2779">
        <v>0</v>
      </c>
      <c r="O2779">
        <v>0</v>
      </c>
      <c r="P2779">
        <v>0</v>
      </c>
      <c r="Q2779">
        <v>0</v>
      </c>
      <c r="R2779">
        <v>0</v>
      </c>
      <c r="S2779">
        <v>0</v>
      </c>
      <c r="T2779">
        <v>0</v>
      </c>
      <c r="U2779">
        <v>0</v>
      </c>
      <c r="V2779">
        <v>0</v>
      </c>
      <c r="W2779">
        <v>0</v>
      </c>
      <c r="X2779">
        <v>0</v>
      </c>
      <c r="Y2779">
        <v>0</v>
      </c>
      <c r="Z2779">
        <v>0</v>
      </c>
      <c r="AA2779">
        <v>0</v>
      </c>
      <c r="AB2779">
        <v>0</v>
      </c>
      <c r="AC2779">
        <v>0</v>
      </c>
      <c r="AD2779">
        <v>0</v>
      </c>
      <c r="AE2779">
        <v>0</v>
      </c>
      <c r="AF2779">
        <v>0</v>
      </c>
    </row>
    <row r="2780" spans="1:32" x14ac:dyDescent="0.25">
      <c r="A2780" t="s">
        <v>8441</v>
      </c>
      <c r="B2780">
        <v>0</v>
      </c>
      <c r="C2780">
        <v>0</v>
      </c>
      <c r="D2780">
        <v>0</v>
      </c>
      <c r="E2780">
        <v>0</v>
      </c>
      <c r="F2780">
        <v>0</v>
      </c>
      <c r="G2780">
        <v>0</v>
      </c>
      <c r="H2780">
        <v>0</v>
      </c>
      <c r="I2780">
        <v>0</v>
      </c>
      <c r="J2780">
        <v>0</v>
      </c>
      <c r="K2780">
        <v>0</v>
      </c>
      <c r="L2780">
        <v>0</v>
      </c>
      <c r="M2780">
        <v>0</v>
      </c>
      <c r="N2780">
        <v>0</v>
      </c>
      <c r="O2780">
        <v>0</v>
      </c>
      <c r="P2780">
        <v>0</v>
      </c>
      <c r="Q2780">
        <v>0</v>
      </c>
      <c r="R2780">
        <v>0</v>
      </c>
      <c r="S2780">
        <v>0</v>
      </c>
      <c r="T2780">
        <v>0</v>
      </c>
      <c r="U2780">
        <v>0</v>
      </c>
      <c r="V2780">
        <v>0</v>
      </c>
      <c r="W2780">
        <v>0</v>
      </c>
      <c r="X2780">
        <v>0</v>
      </c>
      <c r="Y2780">
        <v>0</v>
      </c>
      <c r="Z2780">
        <v>0</v>
      </c>
      <c r="AA2780">
        <v>0</v>
      </c>
      <c r="AB2780">
        <v>0</v>
      </c>
      <c r="AC2780">
        <v>0</v>
      </c>
      <c r="AD2780">
        <v>0</v>
      </c>
      <c r="AE2780">
        <v>0</v>
      </c>
      <c r="AF2780">
        <v>0</v>
      </c>
    </row>
    <row r="2781" spans="1:32" x14ac:dyDescent="0.25">
      <c r="A2781" t="s">
        <v>8442</v>
      </c>
      <c r="B2781">
        <v>0</v>
      </c>
      <c r="C2781">
        <v>0</v>
      </c>
      <c r="D2781">
        <v>0</v>
      </c>
      <c r="E2781">
        <v>0</v>
      </c>
      <c r="F2781">
        <v>0</v>
      </c>
      <c r="G2781">
        <v>0</v>
      </c>
      <c r="H2781">
        <v>0</v>
      </c>
      <c r="I2781">
        <v>0</v>
      </c>
      <c r="J2781">
        <v>0</v>
      </c>
      <c r="K2781">
        <v>0</v>
      </c>
      <c r="L2781">
        <v>0</v>
      </c>
      <c r="M2781">
        <v>0</v>
      </c>
      <c r="N2781">
        <v>0</v>
      </c>
      <c r="O2781">
        <v>0</v>
      </c>
      <c r="P2781">
        <v>0</v>
      </c>
      <c r="Q2781">
        <v>0</v>
      </c>
      <c r="R2781">
        <v>0</v>
      </c>
      <c r="S2781">
        <v>0</v>
      </c>
      <c r="T2781">
        <v>0</v>
      </c>
      <c r="U2781">
        <v>0</v>
      </c>
      <c r="V2781">
        <v>0</v>
      </c>
      <c r="W2781">
        <v>0</v>
      </c>
      <c r="X2781">
        <v>0</v>
      </c>
      <c r="Y2781">
        <v>0</v>
      </c>
      <c r="Z2781">
        <v>0</v>
      </c>
      <c r="AA2781">
        <v>0</v>
      </c>
      <c r="AB2781">
        <v>0</v>
      </c>
      <c r="AC2781">
        <v>0</v>
      </c>
      <c r="AD2781">
        <v>0</v>
      </c>
      <c r="AE2781">
        <v>0</v>
      </c>
      <c r="AF2781">
        <v>0</v>
      </c>
    </row>
    <row r="2782" spans="1:32" x14ac:dyDescent="0.25">
      <c r="A2782" t="s">
        <v>8443</v>
      </c>
      <c r="B2782">
        <v>0</v>
      </c>
      <c r="C2782">
        <v>0</v>
      </c>
      <c r="D2782">
        <v>0</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row>
    <row r="2783" spans="1:32" x14ac:dyDescent="0.25">
      <c r="A2783" t="s">
        <v>8444</v>
      </c>
      <c r="B2783">
        <v>0</v>
      </c>
      <c r="C2783">
        <v>0</v>
      </c>
      <c r="D2783">
        <v>0</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row>
    <row r="2784" spans="1:32" x14ac:dyDescent="0.25">
      <c r="A2784" t="s">
        <v>8445</v>
      </c>
      <c r="B2784">
        <v>0</v>
      </c>
      <c r="C2784">
        <v>0</v>
      </c>
      <c r="D2784">
        <v>0</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row>
    <row r="2785" spans="1:32" x14ac:dyDescent="0.25">
      <c r="A2785" t="s">
        <v>8446</v>
      </c>
      <c r="B2785">
        <v>0</v>
      </c>
      <c r="C2785">
        <v>0</v>
      </c>
      <c r="D2785">
        <v>0</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row>
    <row r="2786" spans="1:32" x14ac:dyDescent="0.25">
      <c r="A2786" t="s">
        <v>8447</v>
      </c>
      <c r="B2786">
        <v>0</v>
      </c>
      <c r="C2786">
        <v>0</v>
      </c>
      <c r="D2786">
        <v>0</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row>
    <row r="2787" spans="1:32" x14ac:dyDescent="0.25">
      <c r="A2787" t="s">
        <v>8448</v>
      </c>
      <c r="B2787">
        <v>0</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row>
    <row r="2788" spans="1:32" x14ac:dyDescent="0.25">
      <c r="A2788" t="s">
        <v>8449</v>
      </c>
      <c r="B2788">
        <v>0</v>
      </c>
      <c r="C2788">
        <v>0</v>
      </c>
      <c r="D2788">
        <v>0</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v>0</v>
      </c>
      <c r="AA2788">
        <v>0</v>
      </c>
      <c r="AB2788">
        <v>0</v>
      </c>
      <c r="AC2788">
        <v>0</v>
      </c>
      <c r="AD2788">
        <v>0</v>
      </c>
      <c r="AE2788">
        <v>0</v>
      </c>
      <c r="AF2788">
        <v>0</v>
      </c>
    </row>
    <row r="2789" spans="1:32" x14ac:dyDescent="0.25">
      <c r="A2789" t="s">
        <v>8450</v>
      </c>
      <c r="B2789">
        <v>0</v>
      </c>
      <c r="C2789">
        <v>0</v>
      </c>
      <c r="D2789">
        <v>0</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row>
    <row r="2790" spans="1:32" x14ac:dyDescent="0.25">
      <c r="A2790" t="s">
        <v>8451</v>
      </c>
      <c r="B2790" s="197">
        <v>5.0728900000000001E-5</v>
      </c>
      <c r="C2790" s="197">
        <v>5.0728900000000001E-5</v>
      </c>
      <c r="D2790" s="197">
        <v>5.0728900000000001E-5</v>
      </c>
      <c r="E2790" s="197">
        <v>5.0728900000000001E-5</v>
      </c>
      <c r="F2790" s="197">
        <v>5.0728900000000001E-5</v>
      </c>
      <c r="G2790" s="197">
        <v>5.0728900000000001E-5</v>
      </c>
      <c r="H2790" s="197">
        <v>5.0728900000000001E-5</v>
      </c>
      <c r="I2790" s="197">
        <v>5.0728900000000001E-5</v>
      </c>
      <c r="J2790" s="197">
        <v>5.0728900000000001E-5</v>
      </c>
      <c r="K2790" s="197">
        <v>5.0728900000000001E-5</v>
      </c>
      <c r="L2790" s="197">
        <v>5.0728900000000001E-5</v>
      </c>
      <c r="M2790" s="197">
        <v>5.0728900000000001E-5</v>
      </c>
      <c r="N2790" s="197">
        <v>5.0728900000000001E-5</v>
      </c>
      <c r="O2790" s="197">
        <v>5.0728900000000001E-5</v>
      </c>
      <c r="P2790" s="197">
        <v>5.0728900000000001E-5</v>
      </c>
      <c r="Q2790" s="197">
        <v>5.0728900000000001E-5</v>
      </c>
      <c r="R2790" s="197">
        <v>5.0728900000000001E-5</v>
      </c>
      <c r="S2790" s="197">
        <v>5.0728900000000001E-5</v>
      </c>
      <c r="T2790" s="197">
        <v>5.0728900000000001E-5</v>
      </c>
      <c r="U2790" s="197">
        <v>5.0728900000000001E-5</v>
      </c>
      <c r="V2790" s="197">
        <v>5.0728900000000001E-5</v>
      </c>
      <c r="W2790" s="197">
        <v>5.0728900000000001E-5</v>
      </c>
      <c r="X2790" s="197">
        <v>5.0728900000000001E-5</v>
      </c>
      <c r="Y2790" s="197">
        <v>5.0728900000000001E-5</v>
      </c>
      <c r="Z2790" s="197">
        <v>5.0728900000000001E-5</v>
      </c>
      <c r="AA2790" s="197">
        <v>5.0728900000000001E-5</v>
      </c>
      <c r="AB2790" s="197">
        <v>5.0728900000000001E-5</v>
      </c>
      <c r="AC2790" s="197">
        <v>5.0728900000000001E-5</v>
      </c>
      <c r="AD2790" s="197">
        <v>5.0728900000000001E-5</v>
      </c>
      <c r="AE2790" s="197">
        <v>5.0728900000000001E-5</v>
      </c>
      <c r="AF2790" s="197">
        <v>5.0728900000000001E-5</v>
      </c>
    </row>
    <row r="2791" spans="1:32" x14ac:dyDescent="0.25">
      <c r="A2791" t="s">
        <v>8452</v>
      </c>
      <c r="B2791">
        <v>0</v>
      </c>
      <c r="C2791">
        <v>0</v>
      </c>
      <c r="D2791">
        <v>0</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row>
    <row r="2792" spans="1:32" x14ac:dyDescent="0.25">
      <c r="A2792" t="s">
        <v>8453</v>
      </c>
      <c r="B2792">
        <v>0</v>
      </c>
      <c r="C2792">
        <v>0</v>
      </c>
      <c r="D2792">
        <v>0</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row>
    <row r="2793" spans="1:32" x14ac:dyDescent="0.25">
      <c r="A2793" t="s">
        <v>8454</v>
      </c>
      <c r="B2793">
        <v>0</v>
      </c>
      <c r="C2793">
        <v>0</v>
      </c>
      <c r="D2793">
        <v>0</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row>
    <row r="2794" spans="1:32" x14ac:dyDescent="0.25">
      <c r="A2794" t="s">
        <v>8455</v>
      </c>
      <c r="B2794">
        <v>0</v>
      </c>
      <c r="C2794">
        <v>0</v>
      </c>
      <c r="D2794">
        <v>0</v>
      </c>
      <c r="E2794">
        <v>0</v>
      </c>
      <c r="F2794">
        <v>0</v>
      </c>
      <c r="G2794">
        <v>0</v>
      </c>
      <c r="H2794">
        <v>0</v>
      </c>
      <c r="I2794">
        <v>0</v>
      </c>
      <c r="J2794">
        <v>0</v>
      </c>
      <c r="K2794">
        <v>0</v>
      </c>
      <c r="L2794">
        <v>0</v>
      </c>
      <c r="M2794">
        <v>0</v>
      </c>
      <c r="N2794">
        <v>0</v>
      </c>
      <c r="O2794">
        <v>0</v>
      </c>
      <c r="P2794">
        <v>0</v>
      </c>
      <c r="Q2794">
        <v>0</v>
      </c>
      <c r="R2794">
        <v>0</v>
      </c>
      <c r="S2794">
        <v>0</v>
      </c>
      <c r="T2794">
        <v>0</v>
      </c>
      <c r="U2794">
        <v>0</v>
      </c>
      <c r="V2794">
        <v>0</v>
      </c>
      <c r="W2794">
        <v>0</v>
      </c>
      <c r="X2794">
        <v>0</v>
      </c>
      <c r="Y2794">
        <v>0</v>
      </c>
      <c r="Z2794">
        <v>0</v>
      </c>
      <c r="AA2794">
        <v>0</v>
      </c>
      <c r="AB2794">
        <v>0</v>
      </c>
      <c r="AC2794">
        <v>0</v>
      </c>
      <c r="AD2794">
        <v>0</v>
      </c>
      <c r="AE2794">
        <v>0</v>
      </c>
      <c r="AF2794">
        <v>0</v>
      </c>
    </row>
    <row r="2795" spans="1:32" x14ac:dyDescent="0.25">
      <c r="A2795" t="s">
        <v>8456</v>
      </c>
      <c r="B2795">
        <v>0</v>
      </c>
      <c r="C2795">
        <v>0</v>
      </c>
      <c r="D2795">
        <v>0</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v>0</v>
      </c>
      <c r="AA2795">
        <v>0</v>
      </c>
      <c r="AB2795">
        <v>0</v>
      </c>
      <c r="AC2795">
        <v>0</v>
      </c>
      <c r="AD2795">
        <v>0</v>
      </c>
      <c r="AE2795">
        <v>0</v>
      </c>
      <c r="AF2795">
        <v>0</v>
      </c>
    </row>
    <row r="2796" spans="1:32" x14ac:dyDescent="0.25">
      <c r="A2796" t="s">
        <v>8457</v>
      </c>
      <c r="B2796">
        <v>0</v>
      </c>
      <c r="C2796">
        <v>0</v>
      </c>
      <c r="D2796">
        <v>0</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row>
    <row r="2797" spans="1:32" x14ac:dyDescent="0.25">
      <c r="A2797" t="s">
        <v>8458</v>
      </c>
      <c r="B2797">
        <v>0</v>
      </c>
      <c r="C2797">
        <v>0</v>
      </c>
      <c r="D2797">
        <v>0</v>
      </c>
      <c r="E2797">
        <v>0</v>
      </c>
      <c r="F2797">
        <v>0</v>
      </c>
      <c r="G2797">
        <v>0</v>
      </c>
      <c r="H2797">
        <v>0</v>
      </c>
      <c r="I2797">
        <v>0</v>
      </c>
      <c r="J2797">
        <v>0</v>
      </c>
      <c r="K2797">
        <v>0</v>
      </c>
      <c r="L2797">
        <v>0</v>
      </c>
      <c r="M2797">
        <v>0</v>
      </c>
      <c r="N2797">
        <v>0</v>
      </c>
      <c r="O2797">
        <v>0</v>
      </c>
      <c r="P2797">
        <v>0</v>
      </c>
      <c r="Q2797">
        <v>0</v>
      </c>
      <c r="R2797">
        <v>0</v>
      </c>
      <c r="S2797">
        <v>0</v>
      </c>
      <c r="T2797">
        <v>0</v>
      </c>
      <c r="U2797">
        <v>0</v>
      </c>
      <c r="V2797">
        <v>0</v>
      </c>
      <c r="W2797">
        <v>0</v>
      </c>
      <c r="X2797">
        <v>0</v>
      </c>
      <c r="Y2797">
        <v>0</v>
      </c>
      <c r="Z2797">
        <v>0</v>
      </c>
      <c r="AA2797">
        <v>0</v>
      </c>
      <c r="AB2797">
        <v>0</v>
      </c>
      <c r="AC2797">
        <v>0</v>
      </c>
      <c r="AD2797">
        <v>0</v>
      </c>
      <c r="AE2797">
        <v>0</v>
      </c>
      <c r="AF2797">
        <v>0</v>
      </c>
    </row>
    <row r="2798" spans="1:32" x14ac:dyDescent="0.25">
      <c r="A2798" t="s">
        <v>8459</v>
      </c>
      <c r="B2798">
        <v>0</v>
      </c>
      <c r="C2798">
        <v>0</v>
      </c>
      <c r="D2798">
        <v>0</v>
      </c>
      <c r="E2798">
        <v>0</v>
      </c>
      <c r="F2798">
        <v>0</v>
      </c>
      <c r="G2798">
        <v>0</v>
      </c>
      <c r="H2798">
        <v>0</v>
      </c>
      <c r="I2798">
        <v>0</v>
      </c>
      <c r="J2798">
        <v>0</v>
      </c>
      <c r="K2798">
        <v>0</v>
      </c>
      <c r="L2798">
        <v>0</v>
      </c>
      <c r="M2798">
        <v>0</v>
      </c>
      <c r="N2798">
        <v>0</v>
      </c>
      <c r="O2798">
        <v>0</v>
      </c>
      <c r="P2798">
        <v>0</v>
      </c>
      <c r="Q2798">
        <v>0</v>
      </c>
      <c r="R2798">
        <v>0</v>
      </c>
      <c r="S2798">
        <v>0</v>
      </c>
      <c r="T2798">
        <v>0</v>
      </c>
      <c r="U2798">
        <v>0</v>
      </c>
      <c r="V2798">
        <v>0</v>
      </c>
      <c r="W2798">
        <v>0</v>
      </c>
      <c r="X2798">
        <v>0</v>
      </c>
      <c r="Y2798">
        <v>0</v>
      </c>
      <c r="Z2798">
        <v>0</v>
      </c>
      <c r="AA2798">
        <v>0</v>
      </c>
      <c r="AB2798">
        <v>0</v>
      </c>
      <c r="AC2798">
        <v>0</v>
      </c>
      <c r="AD2798">
        <v>0</v>
      </c>
      <c r="AE2798">
        <v>0</v>
      </c>
      <c r="AF2798">
        <v>0</v>
      </c>
    </row>
    <row r="2799" spans="1:32" x14ac:dyDescent="0.25">
      <c r="A2799" t="s">
        <v>8460</v>
      </c>
      <c r="B2799">
        <v>0</v>
      </c>
      <c r="C2799">
        <v>0</v>
      </c>
      <c r="D2799">
        <v>0</v>
      </c>
      <c r="E2799">
        <v>0</v>
      </c>
      <c r="F2799">
        <v>0</v>
      </c>
      <c r="G2799">
        <v>0</v>
      </c>
      <c r="H2799">
        <v>0</v>
      </c>
      <c r="I2799">
        <v>0</v>
      </c>
      <c r="J2799">
        <v>0</v>
      </c>
      <c r="K2799">
        <v>0</v>
      </c>
      <c r="L2799">
        <v>0</v>
      </c>
      <c r="M2799">
        <v>0</v>
      </c>
      <c r="N2799">
        <v>0</v>
      </c>
      <c r="O2799">
        <v>0</v>
      </c>
      <c r="P2799">
        <v>0</v>
      </c>
      <c r="Q2799">
        <v>0</v>
      </c>
      <c r="R2799">
        <v>0</v>
      </c>
      <c r="S2799">
        <v>0</v>
      </c>
      <c r="T2799">
        <v>0</v>
      </c>
      <c r="U2799">
        <v>0</v>
      </c>
      <c r="V2799">
        <v>0</v>
      </c>
      <c r="W2799">
        <v>0</v>
      </c>
      <c r="X2799">
        <v>0</v>
      </c>
      <c r="Y2799">
        <v>0</v>
      </c>
      <c r="Z2799">
        <v>0</v>
      </c>
      <c r="AA2799">
        <v>0</v>
      </c>
      <c r="AB2799">
        <v>0</v>
      </c>
      <c r="AC2799">
        <v>0</v>
      </c>
      <c r="AD2799">
        <v>0</v>
      </c>
      <c r="AE2799">
        <v>0</v>
      </c>
      <c r="AF2799">
        <v>0</v>
      </c>
    </row>
    <row r="2800" spans="1:32" x14ac:dyDescent="0.25">
      <c r="A2800" t="s">
        <v>8461</v>
      </c>
      <c r="B2800">
        <v>0</v>
      </c>
      <c r="C2800" s="197">
        <v>0</v>
      </c>
      <c r="D2800" s="197">
        <v>0</v>
      </c>
      <c r="E2800" s="197">
        <v>0</v>
      </c>
      <c r="F2800" s="197">
        <v>0</v>
      </c>
      <c r="G2800" s="197">
        <v>0</v>
      </c>
      <c r="H2800" s="197">
        <v>0</v>
      </c>
      <c r="I2800" s="197">
        <v>0</v>
      </c>
      <c r="J2800" s="197">
        <v>0</v>
      </c>
      <c r="K2800" s="197">
        <v>0</v>
      </c>
      <c r="L2800" s="197">
        <v>0</v>
      </c>
      <c r="M2800" s="197">
        <v>0</v>
      </c>
      <c r="N2800" s="197">
        <v>0</v>
      </c>
      <c r="O2800" s="197">
        <v>0</v>
      </c>
      <c r="P2800" s="197">
        <v>0</v>
      </c>
      <c r="Q2800" s="197">
        <v>0</v>
      </c>
      <c r="R2800" s="197">
        <v>0</v>
      </c>
      <c r="S2800" s="197">
        <v>0</v>
      </c>
      <c r="T2800" s="197">
        <v>0</v>
      </c>
      <c r="U2800" s="197">
        <v>0</v>
      </c>
      <c r="V2800" s="197">
        <v>0</v>
      </c>
      <c r="W2800" s="197">
        <v>0</v>
      </c>
      <c r="X2800" s="197">
        <v>0</v>
      </c>
      <c r="Y2800" s="197">
        <v>0</v>
      </c>
      <c r="Z2800" s="197">
        <v>0</v>
      </c>
      <c r="AA2800" s="197">
        <v>0</v>
      </c>
      <c r="AB2800" s="197">
        <v>0</v>
      </c>
      <c r="AC2800" s="197">
        <v>0</v>
      </c>
      <c r="AD2800" s="197">
        <v>0</v>
      </c>
      <c r="AE2800" s="197">
        <v>0</v>
      </c>
      <c r="AF2800" s="197">
        <v>0</v>
      </c>
    </row>
    <row r="2801" spans="1:32" x14ac:dyDescent="0.25">
      <c r="A2801" t="s">
        <v>8462</v>
      </c>
      <c r="B2801">
        <v>0</v>
      </c>
      <c r="C2801">
        <v>0</v>
      </c>
      <c r="D2801">
        <v>0</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v>0</v>
      </c>
      <c r="AA2801">
        <v>0</v>
      </c>
      <c r="AB2801">
        <v>0</v>
      </c>
      <c r="AC2801">
        <v>0</v>
      </c>
      <c r="AD2801">
        <v>0</v>
      </c>
      <c r="AE2801">
        <v>0</v>
      </c>
      <c r="AF2801">
        <v>0</v>
      </c>
    </row>
    <row r="2802" spans="1:32" x14ac:dyDescent="0.25">
      <c r="A2802" t="s">
        <v>8463</v>
      </c>
      <c r="B2802" s="197">
        <v>5.0728900000000001E-5</v>
      </c>
      <c r="C2802" s="197">
        <v>5.0976300000000002E-5</v>
      </c>
      <c r="D2802" s="197">
        <v>5.0973400000000002E-5</v>
      </c>
      <c r="E2802" s="197">
        <v>5.0960400000000001E-5</v>
      </c>
      <c r="F2802" s="197">
        <v>5.09569E-5</v>
      </c>
      <c r="G2802" s="197">
        <v>5.0952999999999998E-5</v>
      </c>
      <c r="H2802" s="197">
        <v>5.0949799999999998E-5</v>
      </c>
      <c r="I2802" s="197">
        <v>5.0950299999999999E-5</v>
      </c>
      <c r="J2802" s="197">
        <v>5.09478E-5</v>
      </c>
      <c r="K2802" s="197">
        <v>5.0946799999999998E-5</v>
      </c>
      <c r="L2802" s="197">
        <v>5.0946499999999997E-5</v>
      </c>
      <c r="M2802" s="197">
        <v>5.0943699999999998E-5</v>
      </c>
      <c r="N2802" s="197">
        <v>5.0942300000000002E-5</v>
      </c>
      <c r="O2802" s="197">
        <v>5.0940999999999999E-5</v>
      </c>
      <c r="P2802" s="197">
        <v>5.0939500000000002E-5</v>
      </c>
      <c r="Q2802" s="197">
        <v>5.0938900000000001E-5</v>
      </c>
      <c r="R2802" s="197">
        <v>5.0937999999999999E-5</v>
      </c>
      <c r="S2802" s="197">
        <v>5.0937399999999998E-5</v>
      </c>
      <c r="T2802" s="197">
        <v>5.0936600000000003E-5</v>
      </c>
      <c r="U2802" s="197">
        <v>5.0935800000000001E-5</v>
      </c>
      <c r="V2802" s="197">
        <v>5.0936200000000002E-5</v>
      </c>
      <c r="W2802" s="197">
        <v>5.0934999999999999E-5</v>
      </c>
      <c r="X2802" s="197">
        <v>5.0933400000000003E-5</v>
      </c>
      <c r="Y2802" s="197">
        <v>5.09324E-5</v>
      </c>
      <c r="Z2802" s="197">
        <v>5.09321E-5</v>
      </c>
      <c r="AA2802" s="197">
        <v>5.0931499999999998E-5</v>
      </c>
      <c r="AB2802" s="197">
        <v>5.0929800000000002E-5</v>
      </c>
      <c r="AC2802" s="197">
        <v>5.0929600000000001E-5</v>
      </c>
      <c r="AD2802" s="197">
        <v>5.09291E-5</v>
      </c>
      <c r="AE2802" s="197">
        <v>5.0927799999999997E-5</v>
      </c>
      <c r="AF2802" s="197">
        <v>5.09262E-5</v>
      </c>
    </row>
    <row r="2803" spans="1:32" x14ac:dyDescent="0.25">
      <c r="A2803" t="s">
        <v>8464</v>
      </c>
      <c r="B2803">
        <v>0</v>
      </c>
      <c r="C2803" s="197">
        <v>0</v>
      </c>
      <c r="D2803" s="197">
        <v>0</v>
      </c>
      <c r="E2803" s="197">
        <v>0</v>
      </c>
      <c r="F2803" s="197">
        <v>0</v>
      </c>
      <c r="G2803" s="197">
        <v>0</v>
      </c>
      <c r="H2803" s="197">
        <v>0</v>
      </c>
      <c r="I2803" s="197">
        <v>0</v>
      </c>
      <c r="J2803" s="197">
        <v>0</v>
      </c>
      <c r="K2803" s="197">
        <v>0</v>
      </c>
      <c r="L2803" s="197">
        <v>0</v>
      </c>
      <c r="M2803" s="197">
        <v>0</v>
      </c>
      <c r="N2803" s="197">
        <v>0</v>
      </c>
      <c r="O2803" s="197">
        <v>0</v>
      </c>
      <c r="P2803" s="197">
        <v>0</v>
      </c>
      <c r="Q2803" s="197">
        <v>0</v>
      </c>
      <c r="R2803" s="197">
        <v>0</v>
      </c>
      <c r="S2803" s="197">
        <v>0</v>
      </c>
      <c r="T2803" s="197">
        <v>0</v>
      </c>
      <c r="U2803" s="197">
        <v>0</v>
      </c>
      <c r="V2803" s="197">
        <v>0</v>
      </c>
      <c r="W2803" s="197">
        <v>0</v>
      </c>
      <c r="X2803" s="197">
        <v>0</v>
      </c>
      <c r="Y2803" s="197">
        <v>0</v>
      </c>
      <c r="Z2803" s="197">
        <v>0</v>
      </c>
      <c r="AA2803" s="197">
        <v>0</v>
      </c>
      <c r="AB2803" s="197">
        <v>0</v>
      </c>
      <c r="AC2803" s="197">
        <v>0</v>
      </c>
      <c r="AD2803" s="197">
        <v>0</v>
      </c>
      <c r="AE2803" s="197">
        <v>0</v>
      </c>
      <c r="AF2803" s="197">
        <v>0</v>
      </c>
    </row>
    <row r="2804" spans="1:32" x14ac:dyDescent="0.25">
      <c r="A2804" t="s">
        <v>8465</v>
      </c>
      <c r="B2804">
        <v>0</v>
      </c>
      <c r="C2804">
        <v>0</v>
      </c>
      <c r="D2804">
        <v>0</v>
      </c>
      <c r="E2804">
        <v>0</v>
      </c>
      <c r="F2804">
        <v>0</v>
      </c>
      <c r="G2804">
        <v>0</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v>0</v>
      </c>
      <c r="AA2804">
        <v>0</v>
      </c>
      <c r="AB2804">
        <v>0</v>
      </c>
      <c r="AC2804">
        <v>0</v>
      </c>
      <c r="AD2804">
        <v>0</v>
      </c>
      <c r="AE2804">
        <v>0</v>
      </c>
      <c r="AF2804">
        <v>0</v>
      </c>
    </row>
    <row r="2805" spans="1:32" x14ac:dyDescent="0.25">
      <c r="A2805" t="s">
        <v>8466</v>
      </c>
      <c r="B2805">
        <v>0</v>
      </c>
      <c r="C2805">
        <v>0</v>
      </c>
      <c r="D2805">
        <v>0</v>
      </c>
      <c r="E2805">
        <v>0</v>
      </c>
      <c r="F2805">
        <v>0</v>
      </c>
      <c r="G2805">
        <v>0</v>
      </c>
      <c r="H2805">
        <v>0</v>
      </c>
      <c r="I2805">
        <v>0</v>
      </c>
      <c r="J2805">
        <v>0</v>
      </c>
      <c r="K2805">
        <v>0</v>
      </c>
      <c r="L2805">
        <v>0</v>
      </c>
      <c r="M2805">
        <v>0</v>
      </c>
      <c r="N2805">
        <v>0</v>
      </c>
      <c r="O2805">
        <v>0</v>
      </c>
      <c r="P2805">
        <v>0</v>
      </c>
      <c r="Q2805">
        <v>0</v>
      </c>
      <c r="R2805">
        <v>0</v>
      </c>
      <c r="S2805">
        <v>0</v>
      </c>
      <c r="T2805">
        <v>0</v>
      </c>
      <c r="U2805">
        <v>0</v>
      </c>
      <c r="V2805">
        <v>0</v>
      </c>
      <c r="W2805">
        <v>0</v>
      </c>
      <c r="X2805">
        <v>0</v>
      </c>
      <c r="Y2805">
        <v>0</v>
      </c>
      <c r="Z2805">
        <v>0</v>
      </c>
      <c r="AA2805">
        <v>0</v>
      </c>
      <c r="AB2805">
        <v>0</v>
      </c>
      <c r="AC2805">
        <v>0</v>
      </c>
      <c r="AD2805">
        <v>0</v>
      </c>
      <c r="AE2805">
        <v>0</v>
      </c>
      <c r="AF2805">
        <v>0</v>
      </c>
    </row>
    <row r="2806" spans="1:32" x14ac:dyDescent="0.25">
      <c r="A2806" t="s">
        <v>8467</v>
      </c>
      <c r="B2806">
        <v>0</v>
      </c>
      <c r="C2806">
        <v>0</v>
      </c>
      <c r="D2806">
        <v>0</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row>
    <row r="2807" spans="1:32" x14ac:dyDescent="0.25">
      <c r="A2807" t="s">
        <v>8468</v>
      </c>
      <c r="B2807">
        <v>0</v>
      </c>
      <c r="C2807">
        <v>0</v>
      </c>
      <c r="D2807">
        <v>0</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row>
    <row r="2808" spans="1:32" x14ac:dyDescent="0.25">
      <c r="A2808" t="s">
        <v>8469</v>
      </c>
      <c r="B2808">
        <v>0</v>
      </c>
      <c r="C2808">
        <v>0</v>
      </c>
      <c r="D2808">
        <v>0</v>
      </c>
      <c r="E2808">
        <v>0</v>
      </c>
      <c r="F2808">
        <v>0</v>
      </c>
      <c r="G2808">
        <v>0</v>
      </c>
      <c r="H2808">
        <v>0</v>
      </c>
      <c r="I2808">
        <v>0</v>
      </c>
      <c r="J2808">
        <v>0</v>
      </c>
      <c r="K2808">
        <v>0</v>
      </c>
      <c r="L2808">
        <v>0</v>
      </c>
      <c r="M2808">
        <v>0</v>
      </c>
      <c r="N2808">
        <v>0</v>
      </c>
      <c r="O2808">
        <v>0</v>
      </c>
      <c r="P2808">
        <v>0</v>
      </c>
      <c r="Q2808">
        <v>0</v>
      </c>
      <c r="R2808">
        <v>0</v>
      </c>
      <c r="S2808">
        <v>0</v>
      </c>
      <c r="T2808">
        <v>0</v>
      </c>
      <c r="U2808">
        <v>0</v>
      </c>
      <c r="V2808">
        <v>0</v>
      </c>
      <c r="W2808">
        <v>0</v>
      </c>
      <c r="X2808">
        <v>0</v>
      </c>
      <c r="Y2808">
        <v>0</v>
      </c>
      <c r="Z2808">
        <v>0</v>
      </c>
      <c r="AA2808">
        <v>0</v>
      </c>
      <c r="AB2808">
        <v>0</v>
      </c>
      <c r="AC2808">
        <v>0</v>
      </c>
      <c r="AD2808">
        <v>0</v>
      </c>
      <c r="AE2808">
        <v>0</v>
      </c>
      <c r="AF2808">
        <v>0</v>
      </c>
    </row>
    <row r="2809" spans="1:32" x14ac:dyDescent="0.25">
      <c r="A2809" t="s">
        <v>8470</v>
      </c>
      <c r="B2809">
        <v>0</v>
      </c>
      <c r="C2809">
        <v>0</v>
      </c>
      <c r="D2809">
        <v>0</v>
      </c>
      <c r="E2809">
        <v>0</v>
      </c>
      <c r="F2809">
        <v>0</v>
      </c>
      <c r="G2809">
        <v>0</v>
      </c>
      <c r="H2809">
        <v>0</v>
      </c>
      <c r="I2809">
        <v>0</v>
      </c>
      <c r="J2809">
        <v>0</v>
      </c>
      <c r="K2809">
        <v>0</v>
      </c>
      <c r="L2809">
        <v>0</v>
      </c>
      <c r="M2809">
        <v>0</v>
      </c>
      <c r="N2809">
        <v>0</v>
      </c>
      <c r="O2809">
        <v>0</v>
      </c>
      <c r="P2809">
        <v>0</v>
      </c>
      <c r="Q2809">
        <v>0</v>
      </c>
      <c r="R2809">
        <v>0</v>
      </c>
      <c r="S2809">
        <v>0</v>
      </c>
      <c r="T2809">
        <v>0</v>
      </c>
      <c r="U2809">
        <v>0</v>
      </c>
      <c r="V2809">
        <v>0</v>
      </c>
      <c r="W2809">
        <v>0</v>
      </c>
      <c r="X2809">
        <v>0</v>
      </c>
      <c r="Y2809">
        <v>0</v>
      </c>
      <c r="Z2809">
        <v>0</v>
      </c>
      <c r="AA2809">
        <v>0</v>
      </c>
      <c r="AB2809">
        <v>0</v>
      </c>
      <c r="AC2809">
        <v>0</v>
      </c>
      <c r="AD2809">
        <v>0</v>
      </c>
      <c r="AE2809">
        <v>0</v>
      </c>
      <c r="AF2809">
        <v>0</v>
      </c>
    </row>
    <row r="2810" spans="1:32" x14ac:dyDescent="0.25">
      <c r="A2810" t="s">
        <v>8471</v>
      </c>
      <c r="B2810">
        <v>0</v>
      </c>
      <c r="C2810">
        <v>0</v>
      </c>
      <c r="D2810">
        <v>0</v>
      </c>
      <c r="E2810">
        <v>0</v>
      </c>
      <c r="F2810">
        <v>0</v>
      </c>
      <c r="G2810">
        <v>0</v>
      </c>
      <c r="H2810">
        <v>0</v>
      </c>
      <c r="I2810">
        <v>0</v>
      </c>
      <c r="J2810">
        <v>0</v>
      </c>
      <c r="K2810">
        <v>0</v>
      </c>
      <c r="L2810">
        <v>0</v>
      </c>
      <c r="M2810">
        <v>0</v>
      </c>
      <c r="N2810">
        <v>0</v>
      </c>
      <c r="O2810">
        <v>0</v>
      </c>
      <c r="P2810">
        <v>0</v>
      </c>
      <c r="Q2810">
        <v>0</v>
      </c>
      <c r="R2810">
        <v>0</v>
      </c>
      <c r="S2810">
        <v>0</v>
      </c>
      <c r="T2810">
        <v>0</v>
      </c>
      <c r="U2810">
        <v>0</v>
      </c>
      <c r="V2810">
        <v>0</v>
      </c>
      <c r="W2810">
        <v>0</v>
      </c>
      <c r="X2810">
        <v>0</v>
      </c>
      <c r="Y2810">
        <v>0</v>
      </c>
      <c r="Z2810">
        <v>0</v>
      </c>
      <c r="AA2810">
        <v>0</v>
      </c>
      <c r="AB2810">
        <v>0</v>
      </c>
      <c r="AC2810">
        <v>0</v>
      </c>
      <c r="AD2810">
        <v>0</v>
      </c>
      <c r="AE2810">
        <v>0</v>
      </c>
      <c r="AF2810">
        <v>0</v>
      </c>
    </row>
    <row r="2811" spans="1:32" x14ac:dyDescent="0.25">
      <c r="A2811" t="s">
        <v>8472</v>
      </c>
      <c r="B2811">
        <v>0</v>
      </c>
      <c r="C2811">
        <v>0</v>
      </c>
      <c r="D2811">
        <v>0</v>
      </c>
      <c r="E2811">
        <v>0</v>
      </c>
      <c r="F2811">
        <v>0</v>
      </c>
      <c r="G2811">
        <v>0</v>
      </c>
      <c r="H2811">
        <v>0</v>
      </c>
      <c r="I2811">
        <v>0</v>
      </c>
      <c r="J2811">
        <v>0</v>
      </c>
      <c r="K2811">
        <v>0</v>
      </c>
      <c r="L2811">
        <v>0</v>
      </c>
      <c r="M2811">
        <v>0</v>
      </c>
      <c r="N2811">
        <v>0</v>
      </c>
      <c r="O2811">
        <v>0</v>
      </c>
      <c r="P2811">
        <v>0</v>
      </c>
      <c r="Q2811">
        <v>0</v>
      </c>
      <c r="R2811">
        <v>0</v>
      </c>
      <c r="S2811">
        <v>0</v>
      </c>
      <c r="T2811">
        <v>0</v>
      </c>
      <c r="U2811">
        <v>0</v>
      </c>
      <c r="V2811">
        <v>0</v>
      </c>
      <c r="W2811">
        <v>0</v>
      </c>
      <c r="X2811">
        <v>0</v>
      </c>
      <c r="Y2811">
        <v>0</v>
      </c>
      <c r="Z2811">
        <v>0</v>
      </c>
      <c r="AA2811">
        <v>0</v>
      </c>
      <c r="AB2811">
        <v>0</v>
      </c>
      <c r="AC2811">
        <v>0</v>
      </c>
      <c r="AD2811">
        <v>0</v>
      </c>
      <c r="AE2811">
        <v>0</v>
      </c>
      <c r="AF2811">
        <v>0</v>
      </c>
    </row>
    <row r="2812" spans="1:32" x14ac:dyDescent="0.25">
      <c r="A2812" t="s">
        <v>8473</v>
      </c>
      <c r="B2812" s="197">
        <v>0</v>
      </c>
      <c r="C2812" s="197">
        <v>0</v>
      </c>
      <c r="D2812" s="197">
        <v>0</v>
      </c>
      <c r="E2812" s="197">
        <v>0</v>
      </c>
      <c r="F2812" s="197">
        <v>0</v>
      </c>
      <c r="G2812" s="197">
        <v>0</v>
      </c>
      <c r="H2812" s="197">
        <v>0</v>
      </c>
      <c r="I2812" s="197">
        <v>0</v>
      </c>
      <c r="J2812" s="197">
        <v>0</v>
      </c>
      <c r="K2812" s="197">
        <v>0</v>
      </c>
      <c r="L2812" s="197">
        <v>0</v>
      </c>
      <c r="M2812" s="197">
        <v>0</v>
      </c>
      <c r="N2812" s="197">
        <v>0</v>
      </c>
      <c r="O2812" s="197">
        <v>0</v>
      </c>
      <c r="P2812" s="197">
        <v>0</v>
      </c>
      <c r="Q2812" s="197">
        <v>0</v>
      </c>
      <c r="R2812" s="197">
        <v>0</v>
      </c>
      <c r="S2812" s="197">
        <v>0</v>
      </c>
      <c r="T2812" s="197">
        <v>0</v>
      </c>
      <c r="U2812" s="197">
        <v>0</v>
      </c>
      <c r="V2812" s="197">
        <v>0</v>
      </c>
      <c r="W2812" s="197">
        <v>0</v>
      </c>
      <c r="X2812" s="197">
        <v>0</v>
      </c>
      <c r="Y2812" s="197">
        <v>0</v>
      </c>
      <c r="Z2812" s="197">
        <v>0</v>
      </c>
      <c r="AA2812" s="197">
        <v>0</v>
      </c>
      <c r="AB2812" s="197">
        <v>0</v>
      </c>
      <c r="AC2812" s="197">
        <v>0</v>
      </c>
      <c r="AD2812" s="197">
        <v>0</v>
      </c>
      <c r="AE2812" s="197">
        <v>0</v>
      </c>
      <c r="AF2812" s="197">
        <v>0</v>
      </c>
    </row>
    <row r="2813" spans="1:32" x14ac:dyDescent="0.25">
      <c r="A2813" t="s">
        <v>8474</v>
      </c>
      <c r="B2813" s="197">
        <v>0</v>
      </c>
      <c r="C2813" s="197">
        <v>0</v>
      </c>
      <c r="D2813" s="197">
        <v>0</v>
      </c>
      <c r="E2813" s="197">
        <v>0</v>
      </c>
      <c r="F2813" s="197">
        <v>0</v>
      </c>
      <c r="G2813" s="197">
        <v>0</v>
      </c>
      <c r="H2813" s="197">
        <v>0</v>
      </c>
      <c r="I2813" s="197">
        <v>0</v>
      </c>
      <c r="J2813" s="197">
        <v>0</v>
      </c>
      <c r="K2813" s="197">
        <v>0</v>
      </c>
      <c r="L2813" s="197">
        <v>0</v>
      </c>
      <c r="M2813" s="197">
        <v>0</v>
      </c>
      <c r="N2813" s="197">
        <v>0</v>
      </c>
      <c r="O2813" s="197">
        <v>0</v>
      </c>
      <c r="P2813" s="197">
        <v>0</v>
      </c>
      <c r="Q2813" s="197">
        <v>0</v>
      </c>
      <c r="R2813" s="197">
        <v>0</v>
      </c>
      <c r="S2813" s="197">
        <v>0</v>
      </c>
      <c r="T2813" s="197">
        <v>0</v>
      </c>
      <c r="U2813" s="197">
        <v>0</v>
      </c>
      <c r="V2813" s="197">
        <v>0</v>
      </c>
      <c r="W2813" s="197">
        <v>0</v>
      </c>
      <c r="X2813" s="197">
        <v>0</v>
      </c>
      <c r="Y2813" s="197">
        <v>0</v>
      </c>
      <c r="Z2813" s="197">
        <v>0</v>
      </c>
      <c r="AA2813" s="197">
        <v>0</v>
      </c>
      <c r="AB2813" s="197">
        <v>0</v>
      </c>
      <c r="AC2813" s="197">
        <v>0</v>
      </c>
      <c r="AD2813" s="197">
        <v>0</v>
      </c>
      <c r="AE2813" s="197">
        <v>0</v>
      </c>
      <c r="AF2813" s="197">
        <v>0</v>
      </c>
    </row>
    <row r="2814" spans="1:32" x14ac:dyDescent="0.25">
      <c r="A2814" t="s">
        <v>8475</v>
      </c>
      <c r="B2814" s="197">
        <v>5.0728900000000001E-5</v>
      </c>
      <c r="C2814" s="197">
        <v>5.2033900000000003E-5</v>
      </c>
      <c r="D2814" s="197">
        <v>5.2271500000000003E-5</v>
      </c>
      <c r="E2814" s="197">
        <v>5.2586700000000003E-5</v>
      </c>
      <c r="F2814" s="197">
        <v>5.2858000000000001E-5</v>
      </c>
      <c r="G2814" s="197">
        <v>5.3166800000000001E-5</v>
      </c>
      <c r="H2814" s="197">
        <v>5.3470600000000003E-5</v>
      </c>
      <c r="I2814" s="197">
        <v>5.3786000000000003E-5</v>
      </c>
      <c r="J2814" s="197">
        <v>5.4073999999999998E-5</v>
      </c>
      <c r="K2814" s="197">
        <v>5.43689E-5</v>
      </c>
      <c r="L2814" s="197">
        <v>5.4664799999999999E-5</v>
      </c>
      <c r="M2814" s="197">
        <v>5.4972200000000002E-5</v>
      </c>
      <c r="N2814" s="197">
        <v>5.5286800000000001E-5</v>
      </c>
      <c r="O2814" s="197">
        <v>5.5596400000000002E-5</v>
      </c>
      <c r="P2814" s="197">
        <v>5.5893899999999997E-5</v>
      </c>
      <c r="Q2814" s="197">
        <v>5.6206699999999998E-5</v>
      </c>
      <c r="R2814" s="197">
        <v>5.65351E-5</v>
      </c>
      <c r="S2814" s="197">
        <v>5.6840499999999999E-5</v>
      </c>
      <c r="T2814" s="197">
        <v>5.7152799999999999E-5</v>
      </c>
      <c r="U2814" s="197">
        <v>5.7475300000000002E-5</v>
      </c>
      <c r="V2814" s="197">
        <v>5.77837E-5</v>
      </c>
      <c r="W2814" s="197">
        <v>5.8093300000000002E-5</v>
      </c>
      <c r="X2814" s="197">
        <v>5.8377700000000002E-5</v>
      </c>
      <c r="Y2814" s="197">
        <v>5.8689E-5</v>
      </c>
      <c r="Z2814" s="197">
        <v>5.9015399999999997E-5</v>
      </c>
      <c r="AA2814" s="197">
        <v>5.93226E-5</v>
      </c>
      <c r="AB2814" s="197">
        <v>5.9623400000000002E-5</v>
      </c>
      <c r="AC2814" s="197">
        <v>5.9928800000000001E-5</v>
      </c>
      <c r="AD2814" s="197">
        <v>6.0237600000000001E-5</v>
      </c>
      <c r="AE2814" s="197">
        <v>6.0522200000000001E-5</v>
      </c>
      <c r="AF2814" s="197">
        <v>6.0842299999999999E-5</v>
      </c>
    </row>
    <row r="2815" spans="1:32" x14ac:dyDescent="0.25">
      <c r="A2815" t="s">
        <v>8476</v>
      </c>
      <c r="B2815" s="197">
        <v>0</v>
      </c>
      <c r="C2815" s="197">
        <v>0</v>
      </c>
      <c r="D2815" s="197">
        <v>0</v>
      </c>
      <c r="E2815" s="197">
        <v>0</v>
      </c>
      <c r="F2815" s="197">
        <v>0</v>
      </c>
      <c r="G2815" s="197">
        <v>0</v>
      </c>
      <c r="H2815" s="197">
        <v>0</v>
      </c>
      <c r="I2815" s="197">
        <v>0</v>
      </c>
      <c r="J2815" s="197">
        <v>0</v>
      </c>
      <c r="K2815" s="197">
        <v>0</v>
      </c>
      <c r="L2815" s="197">
        <v>0</v>
      </c>
      <c r="M2815" s="197">
        <v>0</v>
      </c>
      <c r="N2815" s="197">
        <v>0</v>
      </c>
      <c r="O2815" s="197">
        <v>0</v>
      </c>
      <c r="P2815" s="197">
        <v>0</v>
      </c>
      <c r="Q2815" s="197">
        <v>0</v>
      </c>
      <c r="R2815" s="197">
        <v>0</v>
      </c>
      <c r="S2815" s="197">
        <v>0</v>
      </c>
      <c r="T2815" s="197">
        <v>0</v>
      </c>
      <c r="U2815" s="197">
        <v>0</v>
      </c>
      <c r="V2815" s="197">
        <v>0</v>
      </c>
      <c r="W2815" s="197">
        <v>0</v>
      </c>
      <c r="X2815" s="197">
        <v>0</v>
      </c>
      <c r="Y2815" s="197">
        <v>0</v>
      </c>
      <c r="Z2815" s="197">
        <v>0</v>
      </c>
      <c r="AA2815" s="197">
        <v>0</v>
      </c>
      <c r="AB2815" s="197">
        <v>0</v>
      </c>
      <c r="AC2815" s="197">
        <v>0</v>
      </c>
      <c r="AD2815" s="197">
        <v>0</v>
      </c>
      <c r="AE2815" s="197">
        <v>0</v>
      </c>
      <c r="AF2815" s="197">
        <v>0</v>
      </c>
    </row>
    <row r="2816" spans="1:32" x14ac:dyDescent="0.25">
      <c r="A2816" t="s">
        <v>8477</v>
      </c>
      <c r="B2816" s="197">
        <v>0</v>
      </c>
      <c r="C2816" s="197">
        <v>0</v>
      </c>
      <c r="D2816" s="197">
        <v>0</v>
      </c>
      <c r="E2816" s="197">
        <v>0</v>
      </c>
      <c r="F2816" s="197">
        <v>0</v>
      </c>
      <c r="G2816" s="197">
        <v>0</v>
      </c>
      <c r="H2816" s="197">
        <v>0</v>
      </c>
      <c r="I2816" s="197">
        <v>0</v>
      </c>
      <c r="J2816" s="197">
        <v>0</v>
      </c>
      <c r="K2816" s="197">
        <v>0</v>
      </c>
      <c r="L2816" s="197">
        <v>0</v>
      </c>
      <c r="M2816" s="197">
        <v>0</v>
      </c>
      <c r="N2816" s="197">
        <v>0</v>
      </c>
      <c r="O2816" s="197">
        <v>0</v>
      </c>
      <c r="P2816" s="197">
        <v>0</v>
      </c>
      <c r="Q2816" s="197">
        <v>0</v>
      </c>
      <c r="R2816" s="197">
        <v>0</v>
      </c>
      <c r="S2816" s="197">
        <v>0</v>
      </c>
      <c r="T2816" s="197">
        <v>0</v>
      </c>
      <c r="U2816" s="197">
        <v>0</v>
      </c>
      <c r="V2816" s="197">
        <v>0</v>
      </c>
      <c r="W2816" s="197">
        <v>0</v>
      </c>
      <c r="X2816" s="197">
        <v>0</v>
      </c>
      <c r="Y2816" s="197">
        <v>0</v>
      </c>
      <c r="Z2816" s="197">
        <v>0</v>
      </c>
      <c r="AA2816" s="197">
        <v>0</v>
      </c>
      <c r="AB2816" s="197">
        <v>0</v>
      </c>
      <c r="AC2816" s="197">
        <v>0</v>
      </c>
      <c r="AD2816" s="197">
        <v>0</v>
      </c>
      <c r="AE2816" s="197">
        <v>0</v>
      </c>
      <c r="AF2816" s="197">
        <v>0</v>
      </c>
    </row>
    <row r="2817" spans="1:32" x14ac:dyDescent="0.25">
      <c r="A2817" t="s">
        <v>8478</v>
      </c>
      <c r="B2817" s="197">
        <v>0</v>
      </c>
      <c r="C2817" s="197">
        <v>0</v>
      </c>
      <c r="D2817" s="197">
        <v>0</v>
      </c>
      <c r="E2817" s="197">
        <v>0</v>
      </c>
      <c r="F2817" s="197">
        <v>0</v>
      </c>
      <c r="G2817" s="197">
        <v>0</v>
      </c>
      <c r="H2817" s="197">
        <v>0</v>
      </c>
      <c r="I2817" s="197">
        <v>0</v>
      </c>
      <c r="J2817" s="197">
        <v>0</v>
      </c>
      <c r="K2817" s="197">
        <v>0</v>
      </c>
      <c r="L2817" s="197">
        <v>0</v>
      </c>
      <c r="M2817" s="197">
        <v>0</v>
      </c>
      <c r="N2817" s="197">
        <v>0</v>
      </c>
      <c r="O2817" s="197">
        <v>0</v>
      </c>
      <c r="P2817" s="197">
        <v>0</v>
      </c>
      <c r="Q2817" s="197">
        <v>0</v>
      </c>
      <c r="R2817" s="197">
        <v>0</v>
      </c>
      <c r="S2817" s="197">
        <v>0</v>
      </c>
      <c r="T2817" s="197">
        <v>0</v>
      </c>
      <c r="U2817" s="197">
        <v>0</v>
      </c>
      <c r="V2817" s="197">
        <v>0</v>
      </c>
      <c r="W2817" s="197">
        <v>0</v>
      </c>
      <c r="X2817" s="197">
        <v>0</v>
      </c>
      <c r="Y2817" s="197">
        <v>0</v>
      </c>
      <c r="Z2817" s="197">
        <v>0</v>
      </c>
      <c r="AA2817" s="197">
        <v>0</v>
      </c>
      <c r="AB2817" s="197">
        <v>0</v>
      </c>
      <c r="AC2817" s="197">
        <v>0</v>
      </c>
      <c r="AD2817" s="197">
        <v>0</v>
      </c>
      <c r="AE2817" s="197">
        <v>0</v>
      </c>
      <c r="AF2817" s="197">
        <v>0</v>
      </c>
    </row>
    <row r="2818" spans="1:32" x14ac:dyDescent="0.25">
      <c r="A2818" t="s">
        <v>8479</v>
      </c>
      <c r="B2818">
        <v>0</v>
      </c>
      <c r="C2818">
        <v>0</v>
      </c>
      <c r="D2818">
        <v>0</v>
      </c>
      <c r="E2818">
        <v>0</v>
      </c>
      <c r="F2818">
        <v>0</v>
      </c>
      <c r="G2818">
        <v>0</v>
      </c>
      <c r="H2818">
        <v>0</v>
      </c>
      <c r="I2818">
        <v>0</v>
      </c>
      <c r="J2818">
        <v>0</v>
      </c>
      <c r="K2818">
        <v>0</v>
      </c>
      <c r="L2818">
        <v>0</v>
      </c>
      <c r="M2818">
        <v>0</v>
      </c>
      <c r="N2818">
        <v>0</v>
      </c>
      <c r="O2818">
        <v>0</v>
      </c>
      <c r="P2818">
        <v>0</v>
      </c>
      <c r="Q2818">
        <v>0</v>
      </c>
      <c r="R2818">
        <v>0</v>
      </c>
      <c r="S2818">
        <v>0</v>
      </c>
      <c r="T2818">
        <v>0</v>
      </c>
      <c r="U2818">
        <v>0</v>
      </c>
      <c r="V2818">
        <v>0</v>
      </c>
      <c r="W2818">
        <v>0</v>
      </c>
      <c r="X2818">
        <v>0</v>
      </c>
      <c r="Y2818">
        <v>0</v>
      </c>
      <c r="Z2818">
        <v>0</v>
      </c>
      <c r="AA2818">
        <v>0</v>
      </c>
      <c r="AB2818">
        <v>0</v>
      </c>
      <c r="AC2818">
        <v>0</v>
      </c>
      <c r="AD2818">
        <v>0</v>
      </c>
      <c r="AE2818">
        <v>0</v>
      </c>
      <c r="AF2818">
        <v>0</v>
      </c>
    </row>
    <row r="2819" spans="1:32" x14ac:dyDescent="0.25">
      <c r="A2819" t="s">
        <v>8480</v>
      </c>
      <c r="B2819" s="197">
        <v>0</v>
      </c>
      <c r="C2819" s="197">
        <v>0</v>
      </c>
      <c r="D2819" s="197">
        <v>0</v>
      </c>
      <c r="E2819" s="197">
        <v>0</v>
      </c>
      <c r="F2819" s="197">
        <v>0</v>
      </c>
      <c r="G2819" s="197">
        <v>0</v>
      </c>
      <c r="H2819" s="197">
        <v>0</v>
      </c>
      <c r="I2819" s="197">
        <v>0</v>
      </c>
      <c r="J2819" s="197">
        <v>0</v>
      </c>
      <c r="K2819" s="197">
        <v>0</v>
      </c>
      <c r="L2819" s="197">
        <v>0</v>
      </c>
      <c r="M2819" s="197">
        <v>0</v>
      </c>
      <c r="N2819" s="197">
        <v>0</v>
      </c>
      <c r="O2819" s="197">
        <v>0</v>
      </c>
      <c r="P2819" s="197">
        <v>0</v>
      </c>
      <c r="Q2819" s="197">
        <v>0</v>
      </c>
      <c r="R2819" s="197">
        <v>0</v>
      </c>
      <c r="S2819" s="197">
        <v>0</v>
      </c>
      <c r="T2819" s="197">
        <v>0</v>
      </c>
      <c r="U2819" s="197">
        <v>0</v>
      </c>
      <c r="V2819" s="197">
        <v>0</v>
      </c>
      <c r="W2819" s="197">
        <v>0</v>
      </c>
      <c r="X2819" s="197">
        <v>0</v>
      </c>
      <c r="Y2819" s="197">
        <v>0</v>
      </c>
      <c r="Z2819" s="197">
        <v>0</v>
      </c>
      <c r="AA2819" s="197">
        <v>0</v>
      </c>
      <c r="AB2819" s="197">
        <v>0</v>
      </c>
      <c r="AC2819" s="197">
        <v>0</v>
      </c>
      <c r="AD2819" s="197">
        <v>0</v>
      </c>
      <c r="AE2819" s="197">
        <v>0</v>
      </c>
      <c r="AF2819" s="197">
        <v>0</v>
      </c>
    </row>
    <row r="2820" spans="1:32" x14ac:dyDescent="0.25">
      <c r="A2820" t="s">
        <v>8481</v>
      </c>
      <c r="B2820" s="197">
        <v>0</v>
      </c>
      <c r="C2820" s="197">
        <v>0</v>
      </c>
      <c r="D2820" s="197">
        <v>0</v>
      </c>
      <c r="E2820" s="197">
        <v>0</v>
      </c>
      <c r="F2820" s="197">
        <v>0</v>
      </c>
      <c r="G2820" s="197">
        <v>0</v>
      </c>
      <c r="H2820" s="197">
        <v>0</v>
      </c>
      <c r="I2820" s="197">
        <v>0</v>
      </c>
      <c r="J2820" s="197">
        <v>0</v>
      </c>
      <c r="K2820" s="197">
        <v>0</v>
      </c>
      <c r="L2820" s="197">
        <v>0</v>
      </c>
      <c r="M2820" s="197">
        <v>0</v>
      </c>
      <c r="N2820" s="197">
        <v>0</v>
      </c>
      <c r="O2820" s="197">
        <v>0</v>
      </c>
      <c r="P2820" s="197">
        <v>0</v>
      </c>
      <c r="Q2820" s="197">
        <v>0</v>
      </c>
      <c r="R2820" s="197">
        <v>0</v>
      </c>
      <c r="S2820" s="197">
        <v>0</v>
      </c>
      <c r="T2820" s="197">
        <v>0</v>
      </c>
      <c r="U2820" s="197">
        <v>0</v>
      </c>
      <c r="V2820" s="197">
        <v>0</v>
      </c>
      <c r="W2820" s="197">
        <v>0</v>
      </c>
      <c r="X2820" s="197">
        <v>0</v>
      </c>
      <c r="Y2820" s="197">
        <v>0</v>
      </c>
      <c r="Z2820" s="197">
        <v>0</v>
      </c>
      <c r="AA2820" s="197">
        <v>0</v>
      </c>
      <c r="AB2820" s="197">
        <v>0</v>
      </c>
      <c r="AC2820" s="197">
        <v>0</v>
      </c>
      <c r="AD2820" s="197">
        <v>0</v>
      </c>
      <c r="AE2820" s="197">
        <v>0</v>
      </c>
      <c r="AF2820" s="197">
        <v>0</v>
      </c>
    </row>
    <row r="2821" spans="1:32" x14ac:dyDescent="0.25">
      <c r="A2821" t="s">
        <v>8482</v>
      </c>
      <c r="B2821" s="197">
        <v>0</v>
      </c>
      <c r="C2821" s="197">
        <v>0</v>
      </c>
      <c r="D2821" s="197">
        <v>0</v>
      </c>
      <c r="E2821" s="197">
        <v>0</v>
      </c>
      <c r="F2821" s="197">
        <v>0</v>
      </c>
      <c r="G2821" s="197">
        <v>0</v>
      </c>
      <c r="H2821" s="197">
        <v>0</v>
      </c>
      <c r="I2821" s="197">
        <v>0</v>
      </c>
      <c r="J2821" s="197">
        <v>0</v>
      </c>
      <c r="K2821" s="197">
        <v>0</v>
      </c>
      <c r="L2821" s="197">
        <v>0</v>
      </c>
      <c r="M2821" s="197">
        <v>0</v>
      </c>
      <c r="N2821" s="197">
        <v>0</v>
      </c>
      <c r="O2821" s="197">
        <v>0</v>
      </c>
      <c r="P2821" s="197">
        <v>0</v>
      </c>
      <c r="Q2821" s="197">
        <v>0</v>
      </c>
      <c r="R2821" s="197">
        <v>0</v>
      </c>
      <c r="S2821" s="197">
        <v>0</v>
      </c>
      <c r="T2821" s="197">
        <v>0</v>
      </c>
      <c r="U2821" s="197">
        <v>0</v>
      </c>
      <c r="V2821" s="197">
        <v>0</v>
      </c>
      <c r="W2821" s="197">
        <v>0</v>
      </c>
      <c r="X2821" s="197">
        <v>0</v>
      </c>
      <c r="Y2821" s="197">
        <v>0</v>
      </c>
      <c r="Z2821" s="197">
        <v>0</v>
      </c>
      <c r="AA2821" s="197">
        <v>0</v>
      </c>
      <c r="AB2821" s="197">
        <v>0</v>
      </c>
      <c r="AC2821" s="197">
        <v>0</v>
      </c>
      <c r="AD2821" s="197">
        <v>0</v>
      </c>
      <c r="AE2821" s="197">
        <v>0</v>
      </c>
      <c r="AF2821" s="197">
        <v>0</v>
      </c>
    </row>
    <row r="2822" spans="1:32" x14ac:dyDescent="0.25">
      <c r="A2822" t="s">
        <v>8483</v>
      </c>
      <c r="B2822" s="197">
        <v>0</v>
      </c>
      <c r="C2822" s="197">
        <v>0</v>
      </c>
      <c r="D2822" s="197">
        <v>0</v>
      </c>
      <c r="E2822" s="197">
        <v>0</v>
      </c>
      <c r="F2822" s="197">
        <v>0</v>
      </c>
      <c r="G2822" s="197">
        <v>0</v>
      </c>
      <c r="H2822" s="197">
        <v>0</v>
      </c>
      <c r="I2822" s="197">
        <v>0</v>
      </c>
      <c r="J2822" s="197">
        <v>0</v>
      </c>
      <c r="K2822" s="197">
        <v>0</v>
      </c>
      <c r="L2822" s="197">
        <v>0</v>
      </c>
      <c r="M2822" s="197">
        <v>0</v>
      </c>
      <c r="N2822" s="197">
        <v>0</v>
      </c>
      <c r="O2822" s="197">
        <v>0</v>
      </c>
      <c r="P2822" s="197">
        <v>0</v>
      </c>
      <c r="Q2822" s="197">
        <v>0</v>
      </c>
      <c r="R2822" s="197">
        <v>0</v>
      </c>
      <c r="S2822" s="197">
        <v>0</v>
      </c>
      <c r="T2822" s="197">
        <v>0</v>
      </c>
      <c r="U2822" s="197">
        <v>0</v>
      </c>
      <c r="V2822" s="197">
        <v>0</v>
      </c>
      <c r="W2822" s="197">
        <v>0</v>
      </c>
      <c r="X2822" s="197">
        <v>0</v>
      </c>
      <c r="Y2822" s="197">
        <v>0</v>
      </c>
      <c r="Z2822" s="197">
        <v>0</v>
      </c>
      <c r="AA2822" s="197">
        <v>0</v>
      </c>
      <c r="AB2822" s="197">
        <v>0</v>
      </c>
      <c r="AC2822" s="197">
        <v>0</v>
      </c>
      <c r="AD2822" s="197">
        <v>0</v>
      </c>
      <c r="AE2822" s="197">
        <v>0</v>
      </c>
      <c r="AF2822" s="197">
        <v>0</v>
      </c>
    </row>
    <row r="2823" spans="1:32" x14ac:dyDescent="0.25">
      <c r="A2823" t="s">
        <v>8484</v>
      </c>
      <c r="B2823">
        <v>0</v>
      </c>
      <c r="C2823">
        <v>0</v>
      </c>
      <c r="D2823">
        <v>0</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row>
    <row r="2824" spans="1:32" x14ac:dyDescent="0.25">
      <c r="A2824" t="s">
        <v>8485</v>
      </c>
      <c r="B2824">
        <v>0</v>
      </c>
      <c r="C2824">
        <v>0</v>
      </c>
      <c r="D2824">
        <v>0</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row>
    <row r="2825" spans="1:32" x14ac:dyDescent="0.25">
      <c r="A2825" t="s">
        <v>8486</v>
      </c>
      <c r="B2825">
        <v>0</v>
      </c>
      <c r="C2825">
        <v>0</v>
      </c>
      <c r="D2825">
        <v>0</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row>
    <row r="2826" spans="1:32" x14ac:dyDescent="0.25">
      <c r="A2826" t="s">
        <v>8487</v>
      </c>
      <c r="B2826" s="197">
        <v>5.0728900000000001E-5</v>
      </c>
      <c r="C2826" s="197">
        <v>5.0728900000000001E-5</v>
      </c>
      <c r="D2826" s="197">
        <v>5.0728900000000001E-5</v>
      </c>
      <c r="E2826" s="197">
        <v>5.0728900000000001E-5</v>
      </c>
      <c r="F2826" s="197">
        <v>5.0728900000000001E-5</v>
      </c>
      <c r="G2826" s="197">
        <v>5.0728900000000001E-5</v>
      </c>
      <c r="H2826" s="197">
        <v>5.0728900000000001E-5</v>
      </c>
      <c r="I2826" s="197">
        <v>5.0728900000000001E-5</v>
      </c>
      <c r="J2826" s="197">
        <v>5.0728900000000001E-5</v>
      </c>
      <c r="K2826" s="197">
        <v>5.0728900000000001E-5</v>
      </c>
      <c r="L2826" s="197">
        <v>5.0728900000000001E-5</v>
      </c>
      <c r="M2826" s="197">
        <v>5.0728900000000001E-5</v>
      </c>
      <c r="N2826" s="197">
        <v>5.0728900000000001E-5</v>
      </c>
      <c r="O2826" s="197">
        <v>5.0728900000000001E-5</v>
      </c>
      <c r="P2826" s="197">
        <v>5.0728900000000001E-5</v>
      </c>
      <c r="Q2826" s="197">
        <v>5.0728900000000001E-5</v>
      </c>
      <c r="R2826" s="197">
        <v>5.0728900000000001E-5</v>
      </c>
      <c r="S2826" s="197">
        <v>5.0728900000000001E-5</v>
      </c>
      <c r="T2826" s="197">
        <v>5.0728900000000001E-5</v>
      </c>
      <c r="U2826" s="197">
        <v>5.0728900000000001E-5</v>
      </c>
      <c r="V2826" s="197">
        <v>5.0728900000000001E-5</v>
      </c>
      <c r="W2826" s="197">
        <v>5.0728900000000001E-5</v>
      </c>
      <c r="X2826" s="197">
        <v>5.0728900000000001E-5</v>
      </c>
      <c r="Y2826" s="197">
        <v>5.0728900000000001E-5</v>
      </c>
      <c r="Z2826" s="197">
        <v>5.0728900000000001E-5</v>
      </c>
      <c r="AA2826" s="197">
        <v>5.0728900000000001E-5</v>
      </c>
      <c r="AB2826" s="197">
        <v>5.0728900000000001E-5</v>
      </c>
      <c r="AC2826" s="197">
        <v>5.0728900000000001E-5</v>
      </c>
      <c r="AD2826" s="197">
        <v>5.0728900000000001E-5</v>
      </c>
      <c r="AE2826" s="197">
        <v>5.0728900000000001E-5</v>
      </c>
      <c r="AF2826" s="197">
        <v>5.0728900000000001E-5</v>
      </c>
    </row>
    <row r="2827" spans="1:32" x14ac:dyDescent="0.25">
      <c r="A2827" t="s">
        <v>8488</v>
      </c>
      <c r="B2827">
        <v>0</v>
      </c>
      <c r="C2827">
        <v>0</v>
      </c>
      <c r="D2827">
        <v>0</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row>
    <row r="2828" spans="1:32" x14ac:dyDescent="0.25">
      <c r="A2828" t="s">
        <v>8489</v>
      </c>
      <c r="B2828">
        <v>0</v>
      </c>
      <c r="C2828">
        <v>0</v>
      </c>
      <c r="D2828">
        <v>0</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row>
    <row r="2829" spans="1:32" x14ac:dyDescent="0.25">
      <c r="A2829" t="s">
        <v>8490</v>
      </c>
      <c r="B2829">
        <v>0</v>
      </c>
      <c r="C2829">
        <v>0</v>
      </c>
      <c r="D2829">
        <v>0</v>
      </c>
      <c r="E2829">
        <v>0</v>
      </c>
      <c r="F2829">
        <v>0</v>
      </c>
      <c r="G2829">
        <v>0</v>
      </c>
      <c r="H2829">
        <v>0</v>
      </c>
      <c r="I2829">
        <v>0</v>
      </c>
      <c r="J2829">
        <v>0</v>
      </c>
      <c r="K2829">
        <v>0</v>
      </c>
      <c r="L2829">
        <v>0</v>
      </c>
      <c r="M2829">
        <v>0</v>
      </c>
      <c r="N2829">
        <v>0</v>
      </c>
      <c r="O2829">
        <v>0</v>
      </c>
      <c r="P2829">
        <v>0</v>
      </c>
      <c r="Q2829">
        <v>0</v>
      </c>
      <c r="R2829">
        <v>0</v>
      </c>
      <c r="S2829">
        <v>0</v>
      </c>
      <c r="T2829">
        <v>0</v>
      </c>
      <c r="U2829">
        <v>0</v>
      </c>
      <c r="V2829">
        <v>0</v>
      </c>
      <c r="W2829">
        <v>0</v>
      </c>
      <c r="X2829">
        <v>0</v>
      </c>
      <c r="Y2829">
        <v>0</v>
      </c>
      <c r="Z2829">
        <v>0</v>
      </c>
      <c r="AA2829">
        <v>0</v>
      </c>
      <c r="AB2829">
        <v>0</v>
      </c>
      <c r="AC2829">
        <v>0</v>
      </c>
      <c r="AD2829">
        <v>0</v>
      </c>
      <c r="AE2829">
        <v>0</v>
      </c>
      <c r="AF2829">
        <v>0</v>
      </c>
    </row>
    <row r="2830" spans="1:32" x14ac:dyDescent="0.25">
      <c r="A2830" t="s">
        <v>8491</v>
      </c>
      <c r="B2830">
        <v>0</v>
      </c>
      <c r="C2830">
        <v>0</v>
      </c>
      <c r="D2830">
        <v>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row>
    <row r="2831" spans="1:32" x14ac:dyDescent="0.25">
      <c r="A2831" t="s">
        <v>8492</v>
      </c>
      <c r="B2831">
        <v>0</v>
      </c>
      <c r="C2831">
        <v>0</v>
      </c>
      <c r="D2831">
        <v>0</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row>
    <row r="2832" spans="1:32" x14ac:dyDescent="0.25">
      <c r="A2832" t="s">
        <v>8493</v>
      </c>
      <c r="B2832">
        <v>0</v>
      </c>
      <c r="C2832">
        <v>0</v>
      </c>
      <c r="D2832">
        <v>0</v>
      </c>
      <c r="E2832">
        <v>0</v>
      </c>
      <c r="F2832">
        <v>0</v>
      </c>
      <c r="G2832">
        <v>0</v>
      </c>
      <c r="H2832">
        <v>0</v>
      </c>
      <c r="I2832">
        <v>0</v>
      </c>
      <c r="J2832">
        <v>0</v>
      </c>
      <c r="K2832">
        <v>0</v>
      </c>
      <c r="L2832">
        <v>0</v>
      </c>
      <c r="M2832">
        <v>0</v>
      </c>
      <c r="N2832">
        <v>0</v>
      </c>
      <c r="O2832">
        <v>0</v>
      </c>
      <c r="P2832">
        <v>0</v>
      </c>
      <c r="Q2832">
        <v>0</v>
      </c>
      <c r="R2832">
        <v>0</v>
      </c>
      <c r="S2832">
        <v>0</v>
      </c>
      <c r="T2832">
        <v>0</v>
      </c>
      <c r="U2832">
        <v>0</v>
      </c>
      <c r="V2832">
        <v>0</v>
      </c>
      <c r="W2832">
        <v>0</v>
      </c>
      <c r="X2832">
        <v>0</v>
      </c>
      <c r="Y2832">
        <v>0</v>
      </c>
      <c r="Z2832">
        <v>0</v>
      </c>
      <c r="AA2832">
        <v>0</v>
      </c>
      <c r="AB2832">
        <v>0</v>
      </c>
      <c r="AC2832">
        <v>0</v>
      </c>
      <c r="AD2832">
        <v>0</v>
      </c>
      <c r="AE2832">
        <v>0</v>
      </c>
      <c r="AF2832">
        <v>0</v>
      </c>
    </row>
    <row r="2833" spans="1:32" x14ac:dyDescent="0.25">
      <c r="A2833" t="s">
        <v>8494</v>
      </c>
      <c r="B2833">
        <v>0</v>
      </c>
      <c r="C2833">
        <v>0</v>
      </c>
      <c r="D2833">
        <v>0</v>
      </c>
      <c r="E2833">
        <v>0</v>
      </c>
      <c r="F2833">
        <v>0</v>
      </c>
      <c r="G2833">
        <v>0</v>
      </c>
      <c r="H2833">
        <v>0</v>
      </c>
      <c r="I2833">
        <v>0</v>
      </c>
      <c r="J2833">
        <v>0</v>
      </c>
      <c r="K2833">
        <v>0</v>
      </c>
      <c r="L2833">
        <v>0</v>
      </c>
      <c r="M2833">
        <v>0</v>
      </c>
      <c r="N2833">
        <v>0</v>
      </c>
      <c r="O2833">
        <v>0</v>
      </c>
      <c r="P2833">
        <v>0</v>
      </c>
      <c r="Q2833">
        <v>0</v>
      </c>
      <c r="R2833">
        <v>0</v>
      </c>
      <c r="S2833">
        <v>0</v>
      </c>
      <c r="T2833">
        <v>0</v>
      </c>
      <c r="U2833">
        <v>0</v>
      </c>
      <c r="V2833">
        <v>0</v>
      </c>
      <c r="W2833">
        <v>0</v>
      </c>
      <c r="X2833">
        <v>0</v>
      </c>
      <c r="Y2833">
        <v>0</v>
      </c>
      <c r="Z2833">
        <v>0</v>
      </c>
      <c r="AA2833">
        <v>0</v>
      </c>
      <c r="AB2833">
        <v>0</v>
      </c>
      <c r="AC2833">
        <v>0</v>
      </c>
      <c r="AD2833">
        <v>0</v>
      </c>
      <c r="AE2833">
        <v>0</v>
      </c>
      <c r="AF2833">
        <v>0</v>
      </c>
    </row>
    <row r="2834" spans="1:32" x14ac:dyDescent="0.25">
      <c r="A2834" t="s">
        <v>8495</v>
      </c>
      <c r="B2834">
        <v>0</v>
      </c>
      <c r="C2834">
        <v>0</v>
      </c>
      <c r="D2834">
        <v>0</v>
      </c>
      <c r="E2834">
        <v>0</v>
      </c>
      <c r="F2834">
        <v>0</v>
      </c>
      <c r="G2834">
        <v>0</v>
      </c>
      <c r="H2834">
        <v>0</v>
      </c>
      <c r="I2834">
        <v>0</v>
      </c>
      <c r="J2834">
        <v>0</v>
      </c>
      <c r="K2834">
        <v>0</v>
      </c>
      <c r="L2834">
        <v>0</v>
      </c>
      <c r="M2834">
        <v>0</v>
      </c>
      <c r="N2834">
        <v>0</v>
      </c>
      <c r="O2834">
        <v>0</v>
      </c>
      <c r="P2834">
        <v>0</v>
      </c>
      <c r="Q2834">
        <v>0</v>
      </c>
      <c r="R2834">
        <v>0</v>
      </c>
      <c r="S2834">
        <v>0</v>
      </c>
      <c r="T2834">
        <v>0</v>
      </c>
      <c r="U2834">
        <v>0</v>
      </c>
      <c r="V2834">
        <v>0</v>
      </c>
      <c r="W2834">
        <v>0</v>
      </c>
      <c r="X2834">
        <v>0</v>
      </c>
      <c r="Y2834">
        <v>0</v>
      </c>
      <c r="Z2834">
        <v>0</v>
      </c>
      <c r="AA2834">
        <v>0</v>
      </c>
      <c r="AB2834">
        <v>0</v>
      </c>
      <c r="AC2834">
        <v>0</v>
      </c>
      <c r="AD2834">
        <v>0</v>
      </c>
      <c r="AE2834">
        <v>0</v>
      </c>
      <c r="AF2834">
        <v>0</v>
      </c>
    </row>
    <row r="2835" spans="1:32" x14ac:dyDescent="0.25">
      <c r="A2835" t="s">
        <v>8496</v>
      </c>
      <c r="B2835">
        <v>0</v>
      </c>
      <c r="C2835">
        <v>0</v>
      </c>
      <c r="D2835">
        <v>0</v>
      </c>
      <c r="E2835">
        <v>0</v>
      </c>
      <c r="F2835">
        <v>0</v>
      </c>
      <c r="G2835">
        <v>0</v>
      </c>
      <c r="H2835">
        <v>0</v>
      </c>
      <c r="I2835">
        <v>0</v>
      </c>
      <c r="J2835">
        <v>0</v>
      </c>
      <c r="K2835">
        <v>0</v>
      </c>
      <c r="L2835">
        <v>0</v>
      </c>
      <c r="M2835">
        <v>0</v>
      </c>
      <c r="N2835">
        <v>0</v>
      </c>
      <c r="O2835">
        <v>0</v>
      </c>
      <c r="P2835">
        <v>0</v>
      </c>
      <c r="Q2835">
        <v>0</v>
      </c>
      <c r="R2835">
        <v>0</v>
      </c>
      <c r="S2835">
        <v>0</v>
      </c>
      <c r="T2835">
        <v>0</v>
      </c>
      <c r="U2835">
        <v>0</v>
      </c>
      <c r="V2835">
        <v>0</v>
      </c>
      <c r="W2835">
        <v>0</v>
      </c>
      <c r="X2835">
        <v>0</v>
      </c>
      <c r="Y2835">
        <v>0</v>
      </c>
      <c r="Z2835">
        <v>0</v>
      </c>
      <c r="AA2835">
        <v>0</v>
      </c>
      <c r="AB2835">
        <v>0</v>
      </c>
      <c r="AC2835">
        <v>0</v>
      </c>
      <c r="AD2835">
        <v>0</v>
      </c>
      <c r="AE2835">
        <v>0</v>
      </c>
      <c r="AF2835">
        <v>0</v>
      </c>
    </row>
    <row r="2836" spans="1:32" x14ac:dyDescent="0.25">
      <c r="A2836" t="s">
        <v>8497</v>
      </c>
      <c r="B2836">
        <v>0</v>
      </c>
      <c r="C2836">
        <v>0</v>
      </c>
      <c r="D2836">
        <v>0</v>
      </c>
      <c r="E2836">
        <v>0</v>
      </c>
      <c r="F2836">
        <v>0</v>
      </c>
      <c r="G2836">
        <v>0</v>
      </c>
      <c r="H2836">
        <v>0</v>
      </c>
      <c r="I2836">
        <v>0</v>
      </c>
      <c r="J2836">
        <v>0</v>
      </c>
      <c r="K2836">
        <v>0</v>
      </c>
      <c r="L2836">
        <v>0</v>
      </c>
      <c r="M2836">
        <v>0</v>
      </c>
      <c r="N2836">
        <v>0</v>
      </c>
      <c r="O2836">
        <v>0</v>
      </c>
      <c r="P2836">
        <v>0</v>
      </c>
      <c r="Q2836">
        <v>0</v>
      </c>
      <c r="R2836">
        <v>0</v>
      </c>
      <c r="S2836">
        <v>0</v>
      </c>
      <c r="T2836">
        <v>0</v>
      </c>
      <c r="U2836">
        <v>0</v>
      </c>
      <c r="V2836">
        <v>0</v>
      </c>
      <c r="W2836">
        <v>0</v>
      </c>
      <c r="X2836">
        <v>0</v>
      </c>
      <c r="Y2836">
        <v>0</v>
      </c>
      <c r="Z2836">
        <v>0</v>
      </c>
      <c r="AA2836">
        <v>0</v>
      </c>
      <c r="AB2836">
        <v>0</v>
      </c>
      <c r="AC2836">
        <v>0</v>
      </c>
      <c r="AD2836">
        <v>0</v>
      </c>
      <c r="AE2836">
        <v>0</v>
      </c>
      <c r="AF2836">
        <v>0</v>
      </c>
    </row>
    <row r="2837" spans="1:32" x14ac:dyDescent="0.25">
      <c r="A2837" t="s">
        <v>8498</v>
      </c>
      <c r="B2837">
        <v>0</v>
      </c>
      <c r="C2837">
        <v>0</v>
      </c>
      <c r="D2837">
        <v>0</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row>
    <row r="2838" spans="1:32" x14ac:dyDescent="0.25">
      <c r="A2838" t="s">
        <v>8499</v>
      </c>
      <c r="B2838" s="197">
        <v>5.0728900000000001E-5</v>
      </c>
      <c r="C2838" s="197">
        <v>5.0728900000000001E-5</v>
      </c>
      <c r="D2838" s="197">
        <v>5.0728900000000001E-5</v>
      </c>
      <c r="E2838" s="197">
        <v>5.0728900000000001E-5</v>
      </c>
      <c r="F2838" s="197">
        <v>5.0728900000000001E-5</v>
      </c>
      <c r="G2838" s="197">
        <v>5.0728900000000001E-5</v>
      </c>
      <c r="H2838" s="197">
        <v>5.0728900000000001E-5</v>
      </c>
      <c r="I2838" s="197">
        <v>5.0728900000000001E-5</v>
      </c>
      <c r="J2838" s="197">
        <v>5.0728900000000001E-5</v>
      </c>
      <c r="K2838" s="197">
        <v>5.0728900000000001E-5</v>
      </c>
      <c r="L2838" s="197">
        <v>5.0728900000000001E-5</v>
      </c>
      <c r="M2838" s="197">
        <v>5.0728900000000001E-5</v>
      </c>
      <c r="N2838" s="197">
        <v>5.0728900000000001E-5</v>
      </c>
      <c r="O2838" s="197">
        <v>5.0728900000000001E-5</v>
      </c>
      <c r="P2838" s="197">
        <v>5.0728900000000001E-5</v>
      </c>
      <c r="Q2838" s="197">
        <v>5.0728900000000001E-5</v>
      </c>
      <c r="R2838" s="197">
        <v>5.0728900000000001E-5</v>
      </c>
      <c r="S2838" s="197">
        <v>5.0728900000000001E-5</v>
      </c>
      <c r="T2838" s="197">
        <v>5.0728900000000001E-5</v>
      </c>
      <c r="U2838" s="197">
        <v>5.0728900000000001E-5</v>
      </c>
      <c r="V2838" s="197">
        <v>5.0728900000000001E-5</v>
      </c>
      <c r="W2838" s="197">
        <v>5.0728900000000001E-5</v>
      </c>
      <c r="X2838" s="197">
        <v>5.0728900000000001E-5</v>
      </c>
      <c r="Y2838" s="197">
        <v>5.0728900000000001E-5</v>
      </c>
      <c r="Z2838" s="197">
        <v>5.0728900000000001E-5</v>
      </c>
      <c r="AA2838" s="197">
        <v>5.0728900000000001E-5</v>
      </c>
      <c r="AB2838" s="197">
        <v>5.0728900000000001E-5</v>
      </c>
      <c r="AC2838" s="197">
        <v>5.0728900000000001E-5</v>
      </c>
      <c r="AD2838" s="197">
        <v>5.0728900000000001E-5</v>
      </c>
      <c r="AE2838" s="197">
        <v>5.0728900000000001E-5</v>
      </c>
      <c r="AF2838" s="197">
        <v>5.0728900000000001E-5</v>
      </c>
    </row>
    <row r="2839" spans="1:32" x14ac:dyDescent="0.25">
      <c r="A2839" t="s">
        <v>8500</v>
      </c>
      <c r="B2839">
        <v>0</v>
      </c>
      <c r="C2839">
        <v>0</v>
      </c>
      <c r="D2839">
        <v>0</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row>
    <row r="2840" spans="1:32" x14ac:dyDescent="0.25">
      <c r="A2840" t="s">
        <v>8501</v>
      </c>
      <c r="B2840">
        <v>0</v>
      </c>
      <c r="C2840">
        <v>0</v>
      </c>
      <c r="D2840">
        <v>0</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row>
    <row r="2841" spans="1:32" x14ac:dyDescent="0.25">
      <c r="A2841" t="s">
        <v>8502</v>
      </c>
      <c r="B2841">
        <v>0</v>
      </c>
      <c r="C2841">
        <v>0</v>
      </c>
      <c r="D2841">
        <v>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row>
    <row r="2842" spans="1:32" x14ac:dyDescent="0.25">
      <c r="A2842" t="s">
        <v>8503</v>
      </c>
      <c r="B2842">
        <v>0</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row>
    <row r="2843" spans="1:32" x14ac:dyDescent="0.25">
      <c r="A2843" t="s">
        <v>8504</v>
      </c>
      <c r="B2843">
        <v>0</v>
      </c>
      <c r="C2843">
        <v>0</v>
      </c>
      <c r="D2843">
        <v>0</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v>0</v>
      </c>
      <c r="AA2843">
        <v>0</v>
      </c>
      <c r="AB2843">
        <v>0</v>
      </c>
      <c r="AC2843">
        <v>0</v>
      </c>
      <c r="AD2843">
        <v>0</v>
      </c>
      <c r="AE2843">
        <v>0</v>
      </c>
      <c r="AF2843">
        <v>0</v>
      </c>
    </row>
    <row r="2844" spans="1:32" x14ac:dyDescent="0.25">
      <c r="A2844" t="s">
        <v>8505</v>
      </c>
      <c r="B2844">
        <v>0</v>
      </c>
      <c r="C2844">
        <v>0</v>
      </c>
      <c r="D2844">
        <v>0</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row>
    <row r="2845" spans="1:32" x14ac:dyDescent="0.25">
      <c r="A2845" t="s">
        <v>8506</v>
      </c>
      <c r="B2845">
        <v>0</v>
      </c>
      <c r="C2845">
        <v>0</v>
      </c>
      <c r="D2845">
        <v>0</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row>
    <row r="2846" spans="1:32" x14ac:dyDescent="0.25">
      <c r="A2846" t="s">
        <v>8507</v>
      </c>
      <c r="B2846">
        <v>0</v>
      </c>
      <c r="C2846">
        <v>0</v>
      </c>
      <c r="D2846">
        <v>0</v>
      </c>
      <c r="E2846">
        <v>0</v>
      </c>
      <c r="F2846">
        <v>0</v>
      </c>
      <c r="G2846">
        <v>0</v>
      </c>
      <c r="H2846">
        <v>0</v>
      </c>
      <c r="I2846">
        <v>0</v>
      </c>
      <c r="J2846">
        <v>0</v>
      </c>
      <c r="K2846">
        <v>0</v>
      </c>
      <c r="L2846">
        <v>0</v>
      </c>
      <c r="M2846">
        <v>0</v>
      </c>
      <c r="N2846">
        <v>0</v>
      </c>
      <c r="O2846">
        <v>0</v>
      </c>
      <c r="P2846">
        <v>0</v>
      </c>
      <c r="Q2846">
        <v>0</v>
      </c>
      <c r="R2846">
        <v>0</v>
      </c>
      <c r="S2846">
        <v>0</v>
      </c>
      <c r="T2846">
        <v>0</v>
      </c>
      <c r="U2846">
        <v>0</v>
      </c>
      <c r="V2846">
        <v>0</v>
      </c>
      <c r="W2846">
        <v>0</v>
      </c>
      <c r="X2846">
        <v>0</v>
      </c>
      <c r="Y2846">
        <v>0</v>
      </c>
      <c r="Z2846">
        <v>0</v>
      </c>
      <c r="AA2846">
        <v>0</v>
      </c>
      <c r="AB2846">
        <v>0</v>
      </c>
      <c r="AC2846">
        <v>0</v>
      </c>
      <c r="AD2846">
        <v>0</v>
      </c>
      <c r="AE2846">
        <v>0</v>
      </c>
      <c r="AF2846">
        <v>0</v>
      </c>
    </row>
    <row r="2847" spans="1:32" x14ac:dyDescent="0.25">
      <c r="A2847" t="s">
        <v>8508</v>
      </c>
      <c r="B2847">
        <v>0</v>
      </c>
      <c r="C2847">
        <v>0</v>
      </c>
      <c r="D2847">
        <v>0</v>
      </c>
      <c r="E2847">
        <v>0</v>
      </c>
      <c r="F2847">
        <v>0</v>
      </c>
      <c r="G2847">
        <v>0</v>
      </c>
      <c r="H2847">
        <v>0</v>
      </c>
      <c r="I2847">
        <v>0</v>
      </c>
      <c r="J2847">
        <v>0</v>
      </c>
      <c r="K2847">
        <v>0</v>
      </c>
      <c r="L2847">
        <v>0</v>
      </c>
      <c r="M2847">
        <v>0</v>
      </c>
      <c r="N2847">
        <v>0</v>
      </c>
      <c r="O2847">
        <v>0</v>
      </c>
      <c r="P2847">
        <v>0</v>
      </c>
      <c r="Q2847">
        <v>0</v>
      </c>
      <c r="R2847">
        <v>0</v>
      </c>
      <c r="S2847">
        <v>0</v>
      </c>
      <c r="T2847">
        <v>0</v>
      </c>
      <c r="U2847">
        <v>0</v>
      </c>
      <c r="V2847">
        <v>0</v>
      </c>
      <c r="W2847">
        <v>0</v>
      </c>
      <c r="X2847">
        <v>0</v>
      </c>
      <c r="Y2847">
        <v>0</v>
      </c>
      <c r="Z2847">
        <v>0</v>
      </c>
      <c r="AA2847">
        <v>0</v>
      </c>
      <c r="AB2847">
        <v>0</v>
      </c>
      <c r="AC2847">
        <v>0</v>
      </c>
      <c r="AD2847">
        <v>0</v>
      </c>
      <c r="AE2847">
        <v>0</v>
      </c>
      <c r="AF2847">
        <v>0</v>
      </c>
    </row>
    <row r="2848" spans="1:32" x14ac:dyDescent="0.25">
      <c r="A2848" t="s">
        <v>8509</v>
      </c>
      <c r="B2848">
        <v>0</v>
      </c>
      <c r="C2848">
        <v>0</v>
      </c>
      <c r="D2848">
        <v>0</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row>
    <row r="2849" spans="1:32" x14ac:dyDescent="0.25">
      <c r="A2849" t="s">
        <v>8510</v>
      </c>
      <c r="B2849">
        <v>0</v>
      </c>
      <c r="C2849">
        <v>0</v>
      </c>
      <c r="D2849">
        <v>0</v>
      </c>
      <c r="E2849">
        <v>0</v>
      </c>
      <c r="F2849">
        <v>0</v>
      </c>
      <c r="G2849">
        <v>0</v>
      </c>
      <c r="H2849">
        <v>0</v>
      </c>
      <c r="I2849">
        <v>0</v>
      </c>
      <c r="J2849">
        <v>0</v>
      </c>
      <c r="K2849">
        <v>0</v>
      </c>
      <c r="L2849">
        <v>0</v>
      </c>
      <c r="M2849">
        <v>0</v>
      </c>
      <c r="N2849">
        <v>0</v>
      </c>
      <c r="O2849">
        <v>0</v>
      </c>
      <c r="P2849">
        <v>0</v>
      </c>
      <c r="Q2849">
        <v>0</v>
      </c>
      <c r="R2849">
        <v>0</v>
      </c>
      <c r="S2849">
        <v>0</v>
      </c>
      <c r="T2849">
        <v>0</v>
      </c>
      <c r="U2849">
        <v>0</v>
      </c>
      <c r="V2849">
        <v>0</v>
      </c>
      <c r="W2849">
        <v>0</v>
      </c>
      <c r="X2849">
        <v>0</v>
      </c>
      <c r="Y2849">
        <v>0</v>
      </c>
      <c r="Z2849">
        <v>0</v>
      </c>
      <c r="AA2849">
        <v>0</v>
      </c>
      <c r="AB2849">
        <v>0</v>
      </c>
      <c r="AC2849">
        <v>0</v>
      </c>
      <c r="AD2849">
        <v>0</v>
      </c>
      <c r="AE2849">
        <v>0</v>
      </c>
      <c r="AF2849">
        <v>0</v>
      </c>
    </row>
    <row r="2850" spans="1:32" x14ac:dyDescent="0.25">
      <c r="A2850" t="s">
        <v>8511</v>
      </c>
      <c r="B2850" s="197">
        <v>5.0728900000000001E-5</v>
      </c>
      <c r="C2850" s="197">
        <v>5.0728900000000001E-5</v>
      </c>
      <c r="D2850" s="197">
        <v>5.0728900000000001E-5</v>
      </c>
      <c r="E2850" s="197">
        <v>5.0728900000000001E-5</v>
      </c>
      <c r="F2850" s="197">
        <v>5.0728900000000001E-5</v>
      </c>
      <c r="G2850" s="197">
        <v>5.0728900000000001E-5</v>
      </c>
      <c r="H2850" s="197">
        <v>5.0728900000000001E-5</v>
      </c>
      <c r="I2850" s="197">
        <v>5.0728900000000001E-5</v>
      </c>
      <c r="J2850" s="197">
        <v>5.0728900000000001E-5</v>
      </c>
      <c r="K2850" s="197">
        <v>5.0728900000000001E-5</v>
      </c>
      <c r="L2850" s="197">
        <v>5.0728900000000001E-5</v>
      </c>
      <c r="M2850" s="197">
        <v>5.0728900000000001E-5</v>
      </c>
      <c r="N2850" s="197">
        <v>5.0728900000000001E-5</v>
      </c>
      <c r="O2850" s="197">
        <v>5.0728900000000001E-5</v>
      </c>
      <c r="P2850" s="197">
        <v>5.0728900000000001E-5</v>
      </c>
      <c r="Q2850" s="197">
        <v>5.0728900000000001E-5</v>
      </c>
      <c r="R2850" s="197">
        <v>5.0728900000000001E-5</v>
      </c>
      <c r="S2850" s="197">
        <v>5.0728900000000001E-5</v>
      </c>
      <c r="T2850" s="197">
        <v>5.0728900000000001E-5</v>
      </c>
      <c r="U2850" s="197">
        <v>5.0728900000000001E-5</v>
      </c>
      <c r="V2850" s="197">
        <v>5.0728900000000001E-5</v>
      </c>
      <c r="W2850" s="197">
        <v>5.0728900000000001E-5</v>
      </c>
      <c r="X2850" s="197">
        <v>5.0728900000000001E-5</v>
      </c>
      <c r="Y2850" s="197">
        <v>5.0728900000000001E-5</v>
      </c>
      <c r="Z2850" s="197">
        <v>5.0728900000000001E-5</v>
      </c>
      <c r="AA2850" s="197">
        <v>5.0728900000000001E-5</v>
      </c>
      <c r="AB2850" s="197">
        <v>5.0728900000000001E-5</v>
      </c>
      <c r="AC2850" s="197">
        <v>5.0728900000000001E-5</v>
      </c>
      <c r="AD2850" s="197">
        <v>5.0728900000000001E-5</v>
      </c>
      <c r="AE2850" s="197">
        <v>5.0728900000000001E-5</v>
      </c>
      <c r="AF2850" s="197">
        <v>5.0728900000000001E-5</v>
      </c>
    </row>
    <row r="2851" spans="1:32" x14ac:dyDescent="0.25">
      <c r="A2851" t="s">
        <v>8512</v>
      </c>
      <c r="B2851">
        <v>0</v>
      </c>
      <c r="C2851">
        <v>0</v>
      </c>
      <c r="D2851">
        <v>0</v>
      </c>
      <c r="E2851">
        <v>0</v>
      </c>
      <c r="F2851">
        <v>0</v>
      </c>
      <c r="G2851">
        <v>0</v>
      </c>
      <c r="H2851">
        <v>0</v>
      </c>
      <c r="I2851">
        <v>0</v>
      </c>
      <c r="J2851">
        <v>0</v>
      </c>
      <c r="K2851">
        <v>0</v>
      </c>
      <c r="L2851">
        <v>0</v>
      </c>
      <c r="M2851">
        <v>0</v>
      </c>
      <c r="N2851">
        <v>0</v>
      </c>
      <c r="O2851">
        <v>0</v>
      </c>
      <c r="P2851">
        <v>0</v>
      </c>
      <c r="Q2851">
        <v>0</v>
      </c>
      <c r="R2851">
        <v>0</v>
      </c>
      <c r="S2851">
        <v>0</v>
      </c>
      <c r="T2851">
        <v>0</v>
      </c>
      <c r="U2851">
        <v>0</v>
      </c>
      <c r="V2851">
        <v>0</v>
      </c>
      <c r="W2851">
        <v>0</v>
      </c>
      <c r="X2851">
        <v>0</v>
      </c>
      <c r="Y2851">
        <v>0</v>
      </c>
      <c r="Z2851">
        <v>0</v>
      </c>
      <c r="AA2851">
        <v>0</v>
      </c>
      <c r="AB2851">
        <v>0</v>
      </c>
      <c r="AC2851">
        <v>0</v>
      </c>
      <c r="AD2851">
        <v>0</v>
      </c>
      <c r="AE2851">
        <v>0</v>
      </c>
      <c r="AF2851">
        <v>0</v>
      </c>
    </row>
    <row r="2852" spans="1:32" x14ac:dyDescent="0.25">
      <c r="A2852" t="s">
        <v>8513</v>
      </c>
      <c r="B2852">
        <v>0</v>
      </c>
      <c r="C2852">
        <v>0</v>
      </c>
      <c r="D2852">
        <v>0</v>
      </c>
      <c r="E2852">
        <v>0</v>
      </c>
      <c r="F2852">
        <v>0</v>
      </c>
      <c r="G2852">
        <v>0</v>
      </c>
      <c r="H2852">
        <v>0</v>
      </c>
      <c r="I2852">
        <v>0</v>
      </c>
      <c r="J2852">
        <v>0</v>
      </c>
      <c r="K2852">
        <v>0</v>
      </c>
      <c r="L2852">
        <v>0</v>
      </c>
      <c r="M2852">
        <v>0</v>
      </c>
      <c r="N2852">
        <v>0</v>
      </c>
      <c r="O2852">
        <v>0</v>
      </c>
      <c r="P2852">
        <v>0</v>
      </c>
      <c r="Q2852">
        <v>0</v>
      </c>
      <c r="R2852">
        <v>0</v>
      </c>
      <c r="S2852">
        <v>0</v>
      </c>
      <c r="T2852">
        <v>0</v>
      </c>
      <c r="U2852">
        <v>0</v>
      </c>
      <c r="V2852">
        <v>0</v>
      </c>
      <c r="W2852">
        <v>0</v>
      </c>
      <c r="X2852">
        <v>0</v>
      </c>
      <c r="Y2852">
        <v>0</v>
      </c>
      <c r="Z2852">
        <v>0</v>
      </c>
      <c r="AA2852">
        <v>0</v>
      </c>
      <c r="AB2852">
        <v>0</v>
      </c>
      <c r="AC2852">
        <v>0</v>
      </c>
      <c r="AD2852">
        <v>0</v>
      </c>
      <c r="AE2852">
        <v>0</v>
      </c>
      <c r="AF2852">
        <v>0</v>
      </c>
    </row>
    <row r="2853" spans="1:32" x14ac:dyDescent="0.25">
      <c r="A2853" t="s">
        <v>8514</v>
      </c>
      <c r="B2853">
        <v>0</v>
      </c>
      <c r="C2853">
        <v>0</v>
      </c>
      <c r="D2853">
        <v>0</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0</v>
      </c>
      <c r="Z2853">
        <v>0</v>
      </c>
      <c r="AA2853">
        <v>0</v>
      </c>
      <c r="AB2853">
        <v>0</v>
      </c>
      <c r="AC2853">
        <v>0</v>
      </c>
      <c r="AD2853">
        <v>0</v>
      </c>
      <c r="AE2853">
        <v>0</v>
      </c>
      <c r="AF2853">
        <v>0</v>
      </c>
    </row>
    <row r="2854" spans="1:32" x14ac:dyDescent="0.25">
      <c r="A2854" t="s">
        <v>8515</v>
      </c>
      <c r="B2854">
        <v>0</v>
      </c>
      <c r="C2854">
        <v>0</v>
      </c>
      <c r="D2854">
        <v>0</v>
      </c>
      <c r="E2854">
        <v>0</v>
      </c>
      <c r="F2854">
        <v>0</v>
      </c>
      <c r="G2854">
        <v>0</v>
      </c>
      <c r="H2854">
        <v>0</v>
      </c>
      <c r="I2854">
        <v>0</v>
      </c>
      <c r="J2854">
        <v>0</v>
      </c>
      <c r="K2854">
        <v>0</v>
      </c>
      <c r="L2854">
        <v>0</v>
      </c>
      <c r="M2854">
        <v>0</v>
      </c>
      <c r="N2854">
        <v>0</v>
      </c>
      <c r="O2854">
        <v>0</v>
      </c>
      <c r="P2854">
        <v>0</v>
      </c>
      <c r="Q2854">
        <v>0</v>
      </c>
      <c r="R2854">
        <v>0</v>
      </c>
      <c r="S2854">
        <v>0</v>
      </c>
      <c r="T2854">
        <v>0</v>
      </c>
      <c r="U2854">
        <v>0</v>
      </c>
      <c r="V2854">
        <v>0</v>
      </c>
      <c r="W2854">
        <v>0</v>
      </c>
      <c r="X2854">
        <v>0</v>
      </c>
      <c r="Y2854">
        <v>0</v>
      </c>
      <c r="Z2854">
        <v>0</v>
      </c>
      <c r="AA2854">
        <v>0</v>
      </c>
      <c r="AB2854">
        <v>0</v>
      </c>
      <c r="AC2854">
        <v>0</v>
      </c>
      <c r="AD2854">
        <v>0</v>
      </c>
      <c r="AE2854">
        <v>0</v>
      </c>
      <c r="AF2854">
        <v>0</v>
      </c>
    </row>
    <row r="2855" spans="1:32" x14ac:dyDescent="0.25">
      <c r="A2855" t="s">
        <v>8516</v>
      </c>
      <c r="B2855">
        <v>0</v>
      </c>
      <c r="C2855">
        <v>0</v>
      </c>
      <c r="D2855">
        <v>0</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row>
    <row r="2856" spans="1:32" x14ac:dyDescent="0.25">
      <c r="A2856" t="s">
        <v>8517</v>
      </c>
      <c r="B2856">
        <v>0</v>
      </c>
      <c r="C2856">
        <v>0</v>
      </c>
      <c r="D2856">
        <v>0</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row>
    <row r="2857" spans="1:32" x14ac:dyDescent="0.25">
      <c r="A2857" t="s">
        <v>8518</v>
      </c>
      <c r="B2857">
        <v>0</v>
      </c>
      <c r="C2857">
        <v>0</v>
      </c>
      <c r="D2857">
        <v>0</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row>
    <row r="2858" spans="1:32" x14ac:dyDescent="0.25">
      <c r="A2858" t="s">
        <v>8519</v>
      </c>
      <c r="B2858">
        <v>0</v>
      </c>
      <c r="C2858">
        <v>0</v>
      </c>
      <c r="D2858">
        <v>0</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row>
    <row r="2859" spans="1:32" x14ac:dyDescent="0.25">
      <c r="A2859" t="s">
        <v>8520</v>
      </c>
      <c r="B2859">
        <v>0</v>
      </c>
      <c r="C2859">
        <v>0</v>
      </c>
      <c r="D2859">
        <v>0</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row>
    <row r="2860" spans="1:32" x14ac:dyDescent="0.25">
      <c r="A2860" t="s">
        <v>8521</v>
      </c>
      <c r="B2860">
        <v>0</v>
      </c>
      <c r="C2860">
        <v>0</v>
      </c>
      <c r="D2860">
        <v>0</v>
      </c>
      <c r="E2860">
        <v>0</v>
      </c>
      <c r="F2860">
        <v>0</v>
      </c>
      <c r="G2860">
        <v>0</v>
      </c>
      <c r="H2860">
        <v>0</v>
      </c>
      <c r="I2860">
        <v>0</v>
      </c>
      <c r="J2860">
        <v>0</v>
      </c>
      <c r="K2860">
        <v>0</v>
      </c>
      <c r="L2860">
        <v>0</v>
      </c>
      <c r="M2860">
        <v>0</v>
      </c>
      <c r="N2860">
        <v>0</v>
      </c>
      <c r="O2860">
        <v>0</v>
      </c>
      <c r="P2860">
        <v>0</v>
      </c>
      <c r="Q2860">
        <v>0</v>
      </c>
      <c r="R2860">
        <v>0</v>
      </c>
      <c r="S2860">
        <v>0</v>
      </c>
      <c r="T2860">
        <v>0</v>
      </c>
      <c r="U2860">
        <v>0</v>
      </c>
      <c r="V2860">
        <v>0</v>
      </c>
      <c r="W2860">
        <v>0</v>
      </c>
      <c r="X2860">
        <v>0</v>
      </c>
      <c r="Y2860">
        <v>0</v>
      </c>
      <c r="Z2860">
        <v>0</v>
      </c>
      <c r="AA2860">
        <v>0</v>
      </c>
      <c r="AB2860">
        <v>0</v>
      </c>
      <c r="AC2860">
        <v>0</v>
      </c>
      <c r="AD2860">
        <v>0</v>
      </c>
      <c r="AE2860">
        <v>0</v>
      </c>
      <c r="AF2860">
        <v>0</v>
      </c>
    </row>
    <row r="2861" spans="1:32" x14ac:dyDescent="0.25">
      <c r="A2861" t="s">
        <v>8522</v>
      </c>
      <c r="B2861">
        <v>0</v>
      </c>
      <c r="C2861">
        <v>0</v>
      </c>
      <c r="D2861">
        <v>0</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row>
    <row r="2862" spans="1:32" x14ac:dyDescent="0.25">
      <c r="A2862" t="s">
        <v>8523</v>
      </c>
      <c r="B2862" s="197">
        <v>5.0728900000000001E-5</v>
      </c>
      <c r="C2862" s="197">
        <v>5.0728900000000001E-5</v>
      </c>
      <c r="D2862" s="197">
        <v>5.0728900000000001E-5</v>
      </c>
      <c r="E2862" s="197">
        <v>5.0728900000000001E-5</v>
      </c>
      <c r="F2862" s="197">
        <v>5.0728900000000001E-5</v>
      </c>
      <c r="G2862" s="197">
        <v>5.0728900000000001E-5</v>
      </c>
      <c r="H2862" s="197">
        <v>5.0728900000000001E-5</v>
      </c>
      <c r="I2862" s="197">
        <v>5.0728900000000001E-5</v>
      </c>
      <c r="J2862" s="197">
        <v>5.0728900000000001E-5</v>
      </c>
      <c r="K2862" s="197">
        <v>5.0728900000000001E-5</v>
      </c>
      <c r="L2862" s="197">
        <v>5.0728900000000001E-5</v>
      </c>
      <c r="M2862" s="197">
        <v>5.0728900000000001E-5</v>
      </c>
      <c r="N2862" s="197">
        <v>5.0728900000000001E-5</v>
      </c>
      <c r="O2862" s="197">
        <v>5.0728900000000001E-5</v>
      </c>
      <c r="P2862" s="197">
        <v>5.0728900000000001E-5</v>
      </c>
      <c r="Q2862" s="197">
        <v>5.0728900000000001E-5</v>
      </c>
      <c r="R2862" s="197">
        <v>5.0728900000000001E-5</v>
      </c>
      <c r="S2862" s="197">
        <v>5.0728900000000001E-5</v>
      </c>
      <c r="T2862" s="197">
        <v>5.0728900000000001E-5</v>
      </c>
      <c r="U2862" s="197">
        <v>5.0728900000000001E-5</v>
      </c>
      <c r="V2862" s="197">
        <v>5.0728900000000001E-5</v>
      </c>
      <c r="W2862" s="197">
        <v>5.0728900000000001E-5</v>
      </c>
      <c r="X2862" s="197">
        <v>5.0728900000000001E-5</v>
      </c>
      <c r="Y2862" s="197">
        <v>5.0728900000000001E-5</v>
      </c>
      <c r="Z2862" s="197">
        <v>5.0728900000000001E-5</v>
      </c>
      <c r="AA2862" s="197">
        <v>5.0728900000000001E-5</v>
      </c>
      <c r="AB2862" s="197">
        <v>5.0728900000000001E-5</v>
      </c>
      <c r="AC2862" s="197">
        <v>5.0728900000000001E-5</v>
      </c>
      <c r="AD2862" s="197">
        <v>5.0728900000000001E-5</v>
      </c>
      <c r="AE2862" s="197">
        <v>5.0728900000000001E-5</v>
      </c>
      <c r="AF2862" s="197">
        <v>5.0728900000000001E-5</v>
      </c>
    </row>
    <row r="2863" spans="1:32" x14ac:dyDescent="0.25">
      <c r="A2863" t="s">
        <v>8524</v>
      </c>
      <c r="B2863">
        <v>0</v>
      </c>
      <c r="C2863">
        <v>0</v>
      </c>
      <c r="D2863">
        <v>0</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row>
    <row r="2864" spans="1:32" x14ac:dyDescent="0.25">
      <c r="A2864" t="s">
        <v>8525</v>
      </c>
      <c r="B2864">
        <v>0</v>
      </c>
      <c r="C2864">
        <v>0</v>
      </c>
      <c r="D2864">
        <v>0</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row>
    <row r="2865" spans="1:32" x14ac:dyDescent="0.25">
      <c r="A2865" t="s">
        <v>8526</v>
      </c>
      <c r="B2865">
        <v>0</v>
      </c>
      <c r="C2865">
        <v>0</v>
      </c>
      <c r="D2865">
        <v>0</v>
      </c>
      <c r="E2865">
        <v>0</v>
      </c>
      <c r="F2865">
        <v>0</v>
      </c>
      <c r="G2865">
        <v>0</v>
      </c>
      <c r="H2865">
        <v>0</v>
      </c>
      <c r="I2865">
        <v>0</v>
      </c>
      <c r="J2865">
        <v>0</v>
      </c>
      <c r="K2865">
        <v>0</v>
      </c>
      <c r="L2865">
        <v>0</v>
      </c>
      <c r="M2865">
        <v>0</v>
      </c>
      <c r="N2865">
        <v>0</v>
      </c>
      <c r="O2865">
        <v>0</v>
      </c>
      <c r="P2865">
        <v>0</v>
      </c>
      <c r="Q2865">
        <v>0</v>
      </c>
      <c r="R2865">
        <v>0</v>
      </c>
      <c r="S2865">
        <v>0</v>
      </c>
      <c r="T2865">
        <v>0</v>
      </c>
      <c r="U2865">
        <v>0</v>
      </c>
      <c r="V2865">
        <v>0</v>
      </c>
      <c r="W2865">
        <v>0</v>
      </c>
      <c r="X2865">
        <v>0</v>
      </c>
      <c r="Y2865">
        <v>0</v>
      </c>
      <c r="Z2865">
        <v>0</v>
      </c>
      <c r="AA2865">
        <v>0</v>
      </c>
      <c r="AB2865">
        <v>0</v>
      </c>
      <c r="AC2865">
        <v>0</v>
      </c>
      <c r="AD2865">
        <v>0</v>
      </c>
      <c r="AE2865">
        <v>0</v>
      </c>
      <c r="AF2865">
        <v>0</v>
      </c>
    </row>
    <row r="2866" spans="1:32" x14ac:dyDescent="0.25">
      <c r="A2866" t="s">
        <v>8527</v>
      </c>
      <c r="B2866">
        <v>0</v>
      </c>
      <c r="C2866">
        <v>0</v>
      </c>
      <c r="D2866">
        <v>0</v>
      </c>
      <c r="E2866">
        <v>0</v>
      </c>
      <c r="F2866">
        <v>0</v>
      </c>
      <c r="G2866">
        <v>0</v>
      </c>
      <c r="H2866">
        <v>0</v>
      </c>
      <c r="I2866">
        <v>0</v>
      </c>
      <c r="J2866">
        <v>0</v>
      </c>
      <c r="K2866">
        <v>0</v>
      </c>
      <c r="L2866">
        <v>0</v>
      </c>
      <c r="M2866">
        <v>0</v>
      </c>
      <c r="N2866">
        <v>0</v>
      </c>
      <c r="O2866">
        <v>0</v>
      </c>
      <c r="P2866">
        <v>0</v>
      </c>
      <c r="Q2866">
        <v>0</v>
      </c>
      <c r="R2866">
        <v>0</v>
      </c>
      <c r="S2866">
        <v>0</v>
      </c>
      <c r="T2866">
        <v>0</v>
      </c>
      <c r="U2866">
        <v>0</v>
      </c>
      <c r="V2866">
        <v>0</v>
      </c>
      <c r="W2866">
        <v>0</v>
      </c>
      <c r="X2866">
        <v>0</v>
      </c>
      <c r="Y2866">
        <v>0</v>
      </c>
      <c r="Z2866">
        <v>0</v>
      </c>
      <c r="AA2866">
        <v>0</v>
      </c>
      <c r="AB2866">
        <v>0</v>
      </c>
      <c r="AC2866">
        <v>0</v>
      </c>
      <c r="AD2866">
        <v>0</v>
      </c>
      <c r="AE2866">
        <v>0</v>
      </c>
      <c r="AF2866">
        <v>0</v>
      </c>
    </row>
    <row r="2867" spans="1:32" x14ac:dyDescent="0.25">
      <c r="A2867" t="s">
        <v>8528</v>
      </c>
      <c r="B2867">
        <v>0</v>
      </c>
      <c r="C2867">
        <v>0</v>
      </c>
      <c r="D2867">
        <v>0</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row>
    <row r="2868" spans="1:32" x14ac:dyDescent="0.25">
      <c r="A2868" t="s">
        <v>8529</v>
      </c>
      <c r="B2868">
        <v>0</v>
      </c>
      <c r="C2868">
        <v>0</v>
      </c>
      <c r="D2868">
        <v>0</v>
      </c>
      <c r="E2868">
        <v>0</v>
      </c>
      <c r="F2868">
        <v>0</v>
      </c>
      <c r="G2868">
        <v>0</v>
      </c>
      <c r="H2868">
        <v>0</v>
      </c>
      <c r="I2868">
        <v>0</v>
      </c>
      <c r="J2868">
        <v>0</v>
      </c>
      <c r="K2868">
        <v>0</v>
      </c>
      <c r="L2868">
        <v>0</v>
      </c>
      <c r="M2868">
        <v>0</v>
      </c>
      <c r="N2868">
        <v>0</v>
      </c>
      <c r="O2868">
        <v>0</v>
      </c>
      <c r="P2868">
        <v>0</v>
      </c>
      <c r="Q2868">
        <v>0</v>
      </c>
      <c r="R2868">
        <v>0</v>
      </c>
      <c r="S2868">
        <v>0</v>
      </c>
      <c r="T2868">
        <v>0</v>
      </c>
      <c r="U2868">
        <v>0</v>
      </c>
      <c r="V2868">
        <v>0</v>
      </c>
      <c r="W2868">
        <v>0</v>
      </c>
      <c r="X2868">
        <v>0</v>
      </c>
      <c r="Y2868">
        <v>0</v>
      </c>
      <c r="Z2868">
        <v>0</v>
      </c>
      <c r="AA2868">
        <v>0</v>
      </c>
      <c r="AB2868">
        <v>0</v>
      </c>
      <c r="AC2868">
        <v>0</v>
      </c>
      <c r="AD2868">
        <v>0</v>
      </c>
      <c r="AE2868">
        <v>0</v>
      </c>
      <c r="AF2868">
        <v>0</v>
      </c>
    </row>
    <row r="2869" spans="1:32" x14ac:dyDescent="0.25">
      <c r="A2869" t="s">
        <v>8530</v>
      </c>
      <c r="B2869">
        <v>0</v>
      </c>
      <c r="C2869">
        <v>0</v>
      </c>
      <c r="D2869">
        <v>0</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row>
    <row r="2870" spans="1:32" x14ac:dyDescent="0.25">
      <c r="A2870" t="s">
        <v>8531</v>
      </c>
      <c r="B2870">
        <v>0</v>
      </c>
      <c r="C2870">
        <v>0</v>
      </c>
      <c r="D2870">
        <v>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row>
    <row r="2871" spans="1:32" x14ac:dyDescent="0.25">
      <c r="A2871" t="s">
        <v>8532</v>
      </c>
      <c r="B2871">
        <v>0</v>
      </c>
      <c r="C2871">
        <v>0</v>
      </c>
      <c r="D2871">
        <v>0</v>
      </c>
      <c r="E2871">
        <v>0</v>
      </c>
      <c r="F2871">
        <v>0</v>
      </c>
      <c r="G2871">
        <v>0</v>
      </c>
      <c r="H2871">
        <v>0</v>
      </c>
      <c r="I2871">
        <v>0</v>
      </c>
      <c r="J2871">
        <v>0</v>
      </c>
      <c r="K2871">
        <v>0</v>
      </c>
      <c r="L2871">
        <v>0</v>
      </c>
      <c r="M2871">
        <v>0</v>
      </c>
      <c r="N2871">
        <v>0</v>
      </c>
      <c r="O2871">
        <v>0</v>
      </c>
      <c r="P2871">
        <v>0</v>
      </c>
      <c r="Q2871">
        <v>0</v>
      </c>
      <c r="R2871">
        <v>0</v>
      </c>
      <c r="S2871">
        <v>0</v>
      </c>
      <c r="T2871">
        <v>0</v>
      </c>
      <c r="U2871">
        <v>0</v>
      </c>
      <c r="V2871">
        <v>0</v>
      </c>
      <c r="W2871">
        <v>0</v>
      </c>
      <c r="X2871">
        <v>0</v>
      </c>
      <c r="Y2871">
        <v>0</v>
      </c>
      <c r="Z2871">
        <v>0</v>
      </c>
      <c r="AA2871">
        <v>0</v>
      </c>
      <c r="AB2871">
        <v>0</v>
      </c>
      <c r="AC2871">
        <v>0</v>
      </c>
      <c r="AD2871">
        <v>0</v>
      </c>
      <c r="AE2871">
        <v>0</v>
      </c>
      <c r="AF2871">
        <v>0</v>
      </c>
    </row>
    <row r="2872" spans="1:32" x14ac:dyDescent="0.25">
      <c r="A2872" t="s">
        <v>8533</v>
      </c>
      <c r="B2872">
        <v>0</v>
      </c>
      <c r="C2872">
        <v>0</v>
      </c>
      <c r="D2872">
        <v>0</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v>0</v>
      </c>
      <c r="AA2872">
        <v>0</v>
      </c>
      <c r="AB2872">
        <v>0</v>
      </c>
      <c r="AC2872">
        <v>0</v>
      </c>
      <c r="AD2872">
        <v>0</v>
      </c>
      <c r="AE2872">
        <v>0</v>
      </c>
      <c r="AF2872">
        <v>0</v>
      </c>
    </row>
    <row r="2873" spans="1:32" x14ac:dyDescent="0.25">
      <c r="A2873" t="s">
        <v>8534</v>
      </c>
      <c r="B2873">
        <v>0</v>
      </c>
      <c r="C2873">
        <v>0</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0</v>
      </c>
      <c r="X2873">
        <v>0</v>
      </c>
      <c r="Y2873">
        <v>0</v>
      </c>
      <c r="Z2873">
        <v>0</v>
      </c>
      <c r="AA2873">
        <v>0</v>
      </c>
      <c r="AB2873">
        <v>0</v>
      </c>
      <c r="AC2873">
        <v>0</v>
      </c>
      <c r="AD2873">
        <v>0</v>
      </c>
      <c r="AE2873">
        <v>0</v>
      </c>
      <c r="AF2873">
        <v>0</v>
      </c>
    </row>
    <row r="2874" spans="1:32" x14ac:dyDescent="0.25">
      <c r="A2874" t="s">
        <v>8535</v>
      </c>
      <c r="B2874" s="197">
        <v>5.0728900000000001E-5</v>
      </c>
      <c r="C2874" s="197">
        <v>5.0728900000000001E-5</v>
      </c>
      <c r="D2874" s="197">
        <v>5.0728900000000001E-5</v>
      </c>
      <c r="E2874" s="197">
        <v>5.0728900000000001E-5</v>
      </c>
      <c r="F2874" s="197">
        <v>5.0728900000000001E-5</v>
      </c>
      <c r="G2874" s="197">
        <v>5.0728900000000001E-5</v>
      </c>
      <c r="H2874" s="197">
        <v>5.0728900000000001E-5</v>
      </c>
      <c r="I2874" s="197">
        <v>5.0728900000000001E-5</v>
      </c>
      <c r="J2874" s="197">
        <v>5.0728900000000001E-5</v>
      </c>
      <c r="K2874" s="197">
        <v>5.0728900000000001E-5</v>
      </c>
      <c r="L2874" s="197">
        <v>5.0728900000000001E-5</v>
      </c>
      <c r="M2874" s="197">
        <v>5.0728900000000001E-5</v>
      </c>
      <c r="N2874" s="197">
        <v>5.0728900000000001E-5</v>
      </c>
      <c r="O2874" s="197">
        <v>5.0728900000000001E-5</v>
      </c>
      <c r="P2874" s="197">
        <v>5.0728900000000001E-5</v>
      </c>
      <c r="Q2874" s="197">
        <v>5.0728900000000001E-5</v>
      </c>
      <c r="R2874" s="197">
        <v>5.0728900000000001E-5</v>
      </c>
      <c r="S2874" s="197">
        <v>5.0728900000000001E-5</v>
      </c>
      <c r="T2874" s="197">
        <v>5.0728900000000001E-5</v>
      </c>
      <c r="U2874" s="197">
        <v>5.0728900000000001E-5</v>
      </c>
      <c r="V2874" s="197">
        <v>5.0728900000000001E-5</v>
      </c>
      <c r="W2874" s="197">
        <v>5.0728900000000001E-5</v>
      </c>
      <c r="X2874" s="197">
        <v>5.0728900000000001E-5</v>
      </c>
      <c r="Y2874" s="197">
        <v>5.0728900000000001E-5</v>
      </c>
      <c r="Z2874" s="197">
        <v>5.0728900000000001E-5</v>
      </c>
      <c r="AA2874" s="197">
        <v>5.0728900000000001E-5</v>
      </c>
      <c r="AB2874" s="197">
        <v>5.0728900000000001E-5</v>
      </c>
      <c r="AC2874" s="197">
        <v>5.0728900000000001E-5</v>
      </c>
      <c r="AD2874" s="197">
        <v>5.0728900000000001E-5</v>
      </c>
      <c r="AE2874" s="197">
        <v>5.0728900000000001E-5</v>
      </c>
      <c r="AF2874" s="197">
        <v>5.0728900000000001E-5</v>
      </c>
    </row>
    <row r="2875" spans="1:32" x14ac:dyDescent="0.25">
      <c r="A2875" t="s">
        <v>8536</v>
      </c>
      <c r="B2875">
        <v>0</v>
      </c>
      <c r="C2875">
        <v>0</v>
      </c>
      <c r="D2875">
        <v>0</v>
      </c>
      <c r="E2875">
        <v>0</v>
      </c>
      <c r="F2875">
        <v>0</v>
      </c>
      <c r="G2875">
        <v>0</v>
      </c>
      <c r="H2875">
        <v>0</v>
      </c>
      <c r="I2875">
        <v>0</v>
      </c>
      <c r="J2875">
        <v>0</v>
      </c>
      <c r="K2875">
        <v>0</v>
      </c>
      <c r="L2875">
        <v>0</v>
      </c>
      <c r="M2875">
        <v>0</v>
      </c>
      <c r="N2875">
        <v>0</v>
      </c>
      <c r="O2875">
        <v>0</v>
      </c>
      <c r="P2875">
        <v>0</v>
      </c>
      <c r="Q2875">
        <v>0</v>
      </c>
      <c r="R2875">
        <v>0</v>
      </c>
      <c r="S2875">
        <v>0</v>
      </c>
      <c r="T2875">
        <v>0</v>
      </c>
      <c r="U2875">
        <v>0</v>
      </c>
      <c r="V2875">
        <v>0</v>
      </c>
      <c r="W2875">
        <v>0</v>
      </c>
      <c r="X2875">
        <v>0</v>
      </c>
      <c r="Y2875">
        <v>0</v>
      </c>
      <c r="Z2875">
        <v>0</v>
      </c>
      <c r="AA2875">
        <v>0</v>
      </c>
      <c r="AB2875">
        <v>0</v>
      </c>
      <c r="AC2875">
        <v>0</v>
      </c>
      <c r="AD2875">
        <v>0</v>
      </c>
      <c r="AE2875">
        <v>0</v>
      </c>
      <c r="AF2875">
        <v>0</v>
      </c>
    </row>
    <row r="2876" spans="1:32" x14ac:dyDescent="0.25">
      <c r="A2876" t="s">
        <v>8537</v>
      </c>
      <c r="B2876">
        <v>0</v>
      </c>
      <c r="C2876">
        <v>0</v>
      </c>
      <c r="D2876">
        <v>0</v>
      </c>
      <c r="E2876">
        <v>0</v>
      </c>
      <c r="F2876">
        <v>0</v>
      </c>
      <c r="G2876">
        <v>0</v>
      </c>
      <c r="H2876">
        <v>0</v>
      </c>
      <c r="I2876">
        <v>0</v>
      </c>
      <c r="J2876">
        <v>0</v>
      </c>
      <c r="K2876">
        <v>0</v>
      </c>
      <c r="L2876">
        <v>0</v>
      </c>
      <c r="M2876">
        <v>0</v>
      </c>
      <c r="N2876">
        <v>0</v>
      </c>
      <c r="O2876">
        <v>0</v>
      </c>
      <c r="P2876">
        <v>0</v>
      </c>
      <c r="Q2876">
        <v>0</v>
      </c>
      <c r="R2876">
        <v>0</v>
      </c>
      <c r="S2876">
        <v>0</v>
      </c>
      <c r="T2876">
        <v>0</v>
      </c>
      <c r="U2876">
        <v>0</v>
      </c>
      <c r="V2876">
        <v>0</v>
      </c>
      <c r="W2876">
        <v>0</v>
      </c>
      <c r="X2876">
        <v>0</v>
      </c>
      <c r="Y2876">
        <v>0</v>
      </c>
      <c r="Z2876">
        <v>0</v>
      </c>
      <c r="AA2876">
        <v>0</v>
      </c>
      <c r="AB2876">
        <v>0</v>
      </c>
      <c r="AC2876">
        <v>0</v>
      </c>
      <c r="AD2876">
        <v>0</v>
      </c>
      <c r="AE2876">
        <v>0</v>
      </c>
      <c r="AF2876">
        <v>0</v>
      </c>
    </row>
    <row r="2877" spans="1:32" x14ac:dyDescent="0.25">
      <c r="A2877" t="s">
        <v>8538</v>
      </c>
      <c r="B2877">
        <v>0</v>
      </c>
      <c r="C2877">
        <v>0</v>
      </c>
      <c r="D2877">
        <v>0</v>
      </c>
      <c r="E2877">
        <v>0</v>
      </c>
      <c r="F2877">
        <v>0</v>
      </c>
      <c r="G2877">
        <v>0</v>
      </c>
      <c r="H2877">
        <v>0</v>
      </c>
      <c r="I2877">
        <v>0</v>
      </c>
      <c r="J2877">
        <v>0</v>
      </c>
      <c r="K2877">
        <v>0</v>
      </c>
      <c r="L2877">
        <v>0</v>
      </c>
      <c r="M2877">
        <v>0</v>
      </c>
      <c r="N2877">
        <v>0</v>
      </c>
      <c r="O2877">
        <v>0</v>
      </c>
      <c r="P2877">
        <v>0</v>
      </c>
      <c r="Q2877">
        <v>0</v>
      </c>
      <c r="R2877">
        <v>0</v>
      </c>
      <c r="S2877">
        <v>0</v>
      </c>
      <c r="T2877">
        <v>0</v>
      </c>
      <c r="U2877">
        <v>0</v>
      </c>
      <c r="V2877">
        <v>0</v>
      </c>
      <c r="W2877">
        <v>0</v>
      </c>
      <c r="X2877">
        <v>0</v>
      </c>
      <c r="Y2877">
        <v>0</v>
      </c>
      <c r="Z2877">
        <v>0</v>
      </c>
      <c r="AA2877">
        <v>0</v>
      </c>
      <c r="AB2877">
        <v>0</v>
      </c>
      <c r="AC2877">
        <v>0</v>
      </c>
      <c r="AD2877">
        <v>0</v>
      </c>
      <c r="AE2877">
        <v>0</v>
      </c>
      <c r="AF2877">
        <v>0</v>
      </c>
    </row>
    <row r="2878" spans="1:32" x14ac:dyDescent="0.25">
      <c r="A2878" t="s">
        <v>8539</v>
      </c>
      <c r="B2878">
        <v>0</v>
      </c>
      <c r="C2878">
        <v>0</v>
      </c>
      <c r="D2878">
        <v>0</v>
      </c>
      <c r="E2878">
        <v>0</v>
      </c>
      <c r="F2878">
        <v>0</v>
      </c>
      <c r="G2878">
        <v>0</v>
      </c>
      <c r="H2878">
        <v>0</v>
      </c>
      <c r="I2878">
        <v>0</v>
      </c>
      <c r="J2878">
        <v>0</v>
      </c>
      <c r="K2878">
        <v>0</v>
      </c>
      <c r="L2878">
        <v>0</v>
      </c>
      <c r="M2878">
        <v>0</v>
      </c>
      <c r="N2878">
        <v>0</v>
      </c>
      <c r="O2878">
        <v>0</v>
      </c>
      <c r="P2878">
        <v>0</v>
      </c>
      <c r="Q2878">
        <v>0</v>
      </c>
      <c r="R2878">
        <v>0</v>
      </c>
      <c r="S2878">
        <v>0</v>
      </c>
      <c r="T2878">
        <v>0</v>
      </c>
      <c r="U2878">
        <v>0</v>
      </c>
      <c r="V2878">
        <v>0</v>
      </c>
      <c r="W2878">
        <v>0</v>
      </c>
      <c r="X2878">
        <v>0</v>
      </c>
      <c r="Y2878">
        <v>0</v>
      </c>
      <c r="Z2878">
        <v>0</v>
      </c>
      <c r="AA2878">
        <v>0</v>
      </c>
      <c r="AB2878">
        <v>0</v>
      </c>
      <c r="AC2878">
        <v>0</v>
      </c>
      <c r="AD2878">
        <v>0</v>
      </c>
      <c r="AE2878">
        <v>0</v>
      </c>
      <c r="AF2878">
        <v>0</v>
      </c>
    </row>
    <row r="2879" spans="1:32" x14ac:dyDescent="0.25">
      <c r="A2879" t="s">
        <v>8540</v>
      </c>
      <c r="B2879">
        <v>0</v>
      </c>
      <c r="C2879">
        <v>0</v>
      </c>
      <c r="D2879">
        <v>0</v>
      </c>
      <c r="E2879">
        <v>0</v>
      </c>
      <c r="F2879">
        <v>0</v>
      </c>
      <c r="G2879">
        <v>0</v>
      </c>
      <c r="H2879">
        <v>0</v>
      </c>
      <c r="I2879">
        <v>0</v>
      </c>
      <c r="J2879">
        <v>0</v>
      </c>
      <c r="K2879">
        <v>0</v>
      </c>
      <c r="L2879">
        <v>0</v>
      </c>
      <c r="M2879">
        <v>0</v>
      </c>
      <c r="N2879">
        <v>0</v>
      </c>
      <c r="O2879">
        <v>0</v>
      </c>
      <c r="P2879">
        <v>0</v>
      </c>
      <c r="Q2879">
        <v>0</v>
      </c>
      <c r="R2879">
        <v>0</v>
      </c>
      <c r="S2879">
        <v>0</v>
      </c>
      <c r="T2879">
        <v>0</v>
      </c>
      <c r="U2879">
        <v>0</v>
      </c>
      <c r="V2879">
        <v>0</v>
      </c>
      <c r="W2879">
        <v>0</v>
      </c>
      <c r="X2879">
        <v>0</v>
      </c>
      <c r="Y2879">
        <v>0</v>
      </c>
      <c r="Z2879">
        <v>0</v>
      </c>
      <c r="AA2879">
        <v>0</v>
      </c>
      <c r="AB2879">
        <v>0</v>
      </c>
      <c r="AC2879">
        <v>0</v>
      </c>
      <c r="AD2879">
        <v>0</v>
      </c>
      <c r="AE2879">
        <v>0</v>
      </c>
      <c r="AF2879">
        <v>0</v>
      </c>
    </row>
    <row r="2880" spans="1:32" x14ac:dyDescent="0.25">
      <c r="A2880" t="s">
        <v>8541</v>
      </c>
      <c r="B2880">
        <v>0</v>
      </c>
      <c r="C2880">
        <v>0</v>
      </c>
      <c r="D2880">
        <v>0</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0</v>
      </c>
      <c r="X2880">
        <v>0</v>
      </c>
      <c r="Y2880">
        <v>0</v>
      </c>
      <c r="Z2880">
        <v>0</v>
      </c>
      <c r="AA2880">
        <v>0</v>
      </c>
      <c r="AB2880">
        <v>0</v>
      </c>
      <c r="AC2880">
        <v>0</v>
      </c>
      <c r="AD2880">
        <v>0</v>
      </c>
      <c r="AE2880">
        <v>0</v>
      </c>
      <c r="AF2880">
        <v>0</v>
      </c>
    </row>
    <row r="2881" spans="1:32" x14ac:dyDescent="0.25">
      <c r="A2881" t="s">
        <v>8542</v>
      </c>
      <c r="B2881">
        <v>0</v>
      </c>
      <c r="C2881">
        <v>0</v>
      </c>
      <c r="D2881">
        <v>0</v>
      </c>
      <c r="E2881">
        <v>0</v>
      </c>
      <c r="F2881">
        <v>0</v>
      </c>
      <c r="G2881">
        <v>0</v>
      </c>
      <c r="H2881">
        <v>0</v>
      </c>
      <c r="I2881">
        <v>0</v>
      </c>
      <c r="J2881">
        <v>0</v>
      </c>
      <c r="K2881">
        <v>0</v>
      </c>
      <c r="L2881">
        <v>0</v>
      </c>
      <c r="M2881">
        <v>0</v>
      </c>
      <c r="N2881">
        <v>0</v>
      </c>
      <c r="O2881">
        <v>0</v>
      </c>
      <c r="P2881">
        <v>0</v>
      </c>
      <c r="Q2881">
        <v>0</v>
      </c>
      <c r="R2881">
        <v>0</v>
      </c>
      <c r="S2881">
        <v>0</v>
      </c>
      <c r="T2881">
        <v>0</v>
      </c>
      <c r="U2881">
        <v>0</v>
      </c>
      <c r="V2881">
        <v>0</v>
      </c>
      <c r="W2881">
        <v>0</v>
      </c>
      <c r="X2881">
        <v>0</v>
      </c>
      <c r="Y2881">
        <v>0</v>
      </c>
      <c r="Z2881">
        <v>0</v>
      </c>
      <c r="AA2881">
        <v>0</v>
      </c>
      <c r="AB2881">
        <v>0</v>
      </c>
      <c r="AC2881">
        <v>0</v>
      </c>
      <c r="AD2881">
        <v>0</v>
      </c>
      <c r="AE2881">
        <v>0</v>
      </c>
      <c r="AF2881">
        <v>0</v>
      </c>
    </row>
    <row r="2882" spans="1:32" x14ac:dyDescent="0.25">
      <c r="A2882" t="s">
        <v>8543</v>
      </c>
      <c r="B2882">
        <v>0</v>
      </c>
      <c r="C2882">
        <v>0</v>
      </c>
      <c r="D2882">
        <v>0</v>
      </c>
      <c r="E2882">
        <v>0</v>
      </c>
      <c r="F2882">
        <v>0</v>
      </c>
      <c r="G2882">
        <v>0</v>
      </c>
      <c r="H2882">
        <v>0</v>
      </c>
      <c r="I2882">
        <v>0</v>
      </c>
      <c r="J2882">
        <v>0</v>
      </c>
      <c r="K2882">
        <v>0</v>
      </c>
      <c r="L2882">
        <v>0</v>
      </c>
      <c r="M2882">
        <v>0</v>
      </c>
      <c r="N2882">
        <v>0</v>
      </c>
      <c r="O2882">
        <v>0</v>
      </c>
      <c r="P2882">
        <v>0</v>
      </c>
      <c r="Q2882">
        <v>0</v>
      </c>
      <c r="R2882">
        <v>0</v>
      </c>
      <c r="S2882">
        <v>0</v>
      </c>
      <c r="T2882">
        <v>0</v>
      </c>
      <c r="U2882">
        <v>0</v>
      </c>
      <c r="V2882">
        <v>0</v>
      </c>
      <c r="W2882">
        <v>0</v>
      </c>
      <c r="X2882">
        <v>0</v>
      </c>
      <c r="Y2882">
        <v>0</v>
      </c>
      <c r="Z2882">
        <v>0</v>
      </c>
      <c r="AA2882">
        <v>0</v>
      </c>
      <c r="AB2882">
        <v>0</v>
      </c>
      <c r="AC2882">
        <v>0</v>
      </c>
      <c r="AD2882">
        <v>0</v>
      </c>
      <c r="AE2882">
        <v>0</v>
      </c>
      <c r="AF2882">
        <v>0</v>
      </c>
    </row>
    <row r="2883" spans="1:32" x14ac:dyDescent="0.25">
      <c r="A2883" t="s">
        <v>8544</v>
      </c>
      <c r="B2883">
        <v>0</v>
      </c>
      <c r="C2883">
        <v>0</v>
      </c>
      <c r="D2883">
        <v>0</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row>
    <row r="2884" spans="1:32" x14ac:dyDescent="0.25">
      <c r="A2884" t="s">
        <v>8545</v>
      </c>
      <c r="B2884">
        <v>0</v>
      </c>
      <c r="C2884">
        <v>0</v>
      </c>
      <c r="D2884">
        <v>0</v>
      </c>
      <c r="E2884">
        <v>0</v>
      </c>
      <c r="F2884">
        <v>0</v>
      </c>
      <c r="G2884">
        <v>0</v>
      </c>
      <c r="H2884">
        <v>0</v>
      </c>
      <c r="I2884">
        <v>0</v>
      </c>
      <c r="J2884">
        <v>0</v>
      </c>
      <c r="K2884">
        <v>0</v>
      </c>
      <c r="L2884">
        <v>0</v>
      </c>
      <c r="M2884">
        <v>0</v>
      </c>
      <c r="N2884">
        <v>0</v>
      </c>
      <c r="O2884">
        <v>0</v>
      </c>
      <c r="P2884">
        <v>0</v>
      </c>
      <c r="Q2884">
        <v>0</v>
      </c>
      <c r="R2884">
        <v>0</v>
      </c>
      <c r="S2884">
        <v>0</v>
      </c>
      <c r="T2884">
        <v>0</v>
      </c>
      <c r="U2884">
        <v>0</v>
      </c>
      <c r="V2884">
        <v>0</v>
      </c>
      <c r="W2884">
        <v>0</v>
      </c>
      <c r="X2884">
        <v>0</v>
      </c>
      <c r="Y2884">
        <v>0</v>
      </c>
      <c r="Z2884">
        <v>0</v>
      </c>
      <c r="AA2884">
        <v>0</v>
      </c>
      <c r="AB2884">
        <v>0</v>
      </c>
      <c r="AC2884">
        <v>0</v>
      </c>
      <c r="AD2884">
        <v>0</v>
      </c>
      <c r="AE2884">
        <v>0</v>
      </c>
      <c r="AF2884">
        <v>0</v>
      </c>
    </row>
    <row r="2885" spans="1:32" x14ac:dyDescent="0.25">
      <c r="A2885" t="s">
        <v>8546</v>
      </c>
      <c r="B2885">
        <v>0</v>
      </c>
      <c r="C2885">
        <v>0</v>
      </c>
      <c r="D2885">
        <v>0</v>
      </c>
      <c r="E2885">
        <v>0</v>
      </c>
      <c r="F2885">
        <v>0</v>
      </c>
      <c r="G2885">
        <v>0</v>
      </c>
      <c r="H2885">
        <v>0</v>
      </c>
      <c r="I2885">
        <v>0</v>
      </c>
      <c r="J2885">
        <v>0</v>
      </c>
      <c r="K2885">
        <v>0</v>
      </c>
      <c r="L2885">
        <v>0</v>
      </c>
      <c r="M2885">
        <v>0</v>
      </c>
      <c r="N2885">
        <v>0</v>
      </c>
      <c r="O2885">
        <v>0</v>
      </c>
      <c r="P2885">
        <v>0</v>
      </c>
      <c r="Q2885">
        <v>0</v>
      </c>
      <c r="R2885">
        <v>0</v>
      </c>
      <c r="S2885">
        <v>0</v>
      </c>
      <c r="T2885">
        <v>0</v>
      </c>
      <c r="U2885">
        <v>0</v>
      </c>
      <c r="V2885">
        <v>0</v>
      </c>
      <c r="W2885">
        <v>0</v>
      </c>
      <c r="X2885">
        <v>0</v>
      </c>
      <c r="Y2885">
        <v>0</v>
      </c>
      <c r="Z2885">
        <v>0</v>
      </c>
      <c r="AA2885">
        <v>0</v>
      </c>
      <c r="AB2885">
        <v>0</v>
      </c>
      <c r="AC2885">
        <v>0</v>
      </c>
      <c r="AD2885">
        <v>0</v>
      </c>
      <c r="AE2885">
        <v>0</v>
      </c>
      <c r="AF2885">
        <v>0</v>
      </c>
    </row>
    <row r="2886" spans="1:32" x14ac:dyDescent="0.25">
      <c r="A2886" t="s">
        <v>8547</v>
      </c>
      <c r="B2886" s="197">
        <v>5.0728900000000001E-5</v>
      </c>
      <c r="C2886" s="197">
        <v>5.0728900000000001E-5</v>
      </c>
      <c r="D2886" s="197">
        <v>5.0728900000000001E-5</v>
      </c>
      <c r="E2886" s="197">
        <v>5.0728900000000001E-5</v>
      </c>
      <c r="F2886" s="197">
        <v>5.0728900000000001E-5</v>
      </c>
      <c r="G2886" s="197">
        <v>5.0728900000000001E-5</v>
      </c>
      <c r="H2886" s="197">
        <v>5.0728900000000001E-5</v>
      </c>
      <c r="I2886" s="197">
        <v>5.0728900000000001E-5</v>
      </c>
      <c r="J2886" s="197">
        <v>5.0728900000000001E-5</v>
      </c>
      <c r="K2886" s="197">
        <v>5.0728900000000001E-5</v>
      </c>
      <c r="L2886" s="197">
        <v>5.0728900000000001E-5</v>
      </c>
      <c r="M2886" s="197">
        <v>5.0728900000000001E-5</v>
      </c>
      <c r="N2886" s="197">
        <v>5.0728900000000001E-5</v>
      </c>
      <c r="O2886" s="197">
        <v>5.0728900000000001E-5</v>
      </c>
      <c r="P2886" s="197">
        <v>5.0728900000000001E-5</v>
      </c>
      <c r="Q2886" s="197">
        <v>5.0728900000000001E-5</v>
      </c>
      <c r="R2886" s="197">
        <v>5.0728900000000001E-5</v>
      </c>
      <c r="S2886" s="197">
        <v>5.0728900000000001E-5</v>
      </c>
      <c r="T2886" s="197">
        <v>5.0728900000000001E-5</v>
      </c>
      <c r="U2886" s="197">
        <v>5.0728900000000001E-5</v>
      </c>
      <c r="V2886" s="197">
        <v>5.0728900000000001E-5</v>
      </c>
      <c r="W2886" s="197">
        <v>5.0728900000000001E-5</v>
      </c>
      <c r="X2886" s="197">
        <v>5.0728900000000001E-5</v>
      </c>
      <c r="Y2886" s="197">
        <v>5.0728900000000001E-5</v>
      </c>
      <c r="Z2886" s="197">
        <v>5.0728900000000001E-5</v>
      </c>
      <c r="AA2886" s="197">
        <v>5.0728900000000001E-5</v>
      </c>
      <c r="AB2886" s="197">
        <v>5.0728900000000001E-5</v>
      </c>
      <c r="AC2886" s="197">
        <v>5.0728900000000001E-5</v>
      </c>
      <c r="AD2886" s="197">
        <v>5.0728900000000001E-5</v>
      </c>
      <c r="AE2886" s="197">
        <v>5.0728900000000001E-5</v>
      </c>
      <c r="AF2886" s="197">
        <v>5.0728900000000001E-5</v>
      </c>
    </row>
    <row r="2887" spans="1:32" x14ac:dyDescent="0.25">
      <c r="A2887" t="s">
        <v>8548</v>
      </c>
      <c r="B2887">
        <v>0</v>
      </c>
      <c r="C2887">
        <v>0</v>
      </c>
      <c r="D2887">
        <v>0</v>
      </c>
      <c r="E2887">
        <v>0</v>
      </c>
      <c r="F2887">
        <v>0</v>
      </c>
      <c r="G2887">
        <v>0</v>
      </c>
      <c r="H2887">
        <v>0</v>
      </c>
      <c r="I2887">
        <v>0</v>
      </c>
      <c r="J2887">
        <v>0</v>
      </c>
      <c r="K2887">
        <v>0</v>
      </c>
      <c r="L2887">
        <v>0</v>
      </c>
      <c r="M2887">
        <v>0</v>
      </c>
      <c r="N2887">
        <v>0</v>
      </c>
      <c r="O2887">
        <v>0</v>
      </c>
      <c r="P2887">
        <v>0</v>
      </c>
      <c r="Q2887">
        <v>0</v>
      </c>
      <c r="R2887">
        <v>0</v>
      </c>
      <c r="S2887">
        <v>0</v>
      </c>
      <c r="T2887">
        <v>0</v>
      </c>
      <c r="U2887">
        <v>0</v>
      </c>
      <c r="V2887">
        <v>0</v>
      </c>
      <c r="W2887">
        <v>0</v>
      </c>
      <c r="X2887">
        <v>0</v>
      </c>
      <c r="Y2887">
        <v>0</v>
      </c>
      <c r="Z2887">
        <v>0</v>
      </c>
      <c r="AA2887">
        <v>0</v>
      </c>
      <c r="AB2887">
        <v>0</v>
      </c>
      <c r="AC2887">
        <v>0</v>
      </c>
      <c r="AD2887">
        <v>0</v>
      </c>
      <c r="AE2887">
        <v>0</v>
      </c>
      <c r="AF2887">
        <v>0</v>
      </c>
    </row>
    <row r="2888" spans="1:32" x14ac:dyDescent="0.25">
      <c r="A2888" t="s">
        <v>8549</v>
      </c>
      <c r="B2888">
        <v>0</v>
      </c>
      <c r="C2888">
        <v>0</v>
      </c>
      <c r="D2888">
        <v>0</v>
      </c>
      <c r="E2888">
        <v>0</v>
      </c>
      <c r="F2888">
        <v>0</v>
      </c>
      <c r="G2888">
        <v>0</v>
      </c>
      <c r="H2888">
        <v>0</v>
      </c>
      <c r="I2888">
        <v>0</v>
      </c>
      <c r="J2888">
        <v>0</v>
      </c>
      <c r="K2888">
        <v>0</v>
      </c>
      <c r="L2888">
        <v>0</v>
      </c>
      <c r="M2888">
        <v>0</v>
      </c>
      <c r="N2888">
        <v>0</v>
      </c>
      <c r="O2888">
        <v>0</v>
      </c>
      <c r="P2888">
        <v>0</v>
      </c>
      <c r="Q2888">
        <v>0</v>
      </c>
      <c r="R2888">
        <v>0</v>
      </c>
      <c r="S2888">
        <v>0</v>
      </c>
      <c r="T2888">
        <v>0</v>
      </c>
      <c r="U2888">
        <v>0</v>
      </c>
      <c r="V2888">
        <v>0</v>
      </c>
      <c r="W2888">
        <v>0</v>
      </c>
      <c r="X2888">
        <v>0</v>
      </c>
      <c r="Y2888">
        <v>0</v>
      </c>
      <c r="Z2888">
        <v>0</v>
      </c>
      <c r="AA2888">
        <v>0</v>
      </c>
      <c r="AB2888">
        <v>0</v>
      </c>
      <c r="AC2888">
        <v>0</v>
      </c>
      <c r="AD2888">
        <v>0</v>
      </c>
      <c r="AE2888">
        <v>0</v>
      </c>
      <c r="AF2888">
        <v>0</v>
      </c>
    </row>
    <row r="2889" spans="1:32" x14ac:dyDescent="0.25">
      <c r="A2889" t="s">
        <v>8550</v>
      </c>
      <c r="B2889">
        <v>0</v>
      </c>
      <c r="C2889">
        <v>0</v>
      </c>
      <c r="D2889">
        <v>0</v>
      </c>
      <c r="E2889">
        <v>0</v>
      </c>
      <c r="F2889">
        <v>0</v>
      </c>
      <c r="G2889">
        <v>0</v>
      </c>
      <c r="H2889">
        <v>0</v>
      </c>
      <c r="I2889">
        <v>0</v>
      </c>
      <c r="J2889">
        <v>0</v>
      </c>
      <c r="K2889">
        <v>0</v>
      </c>
      <c r="L2889">
        <v>0</v>
      </c>
      <c r="M2889">
        <v>0</v>
      </c>
      <c r="N2889">
        <v>0</v>
      </c>
      <c r="O2889">
        <v>0</v>
      </c>
      <c r="P2889">
        <v>0</v>
      </c>
      <c r="Q2889">
        <v>0</v>
      </c>
      <c r="R2889">
        <v>0</v>
      </c>
      <c r="S2889">
        <v>0</v>
      </c>
      <c r="T2889">
        <v>0</v>
      </c>
      <c r="U2889">
        <v>0</v>
      </c>
      <c r="V2889">
        <v>0</v>
      </c>
      <c r="W2889">
        <v>0</v>
      </c>
      <c r="X2889">
        <v>0</v>
      </c>
      <c r="Y2889">
        <v>0</v>
      </c>
      <c r="Z2889">
        <v>0</v>
      </c>
      <c r="AA2889">
        <v>0</v>
      </c>
      <c r="AB2889">
        <v>0</v>
      </c>
      <c r="AC2889">
        <v>0</v>
      </c>
      <c r="AD2889">
        <v>0</v>
      </c>
      <c r="AE2889">
        <v>0</v>
      </c>
      <c r="AF2889">
        <v>0</v>
      </c>
    </row>
    <row r="2890" spans="1:32" x14ac:dyDescent="0.25">
      <c r="A2890" t="s">
        <v>8551</v>
      </c>
      <c r="B2890">
        <v>0</v>
      </c>
      <c r="C2890">
        <v>0</v>
      </c>
      <c r="D2890">
        <v>0</v>
      </c>
      <c r="E2890">
        <v>0</v>
      </c>
      <c r="F2890">
        <v>0</v>
      </c>
      <c r="G2890">
        <v>0</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v>0</v>
      </c>
      <c r="AA2890">
        <v>0</v>
      </c>
      <c r="AB2890">
        <v>0</v>
      </c>
      <c r="AC2890">
        <v>0</v>
      </c>
      <c r="AD2890">
        <v>0</v>
      </c>
      <c r="AE2890">
        <v>0</v>
      </c>
      <c r="AF2890">
        <v>0</v>
      </c>
    </row>
    <row r="2891" spans="1:32" x14ac:dyDescent="0.25">
      <c r="A2891" t="s">
        <v>8552</v>
      </c>
      <c r="B2891">
        <v>0</v>
      </c>
      <c r="C2891">
        <v>0</v>
      </c>
      <c r="D2891">
        <v>0</v>
      </c>
      <c r="E2891">
        <v>0</v>
      </c>
      <c r="F2891">
        <v>0</v>
      </c>
      <c r="G2891">
        <v>0</v>
      </c>
      <c r="H2891">
        <v>0</v>
      </c>
      <c r="I2891">
        <v>0</v>
      </c>
      <c r="J2891">
        <v>0</v>
      </c>
      <c r="K2891">
        <v>0</v>
      </c>
      <c r="L2891">
        <v>0</v>
      </c>
      <c r="M2891">
        <v>0</v>
      </c>
      <c r="N2891">
        <v>0</v>
      </c>
      <c r="O2891">
        <v>0</v>
      </c>
      <c r="P2891">
        <v>0</v>
      </c>
      <c r="Q2891">
        <v>0</v>
      </c>
      <c r="R2891">
        <v>0</v>
      </c>
      <c r="S2891">
        <v>0</v>
      </c>
      <c r="T2891">
        <v>0</v>
      </c>
      <c r="U2891">
        <v>0</v>
      </c>
      <c r="V2891">
        <v>0</v>
      </c>
      <c r="W2891">
        <v>0</v>
      </c>
      <c r="X2891">
        <v>0</v>
      </c>
      <c r="Y2891">
        <v>0</v>
      </c>
      <c r="Z2891">
        <v>0</v>
      </c>
      <c r="AA2891">
        <v>0</v>
      </c>
      <c r="AB2891">
        <v>0</v>
      </c>
      <c r="AC2891">
        <v>0</v>
      </c>
      <c r="AD2891">
        <v>0</v>
      </c>
      <c r="AE2891">
        <v>0</v>
      </c>
      <c r="AF2891">
        <v>0</v>
      </c>
    </row>
    <row r="2892" spans="1:32" x14ac:dyDescent="0.25">
      <c r="A2892" t="s">
        <v>8553</v>
      </c>
      <c r="B2892">
        <v>0</v>
      </c>
      <c r="C2892">
        <v>0</v>
      </c>
      <c r="D2892">
        <v>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v>0</v>
      </c>
      <c r="AA2892">
        <v>0</v>
      </c>
      <c r="AB2892">
        <v>0</v>
      </c>
      <c r="AC2892">
        <v>0</v>
      </c>
      <c r="AD2892">
        <v>0</v>
      </c>
      <c r="AE2892">
        <v>0</v>
      </c>
      <c r="AF2892">
        <v>0</v>
      </c>
    </row>
    <row r="2893" spans="1:32" x14ac:dyDescent="0.25">
      <c r="A2893" t="s">
        <v>8554</v>
      </c>
      <c r="B2893">
        <v>0</v>
      </c>
      <c r="C2893">
        <v>0</v>
      </c>
      <c r="D2893">
        <v>0</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row>
    <row r="2894" spans="1:32" x14ac:dyDescent="0.25">
      <c r="A2894" t="s">
        <v>8555</v>
      </c>
      <c r="B2894">
        <v>0</v>
      </c>
      <c r="C2894">
        <v>0</v>
      </c>
      <c r="D2894">
        <v>0</v>
      </c>
      <c r="E2894">
        <v>0</v>
      </c>
      <c r="F2894">
        <v>0</v>
      </c>
      <c r="G2894">
        <v>0</v>
      </c>
      <c r="H2894">
        <v>0</v>
      </c>
      <c r="I2894">
        <v>0</v>
      </c>
      <c r="J2894">
        <v>0</v>
      </c>
      <c r="K2894">
        <v>0</v>
      </c>
      <c r="L2894">
        <v>0</v>
      </c>
      <c r="M2894">
        <v>0</v>
      </c>
      <c r="N2894">
        <v>0</v>
      </c>
      <c r="O2894">
        <v>0</v>
      </c>
      <c r="P2894">
        <v>0</v>
      </c>
      <c r="Q2894">
        <v>0</v>
      </c>
      <c r="R2894">
        <v>0</v>
      </c>
      <c r="S2894">
        <v>0</v>
      </c>
      <c r="T2894">
        <v>0</v>
      </c>
      <c r="U2894">
        <v>0</v>
      </c>
      <c r="V2894">
        <v>0</v>
      </c>
      <c r="W2894">
        <v>0</v>
      </c>
      <c r="X2894">
        <v>0</v>
      </c>
      <c r="Y2894">
        <v>0</v>
      </c>
      <c r="Z2894">
        <v>0</v>
      </c>
      <c r="AA2894">
        <v>0</v>
      </c>
      <c r="AB2894">
        <v>0</v>
      </c>
      <c r="AC2894">
        <v>0</v>
      </c>
      <c r="AD2894">
        <v>0</v>
      </c>
      <c r="AE2894">
        <v>0</v>
      </c>
      <c r="AF2894">
        <v>0</v>
      </c>
    </row>
    <row r="2895" spans="1:32" x14ac:dyDescent="0.25">
      <c r="A2895" t="s">
        <v>8556</v>
      </c>
      <c r="B2895">
        <v>0</v>
      </c>
      <c r="C2895">
        <v>0</v>
      </c>
      <c r="D2895">
        <v>0</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v>0</v>
      </c>
      <c r="AA2895">
        <v>0</v>
      </c>
      <c r="AB2895">
        <v>0</v>
      </c>
      <c r="AC2895">
        <v>0</v>
      </c>
      <c r="AD2895">
        <v>0</v>
      </c>
      <c r="AE2895">
        <v>0</v>
      </c>
      <c r="AF2895">
        <v>0</v>
      </c>
    </row>
    <row r="2896" spans="1:32" x14ac:dyDescent="0.25">
      <c r="A2896" t="s">
        <v>8557</v>
      </c>
      <c r="B2896">
        <v>0</v>
      </c>
      <c r="C2896">
        <v>0</v>
      </c>
      <c r="D2896">
        <v>0</v>
      </c>
      <c r="E2896">
        <v>0</v>
      </c>
      <c r="F2896">
        <v>0</v>
      </c>
      <c r="G2896">
        <v>0</v>
      </c>
      <c r="H2896">
        <v>0</v>
      </c>
      <c r="I2896">
        <v>0</v>
      </c>
      <c r="J2896">
        <v>0</v>
      </c>
      <c r="K2896">
        <v>0</v>
      </c>
      <c r="L2896">
        <v>0</v>
      </c>
      <c r="M2896">
        <v>0</v>
      </c>
      <c r="N2896">
        <v>0</v>
      </c>
      <c r="O2896">
        <v>0</v>
      </c>
      <c r="P2896">
        <v>0</v>
      </c>
      <c r="Q2896">
        <v>0</v>
      </c>
      <c r="R2896">
        <v>0</v>
      </c>
      <c r="S2896">
        <v>0</v>
      </c>
      <c r="T2896">
        <v>0</v>
      </c>
      <c r="U2896">
        <v>0</v>
      </c>
      <c r="V2896">
        <v>0</v>
      </c>
      <c r="W2896">
        <v>0</v>
      </c>
      <c r="X2896">
        <v>0</v>
      </c>
      <c r="Y2896">
        <v>0</v>
      </c>
      <c r="Z2896">
        <v>0</v>
      </c>
      <c r="AA2896">
        <v>0</v>
      </c>
      <c r="AB2896">
        <v>0</v>
      </c>
      <c r="AC2896">
        <v>0</v>
      </c>
      <c r="AD2896">
        <v>0</v>
      </c>
      <c r="AE2896">
        <v>0</v>
      </c>
      <c r="AF2896">
        <v>0</v>
      </c>
    </row>
    <row r="2897" spans="1:32" x14ac:dyDescent="0.25">
      <c r="A2897" t="s">
        <v>8558</v>
      </c>
      <c r="B2897">
        <v>0</v>
      </c>
      <c r="C2897">
        <v>0</v>
      </c>
      <c r="D2897">
        <v>0</v>
      </c>
      <c r="E2897">
        <v>0</v>
      </c>
      <c r="F2897">
        <v>0</v>
      </c>
      <c r="G2897">
        <v>0</v>
      </c>
      <c r="H2897">
        <v>0</v>
      </c>
      <c r="I2897">
        <v>0</v>
      </c>
      <c r="J2897">
        <v>0</v>
      </c>
      <c r="K2897">
        <v>0</v>
      </c>
      <c r="L2897">
        <v>0</v>
      </c>
      <c r="M2897">
        <v>0</v>
      </c>
      <c r="N2897">
        <v>0</v>
      </c>
      <c r="O2897">
        <v>0</v>
      </c>
      <c r="P2897">
        <v>0</v>
      </c>
      <c r="Q2897">
        <v>0</v>
      </c>
      <c r="R2897">
        <v>0</v>
      </c>
      <c r="S2897">
        <v>0</v>
      </c>
      <c r="T2897">
        <v>0</v>
      </c>
      <c r="U2897">
        <v>0</v>
      </c>
      <c r="V2897">
        <v>0</v>
      </c>
      <c r="W2897">
        <v>0</v>
      </c>
      <c r="X2897">
        <v>0</v>
      </c>
      <c r="Y2897">
        <v>0</v>
      </c>
      <c r="Z2897">
        <v>0</v>
      </c>
      <c r="AA2897">
        <v>0</v>
      </c>
      <c r="AB2897">
        <v>0</v>
      </c>
      <c r="AC2897">
        <v>0</v>
      </c>
      <c r="AD2897">
        <v>0</v>
      </c>
      <c r="AE2897">
        <v>0</v>
      </c>
      <c r="AF2897">
        <v>0</v>
      </c>
    </row>
    <row r="2898" spans="1:32" x14ac:dyDescent="0.25">
      <c r="A2898" t="s">
        <v>8559</v>
      </c>
      <c r="B2898" s="197">
        <v>5.0728900000000001E-5</v>
      </c>
      <c r="C2898" s="197">
        <v>5.0728900000000001E-5</v>
      </c>
      <c r="D2898" s="197">
        <v>5.0728900000000001E-5</v>
      </c>
      <c r="E2898" s="197">
        <v>5.0728900000000001E-5</v>
      </c>
      <c r="F2898" s="197">
        <v>5.0728900000000001E-5</v>
      </c>
      <c r="G2898" s="197">
        <v>5.0728900000000001E-5</v>
      </c>
      <c r="H2898" s="197">
        <v>5.0728900000000001E-5</v>
      </c>
      <c r="I2898" s="197">
        <v>5.0728900000000001E-5</v>
      </c>
      <c r="J2898" s="197">
        <v>5.0728900000000001E-5</v>
      </c>
      <c r="K2898" s="197">
        <v>5.0728900000000001E-5</v>
      </c>
      <c r="L2898" s="197">
        <v>5.0728900000000001E-5</v>
      </c>
      <c r="M2898" s="197">
        <v>5.0728900000000001E-5</v>
      </c>
      <c r="N2898" s="197">
        <v>5.0728900000000001E-5</v>
      </c>
      <c r="O2898" s="197">
        <v>5.0728900000000001E-5</v>
      </c>
      <c r="P2898" s="197">
        <v>5.0728900000000001E-5</v>
      </c>
      <c r="Q2898" s="197">
        <v>5.0728900000000001E-5</v>
      </c>
      <c r="R2898" s="197">
        <v>5.0728900000000001E-5</v>
      </c>
      <c r="S2898" s="197">
        <v>5.0728900000000001E-5</v>
      </c>
      <c r="T2898" s="197">
        <v>5.0728900000000001E-5</v>
      </c>
      <c r="U2898" s="197">
        <v>5.0728900000000001E-5</v>
      </c>
      <c r="V2898" s="197">
        <v>5.0728900000000001E-5</v>
      </c>
      <c r="W2898" s="197">
        <v>5.0728900000000001E-5</v>
      </c>
      <c r="X2898" s="197">
        <v>5.0728900000000001E-5</v>
      </c>
      <c r="Y2898" s="197">
        <v>5.0728900000000001E-5</v>
      </c>
      <c r="Z2898" s="197">
        <v>5.0728900000000001E-5</v>
      </c>
      <c r="AA2898" s="197">
        <v>5.0728900000000001E-5</v>
      </c>
      <c r="AB2898" s="197">
        <v>5.0728900000000001E-5</v>
      </c>
      <c r="AC2898" s="197">
        <v>5.0728900000000001E-5</v>
      </c>
      <c r="AD2898" s="197">
        <v>5.0728900000000001E-5</v>
      </c>
      <c r="AE2898" s="197">
        <v>5.0728900000000001E-5</v>
      </c>
      <c r="AF2898" s="197">
        <v>5.0728900000000001E-5</v>
      </c>
    </row>
    <row r="2899" spans="1:32" x14ac:dyDescent="0.25">
      <c r="A2899" t="s">
        <v>8560</v>
      </c>
      <c r="B2899">
        <v>0</v>
      </c>
      <c r="C2899">
        <v>0</v>
      </c>
      <c r="D2899">
        <v>0</v>
      </c>
      <c r="E2899">
        <v>0</v>
      </c>
      <c r="F2899">
        <v>0</v>
      </c>
      <c r="G2899">
        <v>0</v>
      </c>
      <c r="H2899">
        <v>0</v>
      </c>
      <c r="I2899">
        <v>0</v>
      </c>
      <c r="J2899">
        <v>0</v>
      </c>
      <c r="K2899">
        <v>0</v>
      </c>
      <c r="L2899">
        <v>0</v>
      </c>
      <c r="M2899">
        <v>0</v>
      </c>
      <c r="N2899">
        <v>0</v>
      </c>
      <c r="O2899">
        <v>0</v>
      </c>
      <c r="P2899">
        <v>0</v>
      </c>
      <c r="Q2899">
        <v>0</v>
      </c>
      <c r="R2899">
        <v>0</v>
      </c>
      <c r="S2899">
        <v>0</v>
      </c>
      <c r="T2899">
        <v>0</v>
      </c>
      <c r="U2899">
        <v>0</v>
      </c>
      <c r="V2899">
        <v>0</v>
      </c>
      <c r="W2899">
        <v>0</v>
      </c>
      <c r="X2899">
        <v>0</v>
      </c>
      <c r="Y2899">
        <v>0</v>
      </c>
      <c r="Z2899">
        <v>0</v>
      </c>
      <c r="AA2899">
        <v>0</v>
      </c>
      <c r="AB2899">
        <v>0</v>
      </c>
      <c r="AC2899">
        <v>0</v>
      </c>
      <c r="AD2899">
        <v>0</v>
      </c>
      <c r="AE2899">
        <v>0</v>
      </c>
      <c r="AF2899">
        <v>0</v>
      </c>
    </row>
    <row r="2900" spans="1:32" x14ac:dyDescent="0.25">
      <c r="A2900" t="s">
        <v>8561</v>
      </c>
      <c r="B2900">
        <v>0</v>
      </c>
      <c r="C2900">
        <v>0</v>
      </c>
      <c r="D2900">
        <v>0</v>
      </c>
      <c r="E2900">
        <v>0</v>
      </c>
      <c r="F2900">
        <v>0</v>
      </c>
      <c r="G2900">
        <v>0</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v>0</v>
      </c>
      <c r="AA2900">
        <v>0</v>
      </c>
      <c r="AB2900">
        <v>0</v>
      </c>
      <c r="AC2900">
        <v>0</v>
      </c>
      <c r="AD2900">
        <v>0</v>
      </c>
      <c r="AE2900">
        <v>0</v>
      </c>
      <c r="AF2900">
        <v>0</v>
      </c>
    </row>
    <row r="2901" spans="1:32" x14ac:dyDescent="0.25">
      <c r="A2901" t="s">
        <v>8562</v>
      </c>
      <c r="B2901">
        <v>0</v>
      </c>
      <c r="C2901">
        <v>0</v>
      </c>
      <c r="D2901">
        <v>0</v>
      </c>
      <c r="E2901">
        <v>0</v>
      </c>
      <c r="F2901">
        <v>0</v>
      </c>
      <c r="G2901">
        <v>0</v>
      </c>
      <c r="H2901">
        <v>0</v>
      </c>
      <c r="I2901">
        <v>0</v>
      </c>
      <c r="J2901">
        <v>0</v>
      </c>
      <c r="K2901">
        <v>0</v>
      </c>
      <c r="L2901">
        <v>0</v>
      </c>
      <c r="M2901">
        <v>0</v>
      </c>
      <c r="N2901">
        <v>0</v>
      </c>
      <c r="O2901">
        <v>0</v>
      </c>
      <c r="P2901">
        <v>0</v>
      </c>
      <c r="Q2901">
        <v>0</v>
      </c>
      <c r="R2901">
        <v>0</v>
      </c>
      <c r="S2901">
        <v>0</v>
      </c>
      <c r="T2901">
        <v>0</v>
      </c>
      <c r="U2901">
        <v>0</v>
      </c>
      <c r="V2901">
        <v>0</v>
      </c>
      <c r="W2901">
        <v>0</v>
      </c>
      <c r="X2901">
        <v>0</v>
      </c>
      <c r="Y2901">
        <v>0</v>
      </c>
      <c r="Z2901">
        <v>0</v>
      </c>
      <c r="AA2901">
        <v>0</v>
      </c>
      <c r="AB2901">
        <v>0</v>
      </c>
      <c r="AC2901">
        <v>0</v>
      </c>
      <c r="AD2901">
        <v>0</v>
      </c>
      <c r="AE2901">
        <v>0</v>
      </c>
      <c r="AF2901">
        <v>0</v>
      </c>
    </row>
    <row r="2902" spans="1:32" x14ac:dyDescent="0.25">
      <c r="A2902" t="s">
        <v>8563</v>
      </c>
      <c r="B2902">
        <v>0</v>
      </c>
      <c r="C2902">
        <v>0</v>
      </c>
      <c r="D2902">
        <v>0</v>
      </c>
      <c r="E2902">
        <v>0</v>
      </c>
      <c r="F2902">
        <v>0</v>
      </c>
      <c r="G2902">
        <v>0</v>
      </c>
      <c r="H2902">
        <v>0</v>
      </c>
      <c r="I2902">
        <v>0</v>
      </c>
      <c r="J2902">
        <v>0</v>
      </c>
      <c r="K2902">
        <v>0</v>
      </c>
      <c r="L2902">
        <v>0</v>
      </c>
      <c r="M2902">
        <v>0</v>
      </c>
      <c r="N2902">
        <v>0</v>
      </c>
      <c r="O2902">
        <v>0</v>
      </c>
      <c r="P2902">
        <v>0</v>
      </c>
      <c r="Q2902">
        <v>0</v>
      </c>
      <c r="R2902">
        <v>0</v>
      </c>
      <c r="S2902">
        <v>0</v>
      </c>
      <c r="T2902">
        <v>0</v>
      </c>
      <c r="U2902">
        <v>0</v>
      </c>
      <c r="V2902">
        <v>0</v>
      </c>
      <c r="W2902">
        <v>0</v>
      </c>
      <c r="X2902">
        <v>0</v>
      </c>
      <c r="Y2902">
        <v>0</v>
      </c>
      <c r="Z2902">
        <v>0</v>
      </c>
      <c r="AA2902">
        <v>0</v>
      </c>
      <c r="AB2902">
        <v>0</v>
      </c>
      <c r="AC2902">
        <v>0</v>
      </c>
      <c r="AD2902">
        <v>0</v>
      </c>
      <c r="AE2902">
        <v>0</v>
      </c>
      <c r="AF2902">
        <v>0</v>
      </c>
    </row>
    <row r="2903" spans="1:32" x14ac:dyDescent="0.25">
      <c r="A2903" t="s">
        <v>8564</v>
      </c>
      <c r="B2903">
        <v>0</v>
      </c>
      <c r="C2903">
        <v>0</v>
      </c>
      <c r="D2903">
        <v>0</v>
      </c>
      <c r="E2903">
        <v>0</v>
      </c>
      <c r="F2903">
        <v>0</v>
      </c>
      <c r="G2903">
        <v>0</v>
      </c>
      <c r="H2903">
        <v>0</v>
      </c>
      <c r="I2903">
        <v>0</v>
      </c>
      <c r="J2903">
        <v>0</v>
      </c>
      <c r="K2903">
        <v>0</v>
      </c>
      <c r="L2903">
        <v>0</v>
      </c>
      <c r="M2903">
        <v>0</v>
      </c>
      <c r="N2903">
        <v>0</v>
      </c>
      <c r="O2903">
        <v>0</v>
      </c>
      <c r="P2903">
        <v>0</v>
      </c>
      <c r="Q2903">
        <v>0</v>
      </c>
      <c r="R2903">
        <v>0</v>
      </c>
      <c r="S2903">
        <v>0</v>
      </c>
      <c r="T2903">
        <v>0</v>
      </c>
      <c r="U2903">
        <v>0</v>
      </c>
      <c r="V2903">
        <v>0</v>
      </c>
      <c r="W2903">
        <v>0</v>
      </c>
      <c r="X2903">
        <v>0</v>
      </c>
      <c r="Y2903">
        <v>0</v>
      </c>
      <c r="Z2903">
        <v>0</v>
      </c>
      <c r="AA2903">
        <v>0</v>
      </c>
      <c r="AB2903">
        <v>0</v>
      </c>
      <c r="AC2903">
        <v>0</v>
      </c>
      <c r="AD2903">
        <v>0</v>
      </c>
      <c r="AE2903">
        <v>0</v>
      </c>
      <c r="AF2903">
        <v>0</v>
      </c>
    </row>
    <row r="2904" spans="1:32" x14ac:dyDescent="0.25">
      <c r="A2904" t="s">
        <v>8565</v>
      </c>
      <c r="B2904">
        <v>0</v>
      </c>
      <c r="C2904">
        <v>0</v>
      </c>
      <c r="D2904">
        <v>0</v>
      </c>
      <c r="E2904">
        <v>0</v>
      </c>
      <c r="F2904">
        <v>0</v>
      </c>
      <c r="G2904">
        <v>0</v>
      </c>
      <c r="H2904">
        <v>0</v>
      </c>
      <c r="I2904">
        <v>0</v>
      </c>
      <c r="J2904">
        <v>0</v>
      </c>
      <c r="K2904">
        <v>0</v>
      </c>
      <c r="L2904">
        <v>0</v>
      </c>
      <c r="M2904">
        <v>0</v>
      </c>
      <c r="N2904">
        <v>0</v>
      </c>
      <c r="O2904">
        <v>0</v>
      </c>
      <c r="P2904">
        <v>0</v>
      </c>
      <c r="Q2904">
        <v>0</v>
      </c>
      <c r="R2904">
        <v>0</v>
      </c>
      <c r="S2904">
        <v>0</v>
      </c>
      <c r="T2904">
        <v>0</v>
      </c>
      <c r="U2904">
        <v>0</v>
      </c>
      <c r="V2904">
        <v>0</v>
      </c>
      <c r="W2904">
        <v>0</v>
      </c>
      <c r="X2904">
        <v>0</v>
      </c>
      <c r="Y2904">
        <v>0</v>
      </c>
      <c r="Z2904">
        <v>0</v>
      </c>
      <c r="AA2904">
        <v>0</v>
      </c>
      <c r="AB2904">
        <v>0</v>
      </c>
      <c r="AC2904">
        <v>0</v>
      </c>
      <c r="AD2904">
        <v>0</v>
      </c>
      <c r="AE2904">
        <v>0</v>
      </c>
      <c r="AF2904">
        <v>0</v>
      </c>
    </row>
    <row r="2905" spans="1:32" x14ac:dyDescent="0.25">
      <c r="A2905" t="s">
        <v>8566</v>
      </c>
      <c r="B2905">
        <v>0</v>
      </c>
      <c r="C2905">
        <v>0</v>
      </c>
      <c r="D2905">
        <v>0</v>
      </c>
      <c r="E2905">
        <v>0</v>
      </c>
      <c r="F2905">
        <v>0</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v>0</v>
      </c>
      <c r="AA2905">
        <v>0</v>
      </c>
      <c r="AB2905">
        <v>0</v>
      </c>
      <c r="AC2905">
        <v>0</v>
      </c>
      <c r="AD2905">
        <v>0</v>
      </c>
      <c r="AE2905">
        <v>0</v>
      </c>
      <c r="AF2905">
        <v>0</v>
      </c>
    </row>
    <row r="2906" spans="1:32" x14ac:dyDescent="0.25">
      <c r="A2906" t="s">
        <v>8567</v>
      </c>
      <c r="B2906">
        <v>0</v>
      </c>
      <c r="C2906">
        <v>0</v>
      </c>
      <c r="D2906">
        <v>0</v>
      </c>
      <c r="E2906">
        <v>0</v>
      </c>
      <c r="F2906">
        <v>0</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v>0</v>
      </c>
      <c r="AA2906">
        <v>0</v>
      </c>
      <c r="AB2906">
        <v>0</v>
      </c>
      <c r="AC2906">
        <v>0</v>
      </c>
      <c r="AD2906">
        <v>0</v>
      </c>
      <c r="AE2906">
        <v>0</v>
      </c>
      <c r="AF2906">
        <v>0</v>
      </c>
    </row>
    <row r="2907" spans="1:32" x14ac:dyDescent="0.25">
      <c r="A2907" t="s">
        <v>8568</v>
      </c>
      <c r="B2907">
        <v>0</v>
      </c>
      <c r="C2907">
        <v>0</v>
      </c>
      <c r="D2907">
        <v>0</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row>
    <row r="2908" spans="1:32" x14ac:dyDescent="0.25">
      <c r="A2908" t="s">
        <v>8569</v>
      </c>
      <c r="B2908">
        <v>0</v>
      </c>
      <c r="C2908">
        <v>0</v>
      </c>
      <c r="D2908">
        <v>0</v>
      </c>
      <c r="E2908">
        <v>0</v>
      </c>
      <c r="F2908">
        <v>0</v>
      </c>
      <c r="G2908">
        <v>0</v>
      </c>
      <c r="H2908">
        <v>0</v>
      </c>
      <c r="I2908">
        <v>0</v>
      </c>
      <c r="J2908">
        <v>0</v>
      </c>
      <c r="K2908">
        <v>0</v>
      </c>
      <c r="L2908">
        <v>0</v>
      </c>
      <c r="M2908">
        <v>0</v>
      </c>
      <c r="N2908">
        <v>0</v>
      </c>
      <c r="O2908">
        <v>0</v>
      </c>
      <c r="P2908">
        <v>0</v>
      </c>
      <c r="Q2908">
        <v>0</v>
      </c>
      <c r="R2908">
        <v>0</v>
      </c>
      <c r="S2908">
        <v>0</v>
      </c>
      <c r="T2908">
        <v>0</v>
      </c>
      <c r="U2908">
        <v>0</v>
      </c>
      <c r="V2908">
        <v>0</v>
      </c>
      <c r="W2908">
        <v>0</v>
      </c>
      <c r="X2908">
        <v>0</v>
      </c>
      <c r="Y2908">
        <v>0</v>
      </c>
      <c r="Z2908">
        <v>0</v>
      </c>
      <c r="AA2908">
        <v>0</v>
      </c>
      <c r="AB2908">
        <v>0</v>
      </c>
      <c r="AC2908">
        <v>0</v>
      </c>
      <c r="AD2908">
        <v>0</v>
      </c>
      <c r="AE2908">
        <v>0</v>
      </c>
      <c r="AF2908">
        <v>0</v>
      </c>
    </row>
    <row r="2909" spans="1:32" x14ac:dyDescent="0.25">
      <c r="A2909" t="s">
        <v>8570</v>
      </c>
      <c r="B2909">
        <v>0</v>
      </c>
      <c r="C2909">
        <v>0</v>
      </c>
      <c r="D2909">
        <v>0</v>
      </c>
      <c r="E2909">
        <v>0</v>
      </c>
      <c r="F2909">
        <v>0</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v>0</v>
      </c>
      <c r="AA2909">
        <v>0</v>
      </c>
      <c r="AB2909">
        <v>0</v>
      </c>
      <c r="AC2909">
        <v>0</v>
      </c>
      <c r="AD2909">
        <v>0</v>
      </c>
      <c r="AE2909">
        <v>0</v>
      </c>
      <c r="AF2909">
        <v>0</v>
      </c>
    </row>
    <row r="2910" spans="1:32" x14ac:dyDescent="0.25">
      <c r="A2910" t="s">
        <v>8571</v>
      </c>
      <c r="B2910" s="197">
        <v>5.0728900000000001E-5</v>
      </c>
      <c r="C2910" s="197">
        <v>5.0728900000000001E-5</v>
      </c>
      <c r="D2910" s="197">
        <v>5.0728900000000001E-5</v>
      </c>
      <c r="E2910" s="197">
        <v>5.0728900000000001E-5</v>
      </c>
      <c r="F2910" s="197">
        <v>5.0728900000000001E-5</v>
      </c>
      <c r="G2910" s="197">
        <v>5.0728900000000001E-5</v>
      </c>
      <c r="H2910" s="197">
        <v>5.0728900000000001E-5</v>
      </c>
      <c r="I2910" s="197">
        <v>5.0728900000000001E-5</v>
      </c>
      <c r="J2910" s="197">
        <v>5.0728900000000001E-5</v>
      </c>
      <c r="K2910" s="197">
        <v>5.0728900000000001E-5</v>
      </c>
      <c r="L2910" s="197">
        <v>5.0728900000000001E-5</v>
      </c>
      <c r="M2910" s="197">
        <v>5.0728900000000001E-5</v>
      </c>
      <c r="N2910" s="197">
        <v>5.0728900000000001E-5</v>
      </c>
      <c r="O2910" s="197">
        <v>5.0728900000000001E-5</v>
      </c>
      <c r="P2910" s="197">
        <v>5.0728900000000001E-5</v>
      </c>
      <c r="Q2910" s="197">
        <v>5.0728900000000001E-5</v>
      </c>
      <c r="R2910" s="197">
        <v>5.0728900000000001E-5</v>
      </c>
      <c r="S2910" s="197">
        <v>5.0728900000000001E-5</v>
      </c>
      <c r="T2910" s="197">
        <v>5.0728900000000001E-5</v>
      </c>
      <c r="U2910" s="197">
        <v>5.0728900000000001E-5</v>
      </c>
      <c r="V2910" s="197">
        <v>5.0728900000000001E-5</v>
      </c>
      <c r="W2910" s="197">
        <v>5.0728900000000001E-5</v>
      </c>
      <c r="X2910" s="197">
        <v>5.0728900000000001E-5</v>
      </c>
      <c r="Y2910" s="197">
        <v>5.0728900000000001E-5</v>
      </c>
      <c r="Z2910" s="197">
        <v>5.0728900000000001E-5</v>
      </c>
      <c r="AA2910" s="197">
        <v>5.0728900000000001E-5</v>
      </c>
      <c r="AB2910" s="197">
        <v>5.0728900000000001E-5</v>
      </c>
      <c r="AC2910" s="197">
        <v>5.0728900000000001E-5</v>
      </c>
      <c r="AD2910" s="197">
        <v>5.0728900000000001E-5</v>
      </c>
      <c r="AE2910" s="197">
        <v>5.0728900000000001E-5</v>
      </c>
      <c r="AF2910" s="197">
        <v>5.0728900000000001E-5</v>
      </c>
    </row>
    <row r="2911" spans="1:32" x14ac:dyDescent="0.25">
      <c r="A2911" t="s">
        <v>8572</v>
      </c>
      <c r="B2911">
        <v>0</v>
      </c>
      <c r="C2911">
        <v>0</v>
      </c>
      <c r="D2911">
        <v>0</v>
      </c>
      <c r="E2911">
        <v>0</v>
      </c>
      <c r="F2911">
        <v>0</v>
      </c>
      <c r="G2911">
        <v>0</v>
      </c>
      <c r="H2911">
        <v>0</v>
      </c>
      <c r="I2911">
        <v>0</v>
      </c>
      <c r="J2911">
        <v>0</v>
      </c>
      <c r="K2911">
        <v>0</v>
      </c>
      <c r="L2911">
        <v>0</v>
      </c>
      <c r="M2911">
        <v>0</v>
      </c>
      <c r="N2911">
        <v>0</v>
      </c>
      <c r="O2911">
        <v>0</v>
      </c>
      <c r="P2911">
        <v>0</v>
      </c>
      <c r="Q2911">
        <v>0</v>
      </c>
      <c r="R2911">
        <v>0</v>
      </c>
      <c r="S2911">
        <v>0</v>
      </c>
      <c r="T2911">
        <v>0</v>
      </c>
      <c r="U2911">
        <v>0</v>
      </c>
      <c r="V2911">
        <v>0</v>
      </c>
      <c r="W2911">
        <v>0</v>
      </c>
      <c r="X2911">
        <v>0</v>
      </c>
      <c r="Y2911">
        <v>0</v>
      </c>
      <c r="Z2911">
        <v>0</v>
      </c>
      <c r="AA2911">
        <v>0</v>
      </c>
      <c r="AB2911">
        <v>0</v>
      </c>
      <c r="AC2911">
        <v>0</v>
      </c>
      <c r="AD2911">
        <v>0</v>
      </c>
      <c r="AE2911">
        <v>0</v>
      </c>
      <c r="AF2911">
        <v>0</v>
      </c>
    </row>
    <row r="2912" spans="1:32" x14ac:dyDescent="0.25">
      <c r="A2912" t="s">
        <v>8573</v>
      </c>
      <c r="B2912">
        <v>0</v>
      </c>
      <c r="C2912">
        <v>0</v>
      </c>
      <c r="D2912">
        <v>0</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row>
    <row r="2913" spans="1:32" x14ac:dyDescent="0.25">
      <c r="A2913" t="s">
        <v>8574</v>
      </c>
      <c r="B2913">
        <v>0</v>
      </c>
      <c r="C2913">
        <v>0</v>
      </c>
      <c r="D2913">
        <v>0</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row>
    <row r="2914" spans="1:32" x14ac:dyDescent="0.25">
      <c r="A2914" t="s">
        <v>8575</v>
      </c>
      <c r="B2914">
        <v>0</v>
      </c>
      <c r="C2914">
        <v>0</v>
      </c>
      <c r="D2914">
        <v>0</v>
      </c>
      <c r="E2914">
        <v>0</v>
      </c>
      <c r="F2914">
        <v>0</v>
      </c>
      <c r="G2914">
        <v>0</v>
      </c>
      <c r="H2914">
        <v>0</v>
      </c>
      <c r="I2914">
        <v>0</v>
      </c>
      <c r="J2914">
        <v>0</v>
      </c>
      <c r="K2914">
        <v>0</v>
      </c>
      <c r="L2914">
        <v>0</v>
      </c>
      <c r="M2914">
        <v>0</v>
      </c>
      <c r="N2914">
        <v>0</v>
      </c>
      <c r="O2914">
        <v>0</v>
      </c>
      <c r="P2914">
        <v>0</v>
      </c>
      <c r="Q2914">
        <v>0</v>
      </c>
      <c r="R2914">
        <v>0</v>
      </c>
      <c r="S2914">
        <v>0</v>
      </c>
      <c r="T2914">
        <v>0</v>
      </c>
      <c r="U2914">
        <v>0</v>
      </c>
      <c r="V2914">
        <v>0</v>
      </c>
      <c r="W2914">
        <v>0</v>
      </c>
      <c r="X2914">
        <v>0</v>
      </c>
      <c r="Y2914">
        <v>0</v>
      </c>
      <c r="Z2914">
        <v>0</v>
      </c>
      <c r="AA2914">
        <v>0</v>
      </c>
      <c r="AB2914">
        <v>0</v>
      </c>
      <c r="AC2914">
        <v>0</v>
      </c>
      <c r="AD2914">
        <v>0</v>
      </c>
      <c r="AE2914">
        <v>0</v>
      </c>
      <c r="AF2914">
        <v>0</v>
      </c>
    </row>
    <row r="2915" spans="1:32" x14ac:dyDescent="0.25">
      <c r="A2915" t="s">
        <v>8576</v>
      </c>
      <c r="B2915">
        <v>0</v>
      </c>
      <c r="C2915">
        <v>0</v>
      </c>
      <c r="D2915">
        <v>0</v>
      </c>
      <c r="E2915">
        <v>0</v>
      </c>
      <c r="F2915">
        <v>0</v>
      </c>
      <c r="G2915">
        <v>0</v>
      </c>
      <c r="H2915">
        <v>0</v>
      </c>
      <c r="I2915">
        <v>0</v>
      </c>
      <c r="J2915">
        <v>0</v>
      </c>
      <c r="K2915">
        <v>0</v>
      </c>
      <c r="L2915">
        <v>0</v>
      </c>
      <c r="M2915">
        <v>0</v>
      </c>
      <c r="N2915">
        <v>0</v>
      </c>
      <c r="O2915">
        <v>0</v>
      </c>
      <c r="P2915">
        <v>0</v>
      </c>
      <c r="Q2915">
        <v>0</v>
      </c>
      <c r="R2915">
        <v>0</v>
      </c>
      <c r="S2915">
        <v>0</v>
      </c>
      <c r="T2915">
        <v>0</v>
      </c>
      <c r="U2915">
        <v>0</v>
      </c>
      <c r="V2915">
        <v>0</v>
      </c>
      <c r="W2915">
        <v>0</v>
      </c>
      <c r="X2915">
        <v>0</v>
      </c>
      <c r="Y2915">
        <v>0</v>
      </c>
      <c r="Z2915">
        <v>0</v>
      </c>
      <c r="AA2915">
        <v>0</v>
      </c>
      <c r="AB2915">
        <v>0</v>
      </c>
      <c r="AC2915">
        <v>0</v>
      </c>
      <c r="AD2915">
        <v>0</v>
      </c>
      <c r="AE2915">
        <v>0</v>
      </c>
      <c r="AF2915">
        <v>0</v>
      </c>
    </row>
    <row r="2916" spans="1:32" x14ac:dyDescent="0.25">
      <c r="A2916" t="s">
        <v>8577</v>
      </c>
      <c r="B2916">
        <v>0</v>
      </c>
      <c r="C2916">
        <v>0</v>
      </c>
      <c r="D2916">
        <v>0</v>
      </c>
      <c r="E2916">
        <v>0</v>
      </c>
      <c r="F2916">
        <v>0</v>
      </c>
      <c r="G2916">
        <v>0</v>
      </c>
      <c r="H2916">
        <v>0</v>
      </c>
      <c r="I2916">
        <v>0</v>
      </c>
      <c r="J2916">
        <v>0</v>
      </c>
      <c r="K2916">
        <v>0</v>
      </c>
      <c r="L2916">
        <v>0</v>
      </c>
      <c r="M2916">
        <v>0</v>
      </c>
      <c r="N2916">
        <v>0</v>
      </c>
      <c r="O2916">
        <v>0</v>
      </c>
      <c r="P2916">
        <v>0</v>
      </c>
      <c r="Q2916">
        <v>0</v>
      </c>
      <c r="R2916">
        <v>0</v>
      </c>
      <c r="S2916">
        <v>0</v>
      </c>
      <c r="T2916">
        <v>0</v>
      </c>
      <c r="U2916">
        <v>0</v>
      </c>
      <c r="V2916">
        <v>0</v>
      </c>
      <c r="W2916">
        <v>0</v>
      </c>
      <c r="X2916">
        <v>0</v>
      </c>
      <c r="Y2916">
        <v>0</v>
      </c>
      <c r="Z2916">
        <v>0</v>
      </c>
      <c r="AA2916">
        <v>0</v>
      </c>
      <c r="AB2916">
        <v>0</v>
      </c>
      <c r="AC2916">
        <v>0</v>
      </c>
      <c r="AD2916">
        <v>0</v>
      </c>
      <c r="AE2916">
        <v>0</v>
      </c>
      <c r="AF2916">
        <v>0</v>
      </c>
    </row>
    <row r="2917" spans="1:32" x14ac:dyDescent="0.25">
      <c r="A2917" t="s">
        <v>8578</v>
      </c>
      <c r="B2917">
        <v>0</v>
      </c>
      <c r="C2917">
        <v>0</v>
      </c>
      <c r="D2917">
        <v>0</v>
      </c>
      <c r="E2917">
        <v>0</v>
      </c>
      <c r="F2917">
        <v>0</v>
      </c>
      <c r="G2917">
        <v>0</v>
      </c>
      <c r="H2917">
        <v>0</v>
      </c>
      <c r="I2917">
        <v>0</v>
      </c>
      <c r="J2917">
        <v>0</v>
      </c>
      <c r="K2917">
        <v>0</v>
      </c>
      <c r="L2917">
        <v>0</v>
      </c>
      <c r="M2917">
        <v>0</v>
      </c>
      <c r="N2917">
        <v>0</v>
      </c>
      <c r="O2917">
        <v>0</v>
      </c>
      <c r="P2917">
        <v>0</v>
      </c>
      <c r="Q2917">
        <v>0</v>
      </c>
      <c r="R2917">
        <v>0</v>
      </c>
      <c r="S2917">
        <v>0</v>
      </c>
      <c r="T2917">
        <v>0</v>
      </c>
      <c r="U2917">
        <v>0</v>
      </c>
      <c r="V2917">
        <v>0</v>
      </c>
      <c r="W2917">
        <v>0</v>
      </c>
      <c r="X2917">
        <v>0</v>
      </c>
      <c r="Y2917">
        <v>0</v>
      </c>
      <c r="Z2917">
        <v>0</v>
      </c>
      <c r="AA2917">
        <v>0</v>
      </c>
      <c r="AB2917">
        <v>0</v>
      </c>
      <c r="AC2917">
        <v>0</v>
      </c>
      <c r="AD2917">
        <v>0</v>
      </c>
      <c r="AE2917">
        <v>0</v>
      </c>
      <c r="AF2917">
        <v>0</v>
      </c>
    </row>
    <row r="2918" spans="1:32" x14ac:dyDescent="0.25">
      <c r="A2918" t="s">
        <v>8579</v>
      </c>
      <c r="B2918">
        <v>0</v>
      </c>
      <c r="C2918">
        <v>0</v>
      </c>
      <c r="D2918">
        <v>0</v>
      </c>
      <c r="E2918">
        <v>0</v>
      </c>
      <c r="F2918">
        <v>0</v>
      </c>
      <c r="G2918">
        <v>0</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v>0</v>
      </c>
      <c r="AA2918">
        <v>0</v>
      </c>
      <c r="AB2918">
        <v>0</v>
      </c>
      <c r="AC2918">
        <v>0</v>
      </c>
      <c r="AD2918">
        <v>0</v>
      </c>
      <c r="AE2918">
        <v>0</v>
      </c>
      <c r="AF2918">
        <v>0</v>
      </c>
    </row>
    <row r="2919" spans="1:32" x14ac:dyDescent="0.25">
      <c r="A2919" t="s">
        <v>8580</v>
      </c>
      <c r="B2919">
        <v>0</v>
      </c>
      <c r="C2919">
        <v>0</v>
      </c>
      <c r="D2919">
        <v>0</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row>
    <row r="2920" spans="1:32" x14ac:dyDescent="0.25">
      <c r="A2920" t="s">
        <v>8581</v>
      </c>
      <c r="B2920">
        <v>0</v>
      </c>
      <c r="C2920">
        <v>0</v>
      </c>
      <c r="D2920">
        <v>0</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row>
    <row r="2921" spans="1:32" x14ac:dyDescent="0.25">
      <c r="A2921" t="s">
        <v>8582</v>
      </c>
      <c r="B2921">
        <v>0</v>
      </c>
      <c r="C2921">
        <v>0</v>
      </c>
      <c r="D2921">
        <v>0</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row>
    <row r="2922" spans="1:32" x14ac:dyDescent="0.25">
      <c r="A2922" t="s">
        <v>8583</v>
      </c>
      <c r="B2922" s="197">
        <v>5.0728900000000001E-5</v>
      </c>
      <c r="C2922" s="197">
        <v>5.0728900000000001E-5</v>
      </c>
      <c r="D2922" s="197">
        <v>5.0728900000000001E-5</v>
      </c>
      <c r="E2922" s="197">
        <v>5.0728900000000001E-5</v>
      </c>
      <c r="F2922" s="197">
        <v>5.0728900000000001E-5</v>
      </c>
      <c r="G2922" s="197">
        <v>5.0728900000000001E-5</v>
      </c>
      <c r="H2922" s="197">
        <v>5.0728900000000001E-5</v>
      </c>
      <c r="I2922" s="197">
        <v>5.0728900000000001E-5</v>
      </c>
      <c r="J2922" s="197">
        <v>5.0728900000000001E-5</v>
      </c>
      <c r="K2922" s="197">
        <v>5.0728900000000001E-5</v>
      </c>
      <c r="L2922" s="197">
        <v>5.0728900000000001E-5</v>
      </c>
      <c r="M2922" s="197">
        <v>5.0728900000000001E-5</v>
      </c>
      <c r="N2922" s="197">
        <v>5.0728900000000001E-5</v>
      </c>
      <c r="O2922" s="197">
        <v>5.0728900000000001E-5</v>
      </c>
      <c r="P2922" s="197">
        <v>5.0728900000000001E-5</v>
      </c>
      <c r="Q2922" s="197">
        <v>5.0728900000000001E-5</v>
      </c>
      <c r="R2922" s="197">
        <v>5.0728900000000001E-5</v>
      </c>
      <c r="S2922" s="197">
        <v>5.0728900000000001E-5</v>
      </c>
      <c r="T2922" s="197">
        <v>5.0728900000000001E-5</v>
      </c>
      <c r="U2922" s="197">
        <v>5.0728900000000001E-5</v>
      </c>
      <c r="V2922" s="197">
        <v>5.0728900000000001E-5</v>
      </c>
      <c r="W2922" s="197">
        <v>5.0728900000000001E-5</v>
      </c>
      <c r="X2922" s="197">
        <v>5.0728900000000001E-5</v>
      </c>
      <c r="Y2922" s="197">
        <v>5.0728900000000001E-5</v>
      </c>
      <c r="Z2922" s="197">
        <v>5.0728900000000001E-5</v>
      </c>
      <c r="AA2922" s="197">
        <v>5.0728900000000001E-5</v>
      </c>
      <c r="AB2922" s="197">
        <v>5.0728900000000001E-5</v>
      </c>
      <c r="AC2922" s="197">
        <v>5.0728900000000001E-5</v>
      </c>
      <c r="AD2922" s="197">
        <v>5.0728900000000001E-5</v>
      </c>
      <c r="AE2922" s="197">
        <v>5.0728900000000001E-5</v>
      </c>
      <c r="AF2922" s="197">
        <v>5.0728900000000001E-5</v>
      </c>
    </row>
    <row r="2923" spans="1:32" x14ac:dyDescent="0.25">
      <c r="A2923" t="s">
        <v>8584</v>
      </c>
      <c r="B2923">
        <v>0</v>
      </c>
      <c r="C2923">
        <v>0</v>
      </c>
      <c r="D2923">
        <v>0</v>
      </c>
      <c r="E2923">
        <v>0</v>
      </c>
      <c r="F2923">
        <v>0</v>
      </c>
      <c r="G2923">
        <v>0</v>
      </c>
      <c r="H2923">
        <v>0</v>
      </c>
      <c r="I2923">
        <v>0</v>
      </c>
      <c r="J2923">
        <v>0</v>
      </c>
      <c r="K2923">
        <v>0</v>
      </c>
      <c r="L2923">
        <v>0</v>
      </c>
      <c r="M2923">
        <v>0</v>
      </c>
      <c r="N2923">
        <v>0</v>
      </c>
      <c r="O2923">
        <v>0</v>
      </c>
      <c r="P2923">
        <v>0</v>
      </c>
      <c r="Q2923">
        <v>0</v>
      </c>
      <c r="R2923">
        <v>0</v>
      </c>
      <c r="S2923">
        <v>0</v>
      </c>
      <c r="T2923">
        <v>0</v>
      </c>
      <c r="U2923">
        <v>0</v>
      </c>
      <c r="V2923">
        <v>0</v>
      </c>
      <c r="W2923">
        <v>0</v>
      </c>
      <c r="X2923">
        <v>0</v>
      </c>
      <c r="Y2923">
        <v>0</v>
      </c>
      <c r="Z2923">
        <v>0</v>
      </c>
      <c r="AA2923">
        <v>0</v>
      </c>
      <c r="AB2923">
        <v>0</v>
      </c>
      <c r="AC2923">
        <v>0</v>
      </c>
      <c r="AD2923">
        <v>0</v>
      </c>
      <c r="AE2923">
        <v>0</v>
      </c>
      <c r="AF2923">
        <v>0</v>
      </c>
    </row>
    <row r="2924" spans="1:32" x14ac:dyDescent="0.25">
      <c r="A2924" t="s">
        <v>8585</v>
      </c>
      <c r="B2924">
        <v>0</v>
      </c>
      <c r="C2924">
        <v>0</v>
      </c>
      <c r="D2924">
        <v>0</v>
      </c>
      <c r="E2924">
        <v>0</v>
      </c>
      <c r="F2924">
        <v>0</v>
      </c>
      <c r="G2924">
        <v>0</v>
      </c>
      <c r="H2924">
        <v>0</v>
      </c>
      <c r="I2924">
        <v>0</v>
      </c>
      <c r="J2924">
        <v>0</v>
      </c>
      <c r="K2924">
        <v>0</v>
      </c>
      <c r="L2924">
        <v>0</v>
      </c>
      <c r="M2924">
        <v>0</v>
      </c>
      <c r="N2924">
        <v>0</v>
      </c>
      <c r="O2924">
        <v>0</v>
      </c>
      <c r="P2924">
        <v>0</v>
      </c>
      <c r="Q2924">
        <v>0</v>
      </c>
      <c r="R2924">
        <v>0</v>
      </c>
      <c r="S2924">
        <v>0</v>
      </c>
      <c r="T2924">
        <v>0</v>
      </c>
      <c r="U2924">
        <v>0</v>
      </c>
      <c r="V2924">
        <v>0</v>
      </c>
      <c r="W2924">
        <v>0</v>
      </c>
      <c r="X2924">
        <v>0</v>
      </c>
      <c r="Y2924">
        <v>0</v>
      </c>
      <c r="Z2924">
        <v>0</v>
      </c>
      <c r="AA2924">
        <v>0</v>
      </c>
      <c r="AB2924">
        <v>0</v>
      </c>
      <c r="AC2924">
        <v>0</v>
      </c>
      <c r="AD2924">
        <v>0</v>
      </c>
      <c r="AE2924">
        <v>0</v>
      </c>
      <c r="AF2924">
        <v>0</v>
      </c>
    </row>
    <row r="2925" spans="1:32" x14ac:dyDescent="0.25">
      <c r="A2925" t="s">
        <v>8586</v>
      </c>
      <c r="B2925">
        <v>0</v>
      </c>
      <c r="C2925">
        <v>0</v>
      </c>
      <c r="D2925">
        <v>0</v>
      </c>
      <c r="E2925">
        <v>0</v>
      </c>
      <c r="F2925">
        <v>0</v>
      </c>
      <c r="G2925">
        <v>0</v>
      </c>
      <c r="H2925">
        <v>0</v>
      </c>
      <c r="I2925">
        <v>0</v>
      </c>
      <c r="J2925">
        <v>0</v>
      </c>
      <c r="K2925">
        <v>0</v>
      </c>
      <c r="L2925">
        <v>0</v>
      </c>
      <c r="M2925">
        <v>0</v>
      </c>
      <c r="N2925">
        <v>0</v>
      </c>
      <c r="O2925">
        <v>0</v>
      </c>
      <c r="P2925">
        <v>0</v>
      </c>
      <c r="Q2925">
        <v>0</v>
      </c>
      <c r="R2925">
        <v>0</v>
      </c>
      <c r="S2925">
        <v>0</v>
      </c>
      <c r="T2925">
        <v>0</v>
      </c>
      <c r="U2925">
        <v>0</v>
      </c>
      <c r="V2925">
        <v>0</v>
      </c>
      <c r="W2925">
        <v>0</v>
      </c>
      <c r="X2925">
        <v>0</v>
      </c>
      <c r="Y2925">
        <v>0</v>
      </c>
      <c r="Z2925">
        <v>0</v>
      </c>
      <c r="AA2925">
        <v>0</v>
      </c>
      <c r="AB2925">
        <v>0</v>
      </c>
      <c r="AC2925">
        <v>0</v>
      </c>
      <c r="AD2925">
        <v>0</v>
      </c>
      <c r="AE2925">
        <v>0</v>
      </c>
      <c r="AF2925">
        <v>0</v>
      </c>
    </row>
    <row r="2926" spans="1:32" x14ac:dyDescent="0.25">
      <c r="A2926" t="s">
        <v>8587</v>
      </c>
      <c r="B2926">
        <v>0</v>
      </c>
      <c r="C2926">
        <v>0</v>
      </c>
      <c r="D2926">
        <v>0</v>
      </c>
      <c r="E2926">
        <v>0</v>
      </c>
      <c r="F2926">
        <v>0</v>
      </c>
      <c r="G2926">
        <v>0</v>
      </c>
      <c r="H2926">
        <v>0</v>
      </c>
      <c r="I2926">
        <v>0</v>
      </c>
      <c r="J2926">
        <v>0</v>
      </c>
      <c r="K2926">
        <v>0</v>
      </c>
      <c r="L2926">
        <v>0</v>
      </c>
      <c r="M2926">
        <v>0</v>
      </c>
      <c r="N2926">
        <v>0</v>
      </c>
      <c r="O2926">
        <v>0</v>
      </c>
      <c r="P2926">
        <v>0</v>
      </c>
      <c r="Q2926">
        <v>0</v>
      </c>
      <c r="R2926">
        <v>0</v>
      </c>
      <c r="S2926">
        <v>0</v>
      </c>
      <c r="T2926">
        <v>0</v>
      </c>
      <c r="U2926">
        <v>0</v>
      </c>
      <c r="V2926">
        <v>0</v>
      </c>
      <c r="W2926">
        <v>0</v>
      </c>
      <c r="X2926">
        <v>0</v>
      </c>
      <c r="Y2926">
        <v>0</v>
      </c>
      <c r="Z2926">
        <v>0</v>
      </c>
      <c r="AA2926">
        <v>0</v>
      </c>
      <c r="AB2926">
        <v>0</v>
      </c>
      <c r="AC2926">
        <v>0</v>
      </c>
      <c r="AD2926">
        <v>0</v>
      </c>
      <c r="AE2926">
        <v>0</v>
      </c>
      <c r="AF2926">
        <v>0</v>
      </c>
    </row>
    <row r="2927" spans="1:32" x14ac:dyDescent="0.25">
      <c r="A2927" t="s">
        <v>8588</v>
      </c>
      <c r="B2927">
        <v>0</v>
      </c>
      <c r="C2927">
        <v>0</v>
      </c>
      <c r="D2927">
        <v>0</v>
      </c>
      <c r="E2927">
        <v>0</v>
      </c>
      <c r="F2927">
        <v>0</v>
      </c>
      <c r="G2927">
        <v>0</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c r="AD2927">
        <v>0</v>
      </c>
      <c r="AE2927">
        <v>0</v>
      </c>
      <c r="AF2927">
        <v>0</v>
      </c>
    </row>
    <row r="2928" spans="1:32" x14ac:dyDescent="0.25">
      <c r="A2928" t="s">
        <v>8589</v>
      </c>
      <c r="B2928">
        <v>0</v>
      </c>
      <c r="C2928">
        <v>0</v>
      </c>
      <c r="D2928">
        <v>0</v>
      </c>
      <c r="E2928">
        <v>0</v>
      </c>
      <c r="F2928">
        <v>0</v>
      </c>
      <c r="G2928">
        <v>0</v>
      </c>
      <c r="H2928">
        <v>0</v>
      </c>
      <c r="I2928">
        <v>0</v>
      </c>
      <c r="J2928">
        <v>0</v>
      </c>
      <c r="K2928">
        <v>0</v>
      </c>
      <c r="L2928">
        <v>0</v>
      </c>
      <c r="M2928">
        <v>0</v>
      </c>
      <c r="N2928">
        <v>0</v>
      </c>
      <c r="O2928">
        <v>0</v>
      </c>
      <c r="P2928">
        <v>0</v>
      </c>
      <c r="Q2928">
        <v>0</v>
      </c>
      <c r="R2928">
        <v>0</v>
      </c>
      <c r="S2928">
        <v>0</v>
      </c>
      <c r="T2928">
        <v>0</v>
      </c>
      <c r="U2928">
        <v>0</v>
      </c>
      <c r="V2928">
        <v>0</v>
      </c>
      <c r="W2928">
        <v>0</v>
      </c>
      <c r="X2928">
        <v>0</v>
      </c>
      <c r="Y2928">
        <v>0</v>
      </c>
      <c r="Z2928">
        <v>0</v>
      </c>
      <c r="AA2928">
        <v>0</v>
      </c>
      <c r="AB2928">
        <v>0</v>
      </c>
      <c r="AC2928">
        <v>0</v>
      </c>
      <c r="AD2928">
        <v>0</v>
      </c>
      <c r="AE2928">
        <v>0</v>
      </c>
      <c r="AF2928">
        <v>0</v>
      </c>
    </row>
    <row r="2929" spans="1:32" x14ac:dyDescent="0.25">
      <c r="A2929" t="s">
        <v>8590</v>
      </c>
      <c r="B2929">
        <v>0</v>
      </c>
      <c r="C2929">
        <v>0</v>
      </c>
      <c r="D2929">
        <v>0</v>
      </c>
      <c r="E2929">
        <v>0</v>
      </c>
      <c r="F2929">
        <v>0</v>
      </c>
      <c r="G2929">
        <v>0</v>
      </c>
      <c r="H2929">
        <v>0</v>
      </c>
      <c r="I2929">
        <v>0</v>
      </c>
      <c r="J2929">
        <v>0</v>
      </c>
      <c r="K2929">
        <v>0</v>
      </c>
      <c r="L2929">
        <v>0</v>
      </c>
      <c r="M2929">
        <v>0</v>
      </c>
      <c r="N2929">
        <v>0</v>
      </c>
      <c r="O2929">
        <v>0</v>
      </c>
      <c r="P2929">
        <v>0</v>
      </c>
      <c r="Q2929">
        <v>0</v>
      </c>
      <c r="R2929">
        <v>0</v>
      </c>
      <c r="S2929">
        <v>0</v>
      </c>
      <c r="T2929">
        <v>0</v>
      </c>
      <c r="U2929">
        <v>0</v>
      </c>
      <c r="V2929">
        <v>0</v>
      </c>
      <c r="W2929">
        <v>0</v>
      </c>
      <c r="X2929">
        <v>0</v>
      </c>
      <c r="Y2929">
        <v>0</v>
      </c>
      <c r="Z2929">
        <v>0</v>
      </c>
      <c r="AA2929">
        <v>0</v>
      </c>
      <c r="AB2929">
        <v>0</v>
      </c>
      <c r="AC2929">
        <v>0</v>
      </c>
      <c r="AD2929">
        <v>0</v>
      </c>
      <c r="AE2929">
        <v>0</v>
      </c>
      <c r="AF2929">
        <v>0</v>
      </c>
    </row>
    <row r="2930" spans="1:32" x14ac:dyDescent="0.25">
      <c r="A2930" t="s">
        <v>8591</v>
      </c>
      <c r="B2930">
        <v>0</v>
      </c>
      <c r="C2930">
        <v>0</v>
      </c>
      <c r="D2930">
        <v>0</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row>
    <row r="2931" spans="1:32" x14ac:dyDescent="0.25">
      <c r="A2931" t="s">
        <v>8592</v>
      </c>
      <c r="B2931">
        <v>0</v>
      </c>
      <c r="C2931">
        <v>0</v>
      </c>
      <c r="D2931">
        <v>0</v>
      </c>
      <c r="E2931">
        <v>0</v>
      </c>
      <c r="F2931">
        <v>0</v>
      </c>
      <c r="G2931">
        <v>0</v>
      </c>
      <c r="H2931">
        <v>0</v>
      </c>
      <c r="I2931">
        <v>0</v>
      </c>
      <c r="J2931">
        <v>0</v>
      </c>
      <c r="K2931">
        <v>0</v>
      </c>
      <c r="L2931">
        <v>0</v>
      </c>
      <c r="M2931">
        <v>0</v>
      </c>
      <c r="N2931">
        <v>0</v>
      </c>
      <c r="O2931">
        <v>0</v>
      </c>
      <c r="P2931">
        <v>0</v>
      </c>
      <c r="Q2931">
        <v>0</v>
      </c>
      <c r="R2931">
        <v>0</v>
      </c>
      <c r="S2931">
        <v>0</v>
      </c>
      <c r="T2931">
        <v>0</v>
      </c>
      <c r="U2931">
        <v>0</v>
      </c>
      <c r="V2931">
        <v>0</v>
      </c>
      <c r="W2931">
        <v>0</v>
      </c>
      <c r="X2931">
        <v>0</v>
      </c>
      <c r="Y2931">
        <v>0</v>
      </c>
      <c r="Z2931">
        <v>0</v>
      </c>
      <c r="AA2931">
        <v>0</v>
      </c>
      <c r="AB2931">
        <v>0</v>
      </c>
      <c r="AC2931">
        <v>0</v>
      </c>
      <c r="AD2931">
        <v>0</v>
      </c>
      <c r="AE2931">
        <v>0</v>
      </c>
      <c r="AF2931">
        <v>0</v>
      </c>
    </row>
    <row r="2932" spans="1:32" x14ac:dyDescent="0.25">
      <c r="A2932" t="s">
        <v>8593</v>
      </c>
      <c r="B2932">
        <v>0</v>
      </c>
      <c r="C2932">
        <v>0</v>
      </c>
      <c r="D2932">
        <v>0</v>
      </c>
      <c r="E2932">
        <v>0</v>
      </c>
      <c r="F2932">
        <v>0</v>
      </c>
      <c r="G2932">
        <v>0</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v>0</v>
      </c>
      <c r="AA2932">
        <v>0</v>
      </c>
      <c r="AB2932">
        <v>0</v>
      </c>
      <c r="AC2932">
        <v>0</v>
      </c>
      <c r="AD2932">
        <v>0</v>
      </c>
      <c r="AE2932">
        <v>0</v>
      </c>
      <c r="AF2932">
        <v>0</v>
      </c>
    </row>
    <row r="2933" spans="1:32" x14ac:dyDescent="0.25">
      <c r="A2933" t="s">
        <v>8594</v>
      </c>
      <c r="B2933">
        <v>0</v>
      </c>
      <c r="C2933">
        <v>0</v>
      </c>
      <c r="D2933">
        <v>0</v>
      </c>
      <c r="E2933">
        <v>0</v>
      </c>
      <c r="F2933">
        <v>0</v>
      </c>
      <c r="G2933">
        <v>0</v>
      </c>
      <c r="H2933">
        <v>0</v>
      </c>
      <c r="I2933">
        <v>0</v>
      </c>
      <c r="J2933">
        <v>0</v>
      </c>
      <c r="K2933">
        <v>0</v>
      </c>
      <c r="L2933">
        <v>0</v>
      </c>
      <c r="M2933">
        <v>0</v>
      </c>
      <c r="N2933">
        <v>0</v>
      </c>
      <c r="O2933">
        <v>0</v>
      </c>
      <c r="P2933">
        <v>0</v>
      </c>
      <c r="Q2933">
        <v>0</v>
      </c>
      <c r="R2933">
        <v>0</v>
      </c>
      <c r="S2933">
        <v>0</v>
      </c>
      <c r="T2933">
        <v>0</v>
      </c>
      <c r="U2933">
        <v>0</v>
      </c>
      <c r="V2933">
        <v>0</v>
      </c>
      <c r="W2933">
        <v>0</v>
      </c>
      <c r="X2933">
        <v>0</v>
      </c>
      <c r="Y2933">
        <v>0</v>
      </c>
      <c r="Z2933">
        <v>0</v>
      </c>
      <c r="AA2933">
        <v>0</v>
      </c>
      <c r="AB2933">
        <v>0</v>
      </c>
      <c r="AC2933">
        <v>0</v>
      </c>
      <c r="AD2933">
        <v>0</v>
      </c>
      <c r="AE2933">
        <v>0</v>
      </c>
      <c r="AF2933">
        <v>0</v>
      </c>
    </row>
    <row r="2934" spans="1:32" x14ac:dyDescent="0.25">
      <c r="A2934" t="s">
        <v>8595</v>
      </c>
      <c r="B2934" s="197">
        <v>5.0728900000000001E-5</v>
      </c>
      <c r="C2934" s="197">
        <v>5.0728900000000001E-5</v>
      </c>
      <c r="D2934" s="197">
        <v>5.0728900000000001E-5</v>
      </c>
      <c r="E2934" s="197">
        <v>5.0728900000000001E-5</v>
      </c>
      <c r="F2934" s="197">
        <v>5.0728900000000001E-5</v>
      </c>
      <c r="G2934" s="197">
        <v>5.0728900000000001E-5</v>
      </c>
      <c r="H2934" s="197">
        <v>5.0728900000000001E-5</v>
      </c>
      <c r="I2934" s="197">
        <v>5.0728900000000001E-5</v>
      </c>
      <c r="J2934" s="197">
        <v>5.0728900000000001E-5</v>
      </c>
      <c r="K2934" s="197">
        <v>5.0728900000000001E-5</v>
      </c>
      <c r="L2934" s="197">
        <v>5.0728900000000001E-5</v>
      </c>
      <c r="M2934" s="197">
        <v>5.0728900000000001E-5</v>
      </c>
      <c r="N2934" s="197">
        <v>5.0728900000000001E-5</v>
      </c>
      <c r="O2934" s="197">
        <v>5.0728900000000001E-5</v>
      </c>
      <c r="P2934" s="197">
        <v>5.0728900000000001E-5</v>
      </c>
      <c r="Q2934" s="197">
        <v>5.0728900000000001E-5</v>
      </c>
      <c r="R2934" s="197">
        <v>5.0728900000000001E-5</v>
      </c>
      <c r="S2934" s="197">
        <v>5.0728900000000001E-5</v>
      </c>
      <c r="T2934" s="197">
        <v>5.0728900000000001E-5</v>
      </c>
      <c r="U2934" s="197">
        <v>5.0728900000000001E-5</v>
      </c>
      <c r="V2934" s="197">
        <v>5.0728900000000001E-5</v>
      </c>
      <c r="W2934" s="197">
        <v>5.0728900000000001E-5</v>
      </c>
      <c r="X2934" s="197">
        <v>5.0728900000000001E-5</v>
      </c>
      <c r="Y2934" s="197">
        <v>5.0728900000000001E-5</v>
      </c>
      <c r="Z2934" s="197">
        <v>5.0728900000000001E-5</v>
      </c>
      <c r="AA2934" s="197">
        <v>5.0728900000000001E-5</v>
      </c>
      <c r="AB2934" s="197">
        <v>5.0728900000000001E-5</v>
      </c>
      <c r="AC2934" s="197">
        <v>5.0728900000000001E-5</v>
      </c>
      <c r="AD2934" s="197">
        <v>5.0728900000000001E-5</v>
      </c>
      <c r="AE2934" s="197">
        <v>5.0728900000000001E-5</v>
      </c>
      <c r="AF2934" s="197">
        <v>5.0728900000000001E-5</v>
      </c>
    </row>
    <row r="2935" spans="1:32" x14ac:dyDescent="0.25">
      <c r="A2935" t="s">
        <v>8596</v>
      </c>
      <c r="B2935">
        <v>0</v>
      </c>
      <c r="C2935">
        <v>0</v>
      </c>
      <c r="D2935">
        <v>0</v>
      </c>
      <c r="E2935">
        <v>0</v>
      </c>
      <c r="F2935">
        <v>0</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c r="AD2935">
        <v>0</v>
      </c>
      <c r="AE2935">
        <v>0</v>
      </c>
      <c r="AF2935">
        <v>0</v>
      </c>
    </row>
    <row r="2936" spans="1:32" x14ac:dyDescent="0.25">
      <c r="A2936" t="s">
        <v>8597</v>
      </c>
      <c r="B2936">
        <v>0</v>
      </c>
      <c r="C2936">
        <v>0</v>
      </c>
      <c r="D2936">
        <v>0</v>
      </c>
      <c r="E2936">
        <v>0</v>
      </c>
      <c r="F2936">
        <v>0</v>
      </c>
      <c r="G2936">
        <v>0</v>
      </c>
      <c r="H2936">
        <v>0</v>
      </c>
      <c r="I2936">
        <v>0</v>
      </c>
      <c r="J2936">
        <v>0</v>
      </c>
      <c r="K2936">
        <v>0</v>
      </c>
      <c r="L2936">
        <v>0</v>
      </c>
      <c r="M2936">
        <v>0</v>
      </c>
      <c r="N2936">
        <v>0</v>
      </c>
      <c r="O2936">
        <v>0</v>
      </c>
      <c r="P2936">
        <v>0</v>
      </c>
      <c r="Q2936">
        <v>0</v>
      </c>
      <c r="R2936">
        <v>0</v>
      </c>
      <c r="S2936">
        <v>0</v>
      </c>
      <c r="T2936">
        <v>0</v>
      </c>
      <c r="U2936">
        <v>0</v>
      </c>
      <c r="V2936">
        <v>0</v>
      </c>
      <c r="W2936">
        <v>0</v>
      </c>
      <c r="X2936">
        <v>0</v>
      </c>
      <c r="Y2936">
        <v>0</v>
      </c>
      <c r="Z2936">
        <v>0</v>
      </c>
      <c r="AA2936">
        <v>0</v>
      </c>
      <c r="AB2936">
        <v>0</v>
      </c>
      <c r="AC2936">
        <v>0</v>
      </c>
      <c r="AD2936">
        <v>0</v>
      </c>
      <c r="AE2936">
        <v>0</v>
      </c>
      <c r="AF2936">
        <v>0</v>
      </c>
    </row>
    <row r="2937" spans="1:32" x14ac:dyDescent="0.25">
      <c r="A2937" t="s">
        <v>8598</v>
      </c>
      <c r="B2937">
        <v>0</v>
      </c>
      <c r="C2937">
        <v>0</v>
      </c>
      <c r="D2937">
        <v>0</v>
      </c>
      <c r="E2937">
        <v>0</v>
      </c>
      <c r="F2937">
        <v>0</v>
      </c>
      <c r="G2937">
        <v>0</v>
      </c>
      <c r="H2937">
        <v>0</v>
      </c>
      <c r="I2937">
        <v>0</v>
      </c>
      <c r="J2937">
        <v>0</v>
      </c>
      <c r="K2937">
        <v>0</v>
      </c>
      <c r="L2937">
        <v>0</v>
      </c>
      <c r="M2937">
        <v>0</v>
      </c>
      <c r="N2937">
        <v>0</v>
      </c>
      <c r="O2937">
        <v>0</v>
      </c>
      <c r="P2937">
        <v>0</v>
      </c>
      <c r="Q2937">
        <v>0</v>
      </c>
      <c r="R2937">
        <v>0</v>
      </c>
      <c r="S2937">
        <v>0</v>
      </c>
      <c r="T2937">
        <v>0</v>
      </c>
      <c r="U2937">
        <v>0</v>
      </c>
      <c r="V2937">
        <v>0</v>
      </c>
      <c r="W2937">
        <v>0</v>
      </c>
      <c r="X2937">
        <v>0</v>
      </c>
      <c r="Y2937">
        <v>0</v>
      </c>
      <c r="Z2937">
        <v>0</v>
      </c>
      <c r="AA2937">
        <v>0</v>
      </c>
      <c r="AB2937">
        <v>0</v>
      </c>
      <c r="AC2937">
        <v>0</v>
      </c>
      <c r="AD2937">
        <v>0</v>
      </c>
      <c r="AE2937">
        <v>0</v>
      </c>
      <c r="AF2937">
        <v>0</v>
      </c>
    </row>
    <row r="2938" spans="1:32" x14ac:dyDescent="0.25">
      <c r="A2938" t="s">
        <v>8599</v>
      </c>
      <c r="B2938">
        <v>0</v>
      </c>
      <c r="C2938">
        <v>0</v>
      </c>
      <c r="D2938">
        <v>0</v>
      </c>
      <c r="E2938">
        <v>0</v>
      </c>
      <c r="F2938">
        <v>0</v>
      </c>
      <c r="G2938">
        <v>0</v>
      </c>
      <c r="H2938">
        <v>0</v>
      </c>
      <c r="I2938">
        <v>0</v>
      </c>
      <c r="J2938">
        <v>0</v>
      </c>
      <c r="K2938">
        <v>0</v>
      </c>
      <c r="L2938">
        <v>0</v>
      </c>
      <c r="M2938">
        <v>0</v>
      </c>
      <c r="N2938">
        <v>0</v>
      </c>
      <c r="O2938">
        <v>0</v>
      </c>
      <c r="P2938">
        <v>0</v>
      </c>
      <c r="Q2938">
        <v>0</v>
      </c>
      <c r="R2938">
        <v>0</v>
      </c>
      <c r="S2938">
        <v>0</v>
      </c>
      <c r="T2938">
        <v>0</v>
      </c>
      <c r="U2938">
        <v>0</v>
      </c>
      <c r="V2938">
        <v>0</v>
      </c>
      <c r="W2938">
        <v>0</v>
      </c>
      <c r="X2938">
        <v>0</v>
      </c>
      <c r="Y2938">
        <v>0</v>
      </c>
      <c r="Z2938">
        <v>0</v>
      </c>
      <c r="AA2938">
        <v>0</v>
      </c>
      <c r="AB2938">
        <v>0</v>
      </c>
      <c r="AC2938">
        <v>0</v>
      </c>
      <c r="AD2938">
        <v>0</v>
      </c>
      <c r="AE2938">
        <v>0</v>
      </c>
      <c r="AF2938">
        <v>0</v>
      </c>
    </row>
    <row r="2939" spans="1:32" x14ac:dyDescent="0.25">
      <c r="A2939" t="s">
        <v>8600</v>
      </c>
      <c r="B2939">
        <v>0</v>
      </c>
      <c r="C2939">
        <v>0</v>
      </c>
      <c r="D2939">
        <v>0</v>
      </c>
      <c r="E2939">
        <v>0</v>
      </c>
      <c r="F2939">
        <v>0</v>
      </c>
      <c r="G2939">
        <v>0</v>
      </c>
      <c r="H2939">
        <v>0</v>
      </c>
      <c r="I2939">
        <v>0</v>
      </c>
      <c r="J2939">
        <v>0</v>
      </c>
      <c r="K2939">
        <v>0</v>
      </c>
      <c r="L2939">
        <v>0</v>
      </c>
      <c r="M2939">
        <v>0</v>
      </c>
      <c r="N2939">
        <v>0</v>
      </c>
      <c r="O2939">
        <v>0</v>
      </c>
      <c r="P2939">
        <v>0</v>
      </c>
      <c r="Q2939">
        <v>0</v>
      </c>
      <c r="R2939">
        <v>0</v>
      </c>
      <c r="S2939">
        <v>0</v>
      </c>
      <c r="T2939">
        <v>0</v>
      </c>
      <c r="U2939">
        <v>0</v>
      </c>
      <c r="V2939">
        <v>0</v>
      </c>
      <c r="W2939">
        <v>0</v>
      </c>
      <c r="X2939">
        <v>0</v>
      </c>
      <c r="Y2939">
        <v>0</v>
      </c>
      <c r="Z2939">
        <v>0</v>
      </c>
      <c r="AA2939">
        <v>0</v>
      </c>
      <c r="AB2939">
        <v>0</v>
      </c>
      <c r="AC2939">
        <v>0</v>
      </c>
      <c r="AD2939">
        <v>0</v>
      </c>
      <c r="AE2939">
        <v>0</v>
      </c>
      <c r="AF2939">
        <v>0</v>
      </c>
    </row>
    <row r="2940" spans="1:32" x14ac:dyDescent="0.25">
      <c r="A2940" t="s">
        <v>8601</v>
      </c>
      <c r="B2940">
        <v>0</v>
      </c>
      <c r="C2940">
        <v>0</v>
      </c>
      <c r="D2940">
        <v>0</v>
      </c>
      <c r="E2940">
        <v>0</v>
      </c>
      <c r="F2940">
        <v>0</v>
      </c>
      <c r="G2940">
        <v>0</v>
      </c>
      <c r="H2940">
        <v>0</v>
      </c>
      <c r="I2940">
        <v>0</v>
      </c>
      <c r="J2940">
        <v>0</v>
      </c>
      <c r="K2940">
        <v>0</v>
      </c>
      <c r="L2940">
        <v>0</v>
      </c>
      <c r="M2940">
        <v>0</v>
      </c>
      <c r="N2940">
        <v>0</v>
      </c>
      <c r="O2940">
        <v>0</v>
      </c>
      <c r="P2940">
        <v>0</v>
      </c>
      <c r="Q2940">
        <v>0</v>
      </c>
      <c r="R2940">
        <v>0</v>
      </c>
      <c r="S2940">
        <v>0</v>
      </c>
      <c r="T2940">
        <v>0</v>
      </c>
      <c r="U2940">
        <v>0</v>
      </c>
      <c r="V2940">
        <v>0</v>
      </c>
      <c r="W2940">
        <v>0</v>
      </c>
      <c r="X2940">
        <v>0</v>
      </c>
      <c r="Y2940">
        <v>0</v>
      </c>
      <c r="Z2940">
        <v>0</v>
      </c>
      <c r="AA2940">
        <v>0</v>
      </c>
      <c r="AB2940">
        <v>0</v>
      </c>
      <c r="AC2940">
        <v>0</v>
      </c>
      <c r="AD2940">
        <v>0</v>
      </c>
      <c r="AE2940">
        <v>0</v>
      </c>
      <c r="AF2940">
        <v>0</v>
      </c>
    </row>
    <row r="2941" spans="1:32" x14ac:dyDescent="0.25">
      <c r="A2941" t="s">
        <v>8602</v>
      </c>
      <c r="B2941">
        <v>0</v>
      </c>
      <c r="C2941">
        <v>0</v>
      </c>
      <c r="D2941">
        <v>0</v>
      </c>
      <c r="E2941">
        <v>0</v>
      </c>
      <c r="F2941">
        <v>0</v>
      </c>
      <c r="G2941">
        <v>0</v>
      </c>
      <c r="H2941">
        <v>0</v>
      </c>
      <c r="I2941">
        <v>0</v>
      </c>
      <c r="J2941">
        <v>0</v>
      </c>
      <c r="K2941">
        <v>0</v>
      </c>
      <c r="L2941">
        <v>0</v>
      </c>
      <c r="M2941">
        <v>0</v>
      </c>
      <c r="N2941">
        <v>0</v>
      </c>
      <c r="O2941">
        <v>0</v>
      </c>
      <c r="P2941">
        <v>0</v>
      </c>
      <c r="Q2941">
        <v>0</v>
      </c>
      <c r="R2941">
        <v>0</v>
      </c>
      <c r="S2941">
        <v>0</v>
      </c>
      <c r="T2941">
        <v>0</v>
      </c>
      <c r="U2941">
        <v>0</v>
      </c>
      <c r="V2941">
        <v>0</v>
      </c>
      <c r="W2941">
        <v>0</v>
      </c>
      <c r="X2941">
        <v>0</v>
      </c>
      <c r="Y2941">
        <v>0</v>
      </c>
      <c r="Z2941">
        <v>0</v>
      </c>
      <c r="AA2941">
        <v>0</v>
      </c>
      <c r="AB2941">
        <v>0</v>
      </c>
      <c r="AC2941">
        <v>0</v>
      </c>
      <c r="AD2941">
        <v>0</v>
      </c>
      <c r="AE2941">
        <v>0</v>
      </c>
      <c r="AF2941">
        <v>0</v>
      </c>
    </row>
    <row r="2942" spans="1:32" x14ac:dyDescent="0.25">
      <c r="A2942" t="s">
        <v>8603</v>
      </c>
      <c r="B2942">
        <v>0</v>
      </c>
      <c r="C2942">
        <v>0</v>
      </c>
      <c r="D2942">
        <v>0</v>
      </c>
      <c r="E2942">
        <v>0</v>
      </c>
      <c r="F2942">
        <v>0</v>
      </c>
      <c r="G2942">
        <v>0</v>
      </c>
      <c r="H2942">
        <v>0</v>
      </c>
      <c r="I2942">
        <v>0</v>
      </c>
      <c r="J2942">
        <v>0</v>
      </c>
      <c r="K2942">
        <v>0</v>
      </c>
      <c r="L2942">
        <v>0</v>
      </c>
      <c r="M2942">
        <v>0</v>
      </c>
      <c r="N2942">
        <v>0</v>
      </c>
      <c r="O2942">
        <v>0</v>
      </c>
      <c r="P2942">
        <v>0</v>
      </c>
      <c r="Q2942">
        <v>0</v>
      </c>
      <c r="R2942">
        <v>0</v>
      </c>
      <c r="S2942">
        <v>0</v>
      </c>
      <c r="T2942">
        <v>0</v>
      </c>
      <c r="U2942">
        <v>0</v>
      </c>
      <c r="V2942">
        <v>0</v>
      </c>
      <c r="W2942">
        <v>0</v>
      </c>
      <c r="X2942">
        <v>0</v>
      </c>
      <c r="Y2942">
        <v>0</v>
      </c>
      <c r="Z2942">
        <v>0</v>
      </c>
      <c r="AA2942">
        <v>0</v>
      </c>
      <c r="AB2942">
        <v>0</v>
      </c>
      <c r="AC2942">
        <v>0</v>
      </c>
      <c r="AD2942">
        <v>0</v>
      </c>
      <c r="AE2942">
        <v>0</v>
      </c>
      <c r="AF2942">
        <v>0</v>
      </c>
    </row>
    <row r="2943" spans="1:32" x14ac:dyDescent="0.25">
      <c r="A2943" t="s">
        <v>8604</v>
      </c>
      <c r="B2943">
        <v>0</v>
      </c>
      <c r="C2943">
        <v>0</v>
      </c>
      <c r="D2943">
        <v>0</v>
      </c>
      <c r="E2943">
        <v>0</v>
      </c>
      <c r="F2943">
        <v>0</v>
      </c>
      <c r="G2943">
        <v>0</v>
      </c>
      <c r="H2943">
        <v>0</v>
      </c>
      <c r="I2943">
        <v>0</v>
      </c>
      <c r="J2943">
        <v>0</v>
      </c>
      <c r="K2943">
        <v>0</v>
      </c>
      <c r="L2943">
        <v>0</v>
      </c>
      <c r="M2943">
        <v>0</v>
      </c>
      <c r="N2943">
        <v>0</v>
      </c>
      <c r="O2943">
        <v>0</v>
      </c>
      <c r="P2943">
        <v>0</v>
      </c>
      <c r="Q2943">
        <v>0</v>
      </c>
      <c r="R2943">
        <v>0</v>
      </c>
      <c r="S2943">
        <v>0</v>
      </c>
      <c r="T2943">
        <v>0</v>
      </c>
      <c r="U2943">
        <v>0</v>
      </c>
      <c r="V2943">
        <v>0</v>
      </c>
      <c r="W2943">
        <v>0</v>
      </c>
      <c r="X2943">
        <v>0</v>
      </c>
      <c r="Y2943">
        <v>0</v>
      </c>
      <c r="Z2943">
        <v>0</v>
      </c>
      <c r="AA2943">
        <v>0</v>
      </c>
      <c r="AB2943">
        <v>0</v>
      </c>
      <c r="AC2943">
        <v>0</v>
      </c>
      <c r="AD2943">
        <v>0</v>
      </c>
      <c r="AE2943">
        <v>0</v>
      </c>
      <c r="AF2943">
        <v>0</v>
      </c>
    </row>
    <row r="2944" spans="1:32" x14ac:dyDescent="0.25">
      <c r="A2944" t="s">
        <v>8605</v>
      </c>
      <c r="B2944">
        <v>0</v>
      </c>
      <c r="C2944">
        <v>0</v>
      </c>
      <c r="D2944">
        <v>0</v>
      </c>
      <c r="E2944">
        <v>0</v>
      </c>
      <c r="F2944">
        <v>0</v>
      </c>
      <c r="G2944">
        <v>0</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v>0</v>
      </c>
      <c r="AA2944">
        <v>0</v>
      </c>
      <c r="AB2944">
        <v>0</v>
      </c>
      <c r="AC2944">
        <v>0</v>
      </c>
      <c r="AD2944">
        <v>0</v>
      </c>
      <c r="AE2944">
        <v>0</v>
      </c>
      <c r="AF2944">
        <v>0</v>
      </c>
    </row>
    <row r="2945" spans="1:32" x14ac:dyDescent="0.25">
      <c r="A2945" t="s">
        <v>8606</v>
      </c>
      <c r="B2945">
        <v>0</v>
      </c>
      <c r="C2945">
        <v>0</v>
      </c>
      <c r="D2945">
        <v>0</v>
      </c>
      <c r="E2945">
        <v>0</v>
      </c>
      <c r="F2945">
        <v>0</v>
      </c>
      <c r="G2945">
        <v>0</v>
      </c>
      <c r="H2945">
        <v>0</v>
      </c>
      <c r="I2945">
        <v>0</v>
      </c>
      <c r="J2945">
        <v>0</v>
      </c>
      <c r="K2945">
        <v>0</v>
      </c>
      <c r="L2945">
        <v>0</v>
      </c>
      <c r="M2945">
        <v>0</v>
      </c>
      <c r="N2945">
        <v>0</v>
      </c>
      <c r="O2945">
        <v>0</v>
      </c>
      <c r="P2945">
        <v>0</v>
      </c>
      <c r="Q2945">
        <v>0</v>
      </c>
      <c r="R2945">
        <v>0</v>
      </c>
      <c r="S2945">
        <v>0</v>
      </c>
      <c r="T2945">
        <v>0</v>
      </c>
      <c r="U2945">
        <v>0</v>
      </c>
      <c r="V2945">
        <v>0</v>
      </c>
      <c r="W2945">
        <v>0</v>
      </c>
      <c r="X2945">
        <v>0</v>
      </c>
      <c r="Y2945">
        <v>0</v>
      </c>
      <c r="Z2945">
        <v>0</v>
      </c>
      <c r="AA2945">
        <v>0</v>
      </c>
      <c r="AB2945">
        <v>0</v>
      </c>
      <c r="AC2945">
        <v>0</v>
      </c>
      <c r="AD2945">
        <v>0</v>
      </c>
      <c r="AE2945">
        <v>0</v>
      </c>
      <c r="AF2945">
        <v>0</v>
      </c>
    </row>
    <row r="2946" spans="1:32" x14ac:dyDescent="0.25">
      <c r="A2946" t="s">
        <v>8607</v>
      </c>
      <c r="B2946" s="197">
        <v>5.0728900000000001E-5</v>
      </c>
      <c r="C2946" s="197">
        <v>5.0728900000000001E-5</v>
      </c>
      <c r="D2946" s="197">
        <v>5.0728900000000001E-5</v>
      </c>
      <c r="E2946" s="197">
        <v>5.0728900000000001E-5</v>
      </c>
      <c r="F2946" s="197">
        <v>5.0728900000000001E-5</v>
      </c>
      <c r="G2946" s="197">
        <v>5.0728900000000001E-5</v>
      </c>
      <c r="H2946" s="197">
        <v>5.0728900000000001E-5</v>
      </c>
      <c r="I2946" s="197">
        <v>5.0728900000000001E-5</v>
      </c>
      <c r="J2946" s="197">
        <v>5.0728900000000001E-5</v>
      </c>
      <c r="K2946" s="197">
        <v>5.0728900000000001E-5</v>
      </c>
      <c r="L2946" s="197">
        <v>5.0728900000000001E-5</v>
      </c>
      <c r="M2946" s="197">
        <v>5.0728900000000001E-5</v>
      </c>
      <c r="N2946" s="197">
        <v>5.0728900000000001E-5</v>
      </c>
      <c r="O2946" s="197">
        <v>5.0728900000000001E-5</v>
      </c>
      <c r="P2946" s="197">
        <v>5.0728900000000001E-5</v>
      </c>
      <c r="Q2946" s="197">
        <v>5.0728900000000001E-5</v>
      </c>
      <c r="R2946" s="197">
        <v>5.0728900000000001E-5</v>
      </c>
      <c r="S2946" s="197">
        <v>5.0728900000000001E-5</v>
      </c>
      <c r="T2946" s="197">
        <v>5.0728900000000001E-5</v>
      </c>
      <c r="U2946" s="197">
        <v>5.0728900000000001E-5</v>
      </c>
      <c r="V2946" s="197">
        <v>5.0728900000000001E-5</v>
      </c>
      <c r="W2946" s="197">
        <v>5.0728900000000001E-5</v>
      </c>
      <c r="X2946" s="197">
        <v>5.0728900000000001E-5</v>
      </c>
      <c r="Y2946" s="197">
        <v>5.0728900000000001E-5</v>
      </c>
      <c r="Z2946" s="197">
        <v>5.0728900000000001E-5</v>
      </c>
      <c r="AA2946" s="197">
        <v>5.0728900000000001E-5</v>
      </c>
      <c r="AB2946" s="197">
        <v>5.0728900000000001E-5</v>
      </c>
      <c r="AC2946" s="197">
        <v>5.0728900000000001E-5</v>
      </c>
      <c r="AD2946" s="197">
        <v>5.0728900000000001E-5</v>
      </c>
      <c r="AE2946" s="197">
        <v>5.0728900000000001E-5</v>
      </c>
      <c r="AF2946" s="197">
        <v>5.0728900000000001E-5</v>
      </c>
    </row>
    <row r="2947" spans="1:32" x14ac:dyDescent="0.25">
      <c r="A2947" t="s">
        <v>8608</v>
      </c>
      <c r="B2947">
        <v>0</v>
      </c>
      <c r="C2947">
        <v>0</v>
      </c>
      <c r="D2947">
        <v>0</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row>
    <row r="2948" spans="1:32" x14ac:dyDescent="0.25">
      <c r="A2948" t="s">
        <v>8609</v>
      </c>
      <c r="B2948">
        <v>0</v>
      </c>
      <c r="C2948">
        <v>0</v>
      </c>
      <c r="D2948">
        <v>0</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row>
    <row r="2949" spans="1:32" x14ac:dyDescent="0.25">
      <c r="A2949" t="s">
        <v>8610</v>
      </c>
      <c r="B2949">
        <v>0</v>
      </c>
      <c r="C2949">
        <v>0</v>
      </c>
      <c r="D2949">
        <v>0</v>
      </c>
      <c r="E2949">
        <v>0</v>
      </c>
      <c r="F2949">
        <v>0</v>
      </c>
      <c r="G2949">
        <v>0</v>
      </c>
      <c r="H2949">
        <v>0</v>
      </c>
      <c r="I2949">
        <v>0</v>
      </c>
      <c r="J2949">
        <v>0</v>
      </c>
      <c r="K2949">
        <v>0</v>
      </c>
      <c r="L2949">
        <v>0</v>
      </c>
      <c r="M2949">
        <v>0</v>
      </c>
      <c r="N2949">
        <v>0</v>
      </c>
      <c r="O2949">
        <v>0</v>
      </c>
      <c r="P2949">
        <v>0</v>
      </c>
      <c r="Q2949">
        <v>0</v>
      </c>
      <c r="R2949">
        <v>0</v>
      </c>
      <c r="S2949">
        <v>0</v>
      </c>
      <c r="T2949">
        <v>0</v>
      </c>
      <c r="U2949">
        <v>0</v>
      </c>
      <c r="V2949">
        <v>0</v>
      </c>
      <c r="W2949">
        <v>0</v>
      </c>
      <c r="X2949">
        <v>0</v>
      </c>
      <c r="Y2949">
        <v>0</v>
      </c>
      <c r="Z2949">
        <v>0</v>
      </c>
      <c r="AA2949">
        <v>0</v>
      </c>
      <c r="AB2949">
        <v>0</v>
      </c>
      <c r="AC2949">
        <v>0</v>
      </c>
      <c r="AD2949">
        <v>0</v>
      </c>
      <c r="AE2949">
        <v>0</v>
      </c>
      <c r="AF2949">
        <v>0</v>
      </c>
    </row>
    <row r="2950" spans="1:32" x14ac:dyDescent="0.25">
      <c r="A2950" t="s">
        <v>8611</v>
      </c>
      <c r="B2950">
        <v>0</v>
      </c>
      <c r="C2950">
        <v>0</v>
      </c>
      <c r="D2950">
        <v>0</v>
      </c>
      <c r="E2950">
        <v>0</v>
      </c>
      <c r="F2950">
        <v>0</v>
      </c>
      <c r="G2950">
        <v>0</v>
      </c>
      <c r="H2950">
        <v>0</v>
      </c>
      <c r="I2950">
        <v>0</v>
      </c>
      <c r="J2950">
        <v>0</v>
      </c>
      <c r="K2950">
        <v>0</v>
      </c>
      <c r="L2950">
        <v>0</v>
      </c>
      <c r="M2950">
        <v>0</v>
      </c>
      <c r="N2950">
        <v>0</v>
      </c>
      <c r="O2950">
        <v>0</v>
      </c>
      <c r="P2950">
        <v>0</v>
      </c>
      <c r="Q2950">
        <v>0</v>
      </c>
      <c r="R2950">
        <v>0</v>
      </c>
      <c r="S2950">
        <v>0</v>
      </c>
      <c r="T2950">
        <v>0</v>
      </c>
      <c r="U2950">
        <v>0</v>
      </c>
      <c r="V2950">
        <v>0</v>
      </c>
      <c r="W2950">
        <v>0</v>
      </c>
      <c r="X2950">
        <v>0</v>
      </c>
      <c r="Y2950">
        <v>0</v>
      </c>
      <c r="Z2950">
        <v>0</v>
      </c>
      <c r="AA2950">
        <v>0</v>
      </c>
      <c r="AB2950">
        <v>0</v>
      </c>
      <c r="AC2950">
        <v>0</v>
      </c>
      <c r="AD2950">
        <v>0</v>
      </c>
      <c r="AE2950">
        <v>0</v>
      </c>
      <c r="AF2950">
        <v>0</v>
      </c>
    </row>
    <row r="2951" spans="1:32" x14ac:dyDescent="0.25">
      <c r="A2951" t="s">
        <v>8612</v>
      </c>
      <c r="B2951">
        <v>0</v>
      </c>
      <c r="C2951">
        <v>0</v>
      </c>
      <c r="D2951">
        <v>0</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row>
    <row r="2952" spans="1:32" x14ac:dyDescent="0.25">
      <c r="A2952" t="s">
        <v>8613</v>
      </c>
      <c r="B2952">
        <v>0</v>
      </c>
      <c r="C2952">
        <v>0</v>
      </c>
      <c r="D2952">
        <v>0</v>
      </c>
      <c r="E2952">
        <v>0</v>
      </c>
      <c r="F2952">
        <v>0</v>
      </c>
      <c r="G2952">
        <v>0</v>
      </c>
      <c r="H2952">
        <v>0</v>
      </c>
      <c r="I2952">
        <v>0</v>
      </c>
      <c r="J2952">
        <v>0</v>
      </c>
      <c r="K2952">
        <v>0</v>
      </c>
      <c r="L2952">
        <v>0</v>
      </c>
      <c r="M2952">
        <v>0</v>
      </c>
      <c r="N2952">
        <v>0</v>
      </c>
      <c r="O2952">
        <v>0</v>
      </c>
      <c r="P2952">
        <v>0</v>
      </c>
      <c r="Q2952">
        <v>0</v>
      </c>
      <c r="R2952">
        <v>0</v>
      </c>
      <c r="S2952">
        <v>0</v>
      </c>
      <c r="T2952">
        <v>0</v>
      </c>
      <c r="U2952">
        <v>0</v>
      </c>
      <c r="V2952">
        <v>0</v>
      </c>
      <c r="W2952">
        <v>0</v>
      </c>
      <c r="X2952">
        <v>0</v>
      </c>
      <c r="Y2952">
        <v>0</v>
      </c>
      <c r="Z2952">
        <v>0</v>
      </c>
      <c r="AA2952">
        <v>0</v>
      </c>
      <c r="AB2952">
        <v>0</v>
      </c>
      <c r="AC2952">
        <v>0</v>
      </c>
      <c r="AD2952">
        <v>0</v>
      </c>
      <c r="AE2952">
        <v>0</v>
      </c>
      <c r="AF2952">
        <v>0</v>
      </c>
    </row>
    <row r="2953" spans="1:32" x14ac:dyDescent="0.25">
      <c r="A2953" t="s">
        <v>8614</v>
      </c>
      <c r="B2953">
        <v>0</v>
      </c>
      <c r="C2953">
        <v>0</v>
      </c>
      <c r="D2953">
        <v>0</v>
      </c>
      <c r="E2953">
        <v>0</v>
      </c>
      <c r="F2953">
        <v>0</v>
      </c>
      <c r="G2953">
        <v>0</v>
      </c>
      <c r="H2953">
        <v>0</v>
      </c>
      <c r="I2953">
        <v>0</v>
      </c>
      <c r="J2953">
        <v>0</v>
      </c>
      <c r="K2953">
        <v>0</v>
      </c>
      <c r="L2953">
        <v>0</v>
      </c>
      <c r="M2953">
        <v>0</v>
      </c>
      <c r="N2953">
        <v>0</v>
      </c>
      <c r="O2953">
        <v>0</v>
      </c>
      <c r="P2953">
        <v>0</v>
      </c>
      <c r="Q2953">
        <v>0</v>
      </c>
      <c r="R2953">
        <v>0</v>
      </c>
      <c r="S2953">
        <v>0</v>
      </c>
      <c r="T2953">
        <v>0</v>
      </c>
      <c r="U2953">
        <v>0</v>
      </c>
      <c r="V2953">
        <v>0</v>
      </c>
      <c r="W2953">
        <v>0</v>
      </c>
      <c r="X2953">
        <v>0</v>
      </c>
      <c r="Y2953">
        <v>0</v>
      </c>
      <c r="Z2953">
        <v>0</v>
      </c>
      <c r="AA2953">
        <v>0</v>
      </c>
      <c r="AB2953">
        <v>0</v>
      </c>
      <c r="AC2953">
        <v>0</v>
      </c>
      <c r="AD2953">
        <v>0</v>
      </c>
      <c r="AE2953">
        <v>0</v>
      </c>
      <c r="AF2953">
        <v>0</v>
      </c>
    </row>
    <row r="2954" spans="1:32" x14ac:dyDescent="0.25">
      <c r="A2954" t="s">
        <v>8615</v>
      </c>
      <c r="B2954">
        <v>0</v>
      </c>
      <c r="C2954">
        <v>0</v>
      </c>
      <c r="D2954">
        <v>0</v>
      </c>
      <c r="E2954">
        <v>0</v>
      </c>
      <c r="F2954">
        <v>0</v>
      </c>
      <c r="G2954">
        <v>0</v>
      </c>
      <c r="H2954">
        <v>0</v>
      </c>
      <c r="I2954">
        <v>0</v>
      </c>
      <c r="J2954">
        <v>0</v>
      </c>
      <c r="K2954">
        <v>0</v>
      </c>
      <c r="L2954">
        <v>0</v>
      </c>
      <c r="M2954">
        <v>0</v>
      </c>
      <c r="N2954">
        <v>0</v>
      </c>
      <c r="O2954">
        <v>0</v>
      </c>
      <c r="P2954">
        <v>0</v>
      </c>
      <c r="Q2954">
        <v>0</v>
      </c>
      <c r="R2954">
        <v>0</v>
      </c>
      <c r="S2954">
        <v>0</v>
      </c>
      <c r="T2954">
        <v>0</v>
      </c>
      <c r="U2954">
        <v>0</v>
      </c>
      <c r="V2954">
        <v>0</v>
      </c>
      <c r="W2954">
        <v>0</v>
      </c>
      <c r="X2954">
        <v>0</v>
      </c>
      <c r="Y2954">
        <v>0</v>
      </c>
      <c r="Z2954">
        <v>0</v>
      </c>
      <c r="AA2954">
        <v>0</v>
      </c>
      <c r="AB2954">
        <v>0</v>
      </c>
      <c r="AC2954">
        <v>0</v>
      </c>
      <c r="AD2954">
        <v>0</v>
      </c>
      <c r="AE2954">
        <v>0</v>
      </c>
      <c r="AF2954">
        <v>0</v>
      </c>
    </row>
    <row r="2955" spans="1:32" x14ac:dyDescent="0.25">
      <c r="A2955" t="s">
        <v>8616</v>
      </c>
      <c r="B2955">
        <v>0</v>
      </c>
      <c r="C2955">
        <v>0</v>
      </c>
      <c r="D2955">
        <v>0</v>
      </c>
      <c r="E2955">
        <v>0</v>
      </c>
      <c r="F2955">
        <v>0</v>
      </c>
      <c r="G2955">
        <v>0</v>
      </c>
      <c r="H2955">
        <v>0</v>
      </c>
      <c r="I2955">
        <v>0</v>
      </c>
      <c r="J2955">
        <v>0</v>
      </c>
      <c r="K2955">
        <v>0</v>
      </c>
      <c r="L2955">
        <v>0</v>
      </c>
      <c r="M2955">
        <v>0</v>
      </c>
      <c r="N2955">
        <v>0</v>
      </c>
      <c r="O2955">
        <v>0</v>
      </c>
      <c r="P2955">
        <v>0</v>
      </c>
      <c r="Q2955">
        <v>0</v>
      </c>
      <c r="R2955">
        <v>0</v>
      </c>
      <c r="S2955">
        <v>0</v>
      </c>
      <c r="T2955">
        <v>0</v>
      </c>
      <c r="U2955">
        <v>0</v>
      </c>
      <c r="V2955">
        <v>0</v>
      </c>
      <c r="W2955">
        <v>0</v>
      </c>
      <c r="X2955">
        <v>0</v>
      </c>
      <c r="Y2955">
        <v>0</v>
      </c>
      <c r="Z2955">
        <v>0</v>
      </c>
      <c r="AA2955">
        <v>0</v>
      </c>
      <c r="AB2955">
        <v>0</v>
      </c>
      <c r="AC2955">
        <v>0</v>
      </c>
      <c r="AD2955">
        <v>0</v>
      </c>
      <c r="AE2955">
        <v>0</v>
      </c>
      <c r="AF2955">
        <v>0</v>
      </c>
    </row>
    <row r="2956" spans="1:32" x14ac:dyDescent="0.25">
      <c r="A2956" t="s">
        <v>8617</v>
      </c>
      <c r="B2956">
        <v>0</v>
      </c>
      <c r="C2956">
        <v>0</v>
      </c>
      <c r="D2956">
        <v>0</v>
      </c>
      <c r="E2956">
        <v>0</v>
      </c>
      <c r="F2956">
        <v>0</v>
      </c>
      <c r="G2956">
        <v>0</v>
      </c>
      <c r="H2956">
        <v>0</v>
      </c>
      <c r="I2956">
        <v>0</v>
      </c>
      <c r="J2956">
        <v>0</v>
      </c>
      <c r="K2956">
        <v>0</v>
      </c>
      <c r="L2956">
        <v>0</v>
      </c>
      <c r="M2956">
        <v>0</v>
      </c>
      <c r="N2956">
        <v>0</v>
      </c>
      <c r="O2956">
        <v>0</v>
      </c>
      <c r="P2956">
        <v>0</v>
      </c>
      <c r="Q2956">
        <v>0</v>
      </c>
      <c r="R2956">
        <v>0</v>
      </c>
      <c r="S2956">
        <v>0</v>
      </c>
      <c r="T2956">
        <v>0</v>
      </c>
      <c r="U2956">
        <v>0</v>
      </c>
      <c r="V2956">
        <v>0</v>
      </c>
      <c r="W2956">
        <v>0</v>
      </c>
      <c r="X2956">
        <v>0</v>
      </c>
      <c r="Y2956">
        <v>0</v>
      </c>
      <c r="Z2956">
        <v>0</v>
      </c>
      <c r="AA2956">
        <v>0</v>
      </c>
      <c r="AB2956">
        <v>0</v>
      </c>
      <c r="AC2956">
        <v>0</v>
      </c>
      <c r="AD2956">
        <v>0</v>
      </c>
      <c r="AE2956">
        <v>0</v>
      </c>
      <c r="AF2956">
        <v>0</v>
      </c>
    </row>
    <row r="2957" spans="1:32" x14ac:dyDescent="0.25">
      <c r="A2957" t="s">
        <v>8618</v>
      </c>
      <c r="B2957">
        <v>0</v>
      </c>
      <c r="C2957">
        <v>0</v>
      </c>
      <c r="D2957">
        <v>0</v>
      </c>
      <c r="E2957">
        <v>0</v>
      </c>
      <c r="F2957">
        <v>0</v>
      </c>
      <c r="G2957">
        <v>0</v>
      </c>
      <c r="H2957">
        <v>0</v>
      </c>
      <c r="I2957">
        <v>0</v>
      </c>
      <c r="J2957">
        <v>0</v>
      </c>
      <c r="K2957">
        <v>0</v>
      </c>
      <c r="L2957">
        <v>0</v>
      </c>
      <c r="M2957">
        <v>0</v>
      </c>
      <c r="N2957">
        <v>0</v>
      </c>
      <c r="O2957">
        <v>0</v>
      </c>
      <c r="P2957">
        <v>0</v>
      </c>
      <c r="Q2957">
        <v>0</v>
      </c>
      <c r="R2957">
        <v>0</v>
      </c>
      <c r="S2957">
        <v>0</v>
      </c>
      <c r="T2957">
        <v>0</v>
      </c>
      <c r="U2957">
        <v>0</v>
      </c>
      <c r="V2957">
        <v>0</v>
      </c>
      <c r="W2957">
        <v>0</v>
      </c>
      <c r="X2957">
        <v>0</v>
      </c>
      <c r="Y2957">
        <v>0</v>
      </c>
      <c r="Z2957">
        <v>0</v>
      </c>
      <c r="AA2957">
        <v>0</v>
      </c>
      <c r="AB2957">
        <v>0</v>
      </c>
      <c r="AC2957">
        <v>0</v>
      </c>
      <c r="AD2957">
        <v>0</v>
      </c>
      <c r="AE2957">
        <v>0</v>
      </c>
      <c r="AF2957">
        <v>0</v>
      </c>
    </row>
    <row r="2958" spans="1:32" x14ac:dyDescent="0.25">
      <c r="A2958" t="s">
        <v>8619</v>
      </c>
      <c r="B2958" s="197">
        <v>5.0728900000000001E-5</v>
      </c>
      <c r="C2958" s="197">
        <v>5.0728900000000001E-5</v>
      </c>
      <c r="D2958" s="197">
        <v>5.0728900000000001E-5</v>
      </c>
      <c r="E2958" s="197">
        <v>5.0728900000000001E-5</v>
      </c>
      <c r="F2958" s="197">
        <v>5.0728900000000001E-5</v>
      </c>
      <c r="G2958" s="197">
        <v>5.0728900000000001E-5</v>
      </c>
      <c r="H2958" s="197">
        <v>5.0728900000000001E-5</v>
      </c>
      <c r="I2958" s="197">
        <v>5.0728900000000001E-5</v>
      </c>
      <c r="J2958" s="197">
        <v>5.0728900000000001E-5</v>
      </c>
      <c r="K2958" s="197">
        <v>5.0728900000000001E-5</v>
      </c>
      <c r="L2958" s="197">
        <v>5.0728900000000001E-5</v>
      </c>
      <c r="M2958" s="197">
        <v>5.0728900000000001E-5</v>
      </c>
      <c r="N2958" s="197">
        <v>5.0728900000000001E-5</v>
      </c>
      <c r="O2958" s="197">
        <v>5.0728900000000001E-5</v>
      </c>
      <c r="P2958" s="197">
        <v>5.0728900000000001E-5</v>
      </c>
      <c r="Q2958" s="197">
        <v>5.0728900000000001E-5</v>
      </c>
      <c r="R2958" s="197">
        <v>5.0728900000000001E-5</v>
      </c>
      <c r="S2958" s="197">
        <v>5.0728900000000001E-5</v>
      </c>
      <c r="T2958" s="197">
        <v>5.0728900000000001E-5</v>
      </c>
      <c r="U2958" s="197">
        <v>5.0728900000000001E-5</v>
      </c>
      <c r="V2958" s="197">
        <v>5.0728900000000001E-5</v>
      </c>
      <c r="W2958" s="197">
        <v>5.0728900000000001E-5</v>
      </c>
      <c r="X2958" s="197">
        <v>5.0728900000000001E-5</v>
      </c>
      <c r="Y2958" s="197">
        <v>5.0728900000000001E-5</v>
      </c>
      <c r="Z2958" s="197">
        <v>5.0728900000000001E-5</v>
      </c>
      <c r="AA2958" s="197">
        <v>5.0728900000000001E-5</v>
      </c>
      <c r="AB2958" s="197">
        <v>5.0728900000000001E-5</v>
      </c>
      <c r="AC2958" s="197">
        <v>5.0728900000000001E-5</v>
      </c>
      <c r="AD2958" s="197">
        <v>5.0728900000000001E-5</v>
      </c>
      <c r="AE2958" s="197">
        <v>5.0728900000000001E-5</v>
      </c>
      <c r="AF2958" s="197">
        <v>5.0728900000000001E-5</v>
      </c>
    </row>
    <row r="2959" spans="1:32" x14ac:dyDescent="0.25">
      <c r="A2959" t="s">
        <v>8620</v>
      </c>
      <c r="B2959">
        <v>0</v>
      </c>
      <c r="C2959">
        <v>0</v>
      </c>
      <c r="D2959">
        <v>0</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row>
    <row r="2960" spans="1:32" x14ac:dyDescent="0.25">
      <c r="A2960" t="s">
        <v>8621</v>
      </c>
      <c r="B2960">
        <v>0</v>
      </c>
      <c r="C2960">
        <v>0</v>
      </c>
      <c r="D2960">
        <v>0</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row>
    <row r="2961" spans="1:32" x14ac:dyDescent="0.25">
      <c r="A2961" t="s">
        <v>8622</v>
      </c>
      <c r="B2961">
        <v>0</v>
      </c>
      <c r="C2961">
        <v>0</v>
      </c>
      <c r="D2961">
        <v>0</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row>
    <row r="2962" spans="1:32" x14ac:dyDescent="0.25">
      <c r="A2962" t="s">
        <v>8623</v>
      </c>
      <c r="B2962">
        <v>0</v>
      </c>
      <c r="C2962">
        <v>0</v>
      </c>
      <c r="D2962">
        <v>0</v>
      </c>
      <c r="E2962">
        <v>0</v>
      </c>
      <c r="F2962">
        <v>0</v>
      </c>
      <c r="G2962">
        <v>0</v>
      </c>
      <c r="H2962">
        <v>0</v>
      </c>
      <c r="I2962">
        <v>0</v>
      </c>
      <c r="J2962">
        <v>0</v>
      </c>
      <c r="K2962">
        <v>0</v>
      </c>
      <c r="L2962">
        <v>0</v>
      </c>
      <c r="M2962">
        <v>0</v>
      </c>
      <c r="N2962">
        <v>0</v>
      </c>
      <c r="O2962">
        <v>0</v>
      </c>
      <c r="P2962">
        <v>0</v>
      </c>
      <c r="Q2962">
        <v>0</v>
      </c>
      <c r="R2962">
        <v>0</v>
      </c>
      <c r="S2962">
        <v>0</v>
      </c>
      <c r="T2962">
        <v>0</v>
      </c>
      <c r="U2962">
        <v>0</v>
      </c>
      <c r="V2962">
        <v>0</v>
      </c>
      <c r="W2962">
        <v>0</v>
      </c>
      <c r="X2962">
        <v>0</v>
      </c>
      <c r="Y2962">
        <v>0</v>
      </c>
      <c r="Z2962">
        <v>0</v>
      </c>
      <c r="AA2962">
        <v>0</v>
      </c>
      <c r="AB2962">
        <v>0</v>
      </c>
      <c r="AC2962">
        <v>0</v>
      </c>
      <c r="AD2962">
        <v>0</v>
      </c>
      <c r="AE2962">
        <v>0</v>
      </c>
      <c r="AF2962">
        <v>0</v>
      </c>
    </row>
    <row r="2963" spans="1:32" x14ac:dyDescent="0.25">
      <c r="A2963" t="s">
        <v>8624</v>
      </c>
      <c r="B2963">
        <v>0</v>
      </c>
      <c r="C2963">
        <v>0</v>
      </c>
      <c r="D2963">
        <v>0</v>
      </c>
      <c r="E2963">
        <v>0</v>
      </c>
      <c r="F2963">
        <v>0</v>
      </c>
      <c r="G2963">
        <v>0</v>
      </c>
      <c r="H2963">
        <v>0</v>
      </c>
      <c r="I2963">
        <v>0</v>
      </c>
      <c r="J2963">
        <v>0</v>
      </c>
      <c r="K2963">
        <v>0</v>
      </c>
      <c r="L2963">
        <v>0</v>
      </c>
      <c r="M2963">
        <v>0</v>
      </c>
      <c r="N2963">
        <v>0</v>
      </c>
      <c r="O2963">
        <v>0</v>
      </c>
      <c r="P2963">
        <v>0</v>
      </c>
      <c r="Q2963">
        <v>0</v>
      </c>
      <c r="R2963">
        <v>0</v>
      </c>
      <c r="S2963">
        <v>0</v>
      </c>
      <c r="T2963">
        <v>0</v>
      </c>
      <c r="U2963">
        <v>0</v>
      </c>
      <c r="V2963">
        <v>0</v>
      </c>
      <c r="W2963">
        <v>0</v>
      </c>
      <c r="X2963">
        <v>0</v>
      </c>
      <c r="Y2963">
        <v>0</v>
      </c>
      <c r="Z2963">
        <v>0</v>
      </c>
      <c r="AA2963">
        <v>0</v>
      </c>
      <c r="AB2963">
        <v>0</v>
      </c>
      <c r="AC2963">
        <v>0</v>
      </c>
      <c r="AD2963">
        <v>0</v>
      </c>
      <c r="AE2963">
        <v>0</v>
      </c>
      <c r="AF2963">
        <v>0</v>
      </c>
    </row>
    <row r="2964" spans="1:32" x14ac:dyDescent="0.25">
      <c r="A2964" t="s">
        <v>8625</v>
      </c>
      <c r="B2964">
        <v>0</v>
      </c>
      <c r="C2964">
        <v>0</v>
      </c>
      <c r="D2964">
        <v>0</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row>
    <row r="2965" spans="1:32" x14ac:dyDescent="0.25">
      <c r="A2965" t="s">
        <v>8626</v>
      </c>
      <c r="B2965">
        <v>0</v>
      </c>
      <c r="C2965">
        <v>0</v>
      </c>
      <c r="D2965">
        <v>0</v>
      </c>
      <c r="E2965">
        <v>0</v>
      </c>
      <c r="F2965">
        <v>0</v>
      </c>
      <c r="G2965">
        <v>0</v>
      </c>
      <c r="H2965">
        <v>0</v>
      </c>
      <c r="I2965">
        <v>0</v>
      </c>
      <c r="J2965">
        <v>0</v>
      </c>
      <c r="K2965">
        <v>0</v>
      </c>
      <c r="L2965">
        <v>0</v>
      </c>
      <c r="M2965">
        <v>0</v>
      </c>
      <c r="N2965">
        <v>0</v>
      </c>
      <c r="O2965">
        <v>0</v>
      </c>
      <c r="P2965">
        <v>0</v>
      </c>
      <c r="Q2965">
        <v>0</v>
      </c>
      <c r="R2965">
        <v>0</v>
      </c>
      <c r="S2965">
        <v>0</v>
      </c>
      <c r="T2965">
        <v>0</v>
      </c>
      <c r="U2965">
        <v>0</v>
      </c>
      <c r="V2965">
        <v>0</v>
      </c>
      <c r="W2965">
        <v>0</v>
      </c>
      <c r="X2965">
        <v>0</v>
      </c>
      <c r="Y2965">
        <v>0</v>
      </c>
      <c r="Z2965">
        <v>0</v>
      </c>
      <c r="AA2965">
        <v>0</v>
      </c>
      <c r="AB2965">
        <v>0</v>
      </c>
      <c r="AC2965">
        <v>0</v>
      </c>
      <c r="AD2965">
        <v>0</v>
      </c>
      <c r="AE2965">
        <v>0</v>
      </c>
      <c r="AF2965">
        <v>0</v>
      </c>
    </row>
    <row r="2966" spans="1:32" x14ac:dyDescent="0.25">
      <c r="A2966" t="s">
        <v>8627</v>
      </c>
      <c r="B2966">
        <v>0</v>
      </c>
      <c r="C2966">
        <v>0</v>
      </c>
      <c r="D2966">
        <v>0</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v>0</v>
      </c>
      <c r="AA2966">
        <v>0</v>
      </c>
      <c r="AB2966">
        <v>0</v>
      </c>
      <c r="AC2966">
        <v>0</v>
      </c>
      <c r="AD2966">
        <v>0</v>
      </c>
      <c r="AE2966">
        <v>0</v>
      </c>
      <c r="AF2966">
        <v>0</v>
      </c>
    </row>
    <row r="2967" spans="1:32" x14ac:dyDescent="0.25">
      <c r="A2967" t="s">
        <v>8628</v>
      </c>
      <c r="B2967">
        <v>0</v>
      </c>
      <c r="C2967">
        <v>0</v>
      </c>
      <c r="D2967">
        <v>0</v>
      </c>
      <c r="E2967">
        <v>0</v>
      </c>
      <c r="F2967">
        <v>0</v>
      </c>
      <c r="G2967">
        <v>0</v>
      </c>
      <c r="H2967">
        <v>0</v>
      </c>
      <c r="I2967">
        <v>0</v>
      </c>
      <c r="J2967">
        <v>0</v>
      </c>
      <c r="K2967">
        <v>0</v>
      </c>
      <c r="L2967">
        <v>0</v>
      </c>
      <c r="M2967">
        <v>0</v>
      </c>
      <c r="N2967">
        <v>0</v>
      </c>
      <c r="O2967">
        <v>0</v>
      </c>
      <c r="P2967">
        <v>0</v>
      </c>
      <c r="Q2967">
        <v>0</v>
      </c>
      <c r="R2967">
        <v>0</v>
      </c>
      <c r="S2967">
        <v>0</v>
      </c>
      <c r="T2967">
        <v>0</v>
      </c>
      <c r="U2967">
        <v>0</v>
      </c>
      <c r="V2967">
        <v>0</v>
      </c>
      <c r="W2967">
        <v>0</v>
      </c>
      <c r="X2967">
        <v>0</v>
      </c>
      <c r="Y2967">
        <v>0</v>
      </c>
      <c r="Z2967">
        <v>0</v>
      </c>
      <c r="AA2967">
        <v>0</v>
      </c>
      <c r="AB2967">
        <v>0</v>
      </c>
      <c r="AC2967">
        <v>0</v>
      </c>
      <c r="AD2967">
        <v>0</v>
      </c>
      <c r="AE2967">
        <v>0</v>
      </c>
      <c r="AF2967">
        <v>0</v>
      </c>
    </row>
    <row r="2968" spans="1:32" x14ac:dyDescent="0.25">
      <c r="A2968" t="s">
        <v>8629</v>
      </c>
      <c r="B2968">
        <v>0</v>
      </c>
      <c r="C2968" s="197">
        <v>0</v>
      </c>
      <c r="D2968" s="197">
        <v>0</v>
      </c>
      <c r="E2968" s="197">
        <v>0</v>
      </c>
      <c r="F2968" s="197">
        <v>0</v>
      </c>
      <c r="G2968" s="197">
        <v>0</v>
      </c>
      <c r="H2968" s="197">
        <v>0</v>
      </c>
      <c r="I2968" s="197">
        <v>0</v>
      </c>
      <c r="J2968" s="197">
        <v>0</v>
      </c>
      <c r="K2968" s="197">
        <v>0</v>
      </c>
      <c r="L2968" s="197">
        <v>0</v>
      </c>
      <c r="M2968" s="197">
        <v>0</v>
      </c>
      <c r="N2968" s="197">
        <v>0</v>
      </c>
      <c r="O2968" s="197">
        <v>0</v>
      </c>
      <c r="P2968" s="197">
        <v>0</v>
      </c>
      <c r="Q2968" s="197">
        <v>0</v>
      </c>
      <c r="R2968" s="197">
        <v>0</v>
      </c>
      <c r="S2968" s="197">
        <v>0</v>
      </c>
      <c r="T2968" s="197">
        <v>0</v>
      </c>
      <c r="U2968" s="197">
        <v>0</v>
      </c>
      <c r="V2968" s="197">
        <v>0</v>
      </c>
      <c r="W2968" s="197">
        <v>0</v>
      </c>
      <c r="X2968" s="197">
        <v>0</v>
      </c>
      <c r="Y2968" s="197">
        <v>0</v>
      </c>
      <c r="Z2968" s="197">
        <v>0</v>
      </c>
      <c r="AA2968" s="197">
        <v>0</v>
      </c>
      <c r="AB2968" s="197">
        <v>0</v>
      </c>
      <c r="AC2968" s="197">
        <v>0</v>
      </c>
      <c r="AD2968" s="197">
        <v>0</v>
      </c>
      <c r="AE2968" s="197">
        <v>0</v>
      </c>
      <c r="AF2968" s="197">
        <v>0</v>
      </c>
    </row>
    <row r="2969" spans="1:32" x14ac:dyDescent="0.25">
      <c r="A2969" t="s">
        <v>8630</v>
      </c>
      <c r="B2969">
        <v>0</v>
      </c>
      <c r="C2969" s="197">
        <v>0</v>
      </c>
      <c r="D2969" s="197">
        <v>0</v>
      </c>
      <c r="E2969" s="197">
        <v>0</v>
      </c>
      <c r="F2969" s="197">
        <v>0</v>
      </c>
      <c r="G2969" s="197">
        <v>0</v>
      </c>
      <c r="H2969" s="197">
        <v>0</v>
      </c>
      <c r="I2969" s="197">
        <v>0</v>
      </c>
      <c r="J2969" s="197">
        <v>0</v>
      </c>
      <c r="K2969" s="197">
        <v>0</v>
      </c>
      <c r="L2969" s="197">
        <v>0</v>
      </c>
      <c r="M2969" s="197">
        <v>0</v>
      </c>
      <c r="N2969" s="197">
        <v>0</v>
      </c>
      <c r="O2969" s="197">
        <v>0</v>
      </c>
      <c r="P2969" s="197">
        <v>0</v>
      </c>
      <c r="Q2969" s="197">
        <v>0</v>
      </c>
      <c r="R2969" s="197">
        <v>0</v>
      </c>
      <c r="S2969" s="197">
        <v>0</v>
      </c>
      <c r="T2969" s="197">
        <v>0</v>
      </c>
      <c r="U2969" s="197">
        <v>0</v>
      </c>
      <c r="V2969" s="197">
        <v>0</v>
      </c>
      <c r="W2969" s="197">
        <v>0</v>
      </c>
      <c r="X2969" s="197">
        <v>0</v>
      </c>
      <c r="Y2969" s="197">
        <v>0</v>
      </c>
      <c r="Z2969" s="197">
        <v>0</v>
      </c>
      <c r="AA2969" s="197">
        <v>0</v>
      </c>
      <c r="AB2969" s="197">
        <v>0</v>
      </c>
      <c r="AC2969" s="197">
        <v>0</v>
      </c>
      <c r="AD2969" s="197">
        <v>0</v>
      </c>
      <c r="AE2969" s="197">
        <v>0</v>
      </c>
      <c r="AF2969" s="197">
        <v>0</v>
      </c>
    </row>
    <row r="2970" spans="1:32" x14ac:dyDescent="0.25">
      <c r="A2970" t="s">
        <v>8631</v>
      </c>
      <c r="B2970" s="197">
        <v>5.0728900000000001E-5</v>
      </c>
      <c r="C2970" s="197">
        <v>5.1894200000000002E-5</v>
      </c>
      <c r="D2970" s="197">
        <v>5.1857400000000003E-5</v>
      </c>
      <c r="E2970" s="197">
        <v>5.18344E-5</v>
      </c>
      <c r="F2970" s="197">
        <v>5.1814699999999997E-5</v>
      </c>
      <c r="G2970" s="197">
        <v>5.1810800000000002E-5</v>
      </c>
      <c r="H2970" s="197">
        <v>5.1810300000000001E-5</v>
      </c>
      <c r="I2970" s="197">
        <v>5.1814599999999997E-5</v>
      </c>
      <c r="J2970" s="197">
        <v>5.1810700000000002E-5</v>
      </c>
      <c r="K2970" s="197">
        <v>5.1807100000000001E-5</v>
      </c>
      <c r="L2970" s="197">
        <v>5.1803199999999999E-5</v>
      </c>
      <c r="M2970" s="197">
        <v>5.17975E-5</v>
      </c>
      <c r="N2970" s="197">
        <v>5.1796499999999998E-5</v>
      </c>
      <c r="O2970" s="197">
        <v>5.1799199999999997E-5</v>
      </c>
      <c r="P2970" s="197">
        <v>5.1798000000000001E-5</v>
      </c>
      <c r="Q2970" s="197">
        <v>5.1798400000000002E-5</v>
      </c>
      <c r="R2970" s="197">
        <v>5.1801900000000003E-5</v>
      </c>
      <c r="S2970" s="197">
        <v>5.1801600000000002E-5</v>
      </c>
      <c r="T2970" s="197">
        <v>5.1799799999999998E-5</v>
      </c>
      <c r="U2970" s="197">
        <v>5.1801700000000002E-5</v>
      </c>
      <c r="V2970" s="197">
        <v>5.1805000000000003E-5</v>
      </c>
      <c r="W2970" s="197">
        <v>5.1809599999999999E-5</v>
      </c>
      <c r="X2970" s="197">
        <v>5.1811899999999998E-5</v>
      </c>
      <c r="Y2970" s="197">
        <v>5.1813800000000002E-5</v>
      </c>
      <c r="Z2970" s="197">
        <v>5.1821099999999998E-5</v>
      </c>
      <c r="AA2970" s="197">
        <v>5.1830199999999997E-5</v>
      </c>
      <c r="AB2970" s="197">
        <v>5.1836699999999998E-5</v>
      </c>
      <c r="AC2970" s="197">
        <v>5.1843099999999998E-5</v>
      </c>
      <c r="AD2970" s="197">
        <v>5.1848899999999998E-5</v>
      </c>
      <c r="AE2970" s="197">
        <v>5.18533E-5</v>
      </c>
      <c r="AF2970" s="197">
        <v>5.1858399999999998E-5</v>
      </c>
    </row>
    <row r="2971" spans="1:32" x14ac:dyDescent="0.25">
      <c r="A2971" t="s">
        <v>8632</v>
      </c>
      <c r="B2971">
        <v>0</v>
      </c>
      <c r="C2971" s="197">
        <v>0</v>
      </c>
      <c r="D2971" s="197">
        <v>0</v>
      </c>
      <c r="E2971" s="197">
        <v>0</v>
      </c>
      <c r="F2971" s="197">
        <v>0</v>
      </c>
      <c r="G2971" s="197">
        <v>0</v>
      </c>
      <c r="H2971" s="197">
        <v>0</v>
      </c>
      <c r="I2971" s="197">
        <v>0</v>
      </c>
      <c r="J2971" s="197">
        <v>0</v>
      </c>
      <c r="K2971" s="197">
        <v>0</v>
      </c>
      <c r="L2971" s="197">
        <v>0</v>
      </c>
      <c r="M2971" s="197">
        <v>0</v>
      </c>
      <c r="N2971" s="197">
        <v>0</v>
      </c>
      <c r="O2971" s="197">
        <v>0</v>
      </c>
      <c r="P2971" s="197">
        <v>0</v>
      </c>
      <c r="Q2971" s="197">
        <v>0</v>
      </c>
      <c r="R2971" s="197">
        <v>0</v>
      </c>
      <c r="S2971" s="197">
        <v>0</v>
      </c>
      <c r="T2971" s="197">
        <v>0</v>
      </c>
      <c r="U2971" s="197">
        <v>0</v>
      </c>
      <c r="V2971" s="197">
        <v>0</v>
      </c>
      <c r="W2971" s="197">
        <v>0</v>
      </c>
      <c r="X2971" s="197">
        <v>0</v>
      </c>
      <c r="Y2971" s="197">
        <v>0</v>
      </c>
      <c r="Z2971" s="197">
        <v>0</v>
      </c>
      <c r="AA2971" s="197">
        <v>0</v>
      </c>
      <c r="AB2971" s="197">
        <v>0</v>
      </c>
      <c r="AC2971" s="197">
        <v>0</v>
      </c>
      <c r="AD2971" s="197">
        <v>0</v>
      </c>
      <c r="AE2971" s="197">
        <v>0</v>
      </c>
      <c r="AF2971" s="197">
        <v>0</v>
      </c>
    </row>
    <row r="2972" spans="1:32" x14ac:dyDescent="0.25">
      <c r="A2972" t="s">
        <v>8633</v>
      </c>
      <c r="B2972">
        <v>0</v>
      </c>
      <c r="C2972" s="197">
        <v>0</v>
      </c>
      <c r="D2972" s="197">
        <v>0</v>
      </c>
      <c r="E2972" s="197">
        <v>0</v>
      </c>
      <c r="F2972" s="197">
        <v>0</v>
      </c>
      <c r="G2972" s="197">
        <v>0</v>
      </c>
      <c r="H2972" s="197">
        <v>0</v>
      </c>
      <c r="I2972" s="197">
        <v>0</v>
      </c>
      <c r="J2972" s="197">
        <v>0</v>
      </c>
      <c r="K2972" s="197">
        <v>0</v>
      </c>
      <c r="L2972" s="197">
        <v>0</v>
      </c>
      <c r="M2972" s="197">
        <v>0</v>
      </c>
      <c r="N2972" s="197">
        <v>0</v>
      </c>
      <c r="O2972" s="197">
        <v>0</v>
      </c>
      <c r="P2972" s="197">
        <v>0</v>
      </c>
      <c r="Q2972" s="197">
        <v>0</v>
      </c>
      <c r="R2972" s="197">
        <v>0</v>
      </c>
      <c r="S2972" s="197">
        <v>0</v>
      </c>
      <c r="T2972" s="197">
        <v>0</v>
      </c>
      <c r="U2972" s="197">
        <v>0</v>
      </c>
      <c r="V2972" s="197">
        <v>0</v>
      </c>
      <c r="W2972" s="197">
        <v>0</v>
      </c>
      <c r="X2972" s="197">
        <v>0</v>
      </c>
      <c r="Y2972" s="197">
        <v>0</v>
      </c>
      <c r="Z2972" s="197">
        <v>0</v>
      </c>
      <c r="AA2972" s="197">
        <v>0</v>
      </c>
      <c r="AB2972" s="197">
        <v>0</v>
      </c>
      <c r="AC2972" s="197">
        <v>0</v>
      </c>
      <c r="AD2972" s="197">
        <v>0</v>
      </c>
      <c r="AE2972" s="197">
        <v>0</v>
      </c>
      <c r="AF2972" s="197">
        <v>0</v>
      </c>
    </row>
    <row r="2973" spans="1:32" x14ac:dyDescent="0.25">
      <c r="A2973" t="s">
        <v>8634</v>
      </c>
      <c r="B2973">
        <v>0</v>
      </c>
      <c r="C2973" s="197">
        <v>0</v>
      </c>
      <c r="D2973" s="197">
        <v>0</v>
      </c>
      <c r="E2973" s="197">
        <v>0</v>
      </c>
      <c r="F2973" s="197">
        <v>0</v>
      </c>
      <c r="G2973" s="197">
        <v>0</v>
      </c>
      <c r="H2973" s="197">
        <v>0</v>
      </c>
      <c r="I2973" s="197">
        <v>0</v>
      </c>
      <c r="J2973" s="197">
        <v>0</v>
      </c>
      <c r="K2973" s="197">
        <v>0</v>
      </c>
      <c r="L2973" s="197">
        <v>0</v>
      </c>
      <c r="M2973" s="197">
        <v>0</v>
      </c>
      <c r="N2973" s="197">
        <v>0</v>
      </c>
      <c r="O2973" s="197">
        <v>0</v>
      </c>
      <c r="P2973" s="197">
        <v>0</v>
      </c>
      <c r="Q2973" s="197">
        <v>0</v>
      </c>
      <c r="R2973" s="197">
        <v>0</v>
      </c>
      <c r="S2973" s="197">
        <v>0</v>
      </c>
      <c r="T2973" s="197">
        <v>0</v>
      </c>
      <c r="U2973" s="197">
        <v>0</v>
      </c>
      <c r="V2973" s="197">
        <v>0</v>
      </c>
      <c r="W2973" s="197">
        <v>0</v>
      </c>
      <c r="X2973" s="197">
        <v>0</v>
      </c>
      <c r="Y2973" s="197">
        <v>0</v>
      </c>
      <c r="Z2973" s="197">
        <v>0</v>
      </c>
      <c r="AA2973" s="197">
        <v>0</v>
      </c>
      <c r="AB2973" s="197">
        <v>0</v>
      </c>
      <c r="AC2973" s="197">
        <v>0</v>
      </c>
      <c r="AD2973" s="197">
        <v>0</v>
      </c>
      <c r="AE2973" s="197">
        <v>0</v>
      </c>
      <c r="AF2973" s="197">
        <v>0</v>
      </c>
    </row>
    <row r="2974" spans="1:32" x14ac:dyDescent="0.25">
      <c r="A2974" t="s">
        <v>8635</v>
      </c>
      <c r="B2974">
        <v>0</v>
      </c>
      <c r="C2974">
        <v>0</v>
      </c>
      <c r="D2974">
        <v>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row>
    <row r="2975" spans="1:32" x14ac:dyDescent="0.25">
      <c r="A2975" t="s">
        <v>8636</v>
      </c>
      <c r="B2975">
        <v>0</v>
      </c>
      <c r="C2975">
        <v>0</v>
      </c>
      <c r="D2975">
        <v>0</v>
      </c>
      <c r="E2975">
        <v>0</v>
      </c>
      <c r="F2975">
        <v>0</v>
      </c>
      <c r="G2975">
        <v>0</v>
      </c>
      <c r="H2975">
        <v>0</v>
      </c>
      <c r="I2975">
        <v>0</v>
      </c>
      <c r="J2975">
        <v>0</v>
      </c>
      <c r="K2975">
        <v>0</v>
      </c>
      <c r="L2975">
        <v>0</v>
      </c>
      <c r="M2975">
        <v>0</v>
      </c>
      <c r="N2975">
        <v>0</v>
      </c>
      <c r="O2975">
        <v>0</v>
      </c>
      <c r="P2975">
        <v>0</v>
      </c>
      <c r="Q2975">
        <v>0</v>
      </c>
      <c r="R2975">
        <v>0</v>
      </c>
      <c r="S2975">
        <v>0</v>
      </c>
      <c r="T2975">
        <v>0</v>
      </c>
      <c r="U2975">
        <v>0</v>
      </c>
      <c r="V2975">
        <v>0</v>
      </c>
      <c r="W2975">
        <v>0</v>
      </c>
      <c r="X2975">
        <v>0</v>
      </c>
      <c r="Y2975">
        <v>0</v>
      </c>
      <c r="Z2975">
        <v>0</v>
      </c>
      <c r="AA2975">
        <v>0</v>
      </c>
      <c r="AB2975">
        <v>0</v>
      </c>
      <c r="AC2975">
        <v>0</v>
      </c>
      <c r="AD2975">
        <v>0</v>
      </c>
      <c r="AE2975">
        <v>0</v>
      </c>
      <c r="AF2975">
        <v>0</v>
      </c>
    </row>
    <row r="2976" spans="1:32" x14ac:dyDescent="0.25">
      <c r="A2976" t="s">
        <v>8637</v>
      </c>
      <c r="B2976">
        <v>0</v>
      </c>
      <c r="C2976">
        <v>0</v>
      </c>
      <c r="D2976">
        <v>0</v>
      </c>
      <c r="E2976">
        <v>0</v>
      </c>
      <c r="F2976">
        <v>0</v>
      </c>
      <c r="G2976">
        <v>0</v>
      </c>
      <c r="H2976">
        <v>0</v>
      </c>
      <c r="I2976">
        <v>0</v>
      </c>
      <c r="J2976">
        <v>0</v>
      </c>
      <c r="K2976">
        <v>0</v>
      </c>
      <c r="L2976">
        <v>0</v>
      </c>
      <c r="M2976">
        <v>0</v>
      </c>
      <c r="N2976">
        <v>0</v>
      </c>
      <c r="O2976">
        <v>0</v>
      </c>
      <c r="P2976">
        <v>0</v>
      </c>
      <c r="Q2976">
        <v>0</v>
      </c>
      <c r="R2976">
        <v>0</v>
      </c>
      <c r="S2976">
        <v>0</v>
      </c>
      <c r="T2976">
        <v>0</v>
      </c>
      <c r="U2976">
        <v>0</v>
      </c>
      <c r="V2976">
        <v>0</v>
      </c>
      <c r="W2976">
        <v>0</v>
      </c>
      <c r="X2976">
        <v>0</v>
      </c>
      <c r="Y2976">
        <v>0</v>
      </c>
      <c r="Z2976">
        <v>0</v>
      </c>
      <c r="AA2976">
        <v>0</v>
      </c>
      <c r="AB2976">
        <v>0</v>
      </c>
      <c r="AC2976">
        <v>0</v>
      </c>
      <c r="AD2976">
        <v>0</v>
      </c>
      <c r="AE2976">
        <v>0</v>
      </c>
      <c r="AF2976">
        <v>0</v>
      </c>
    </row>
    <row r="2977" spans="1:32" x14ac:dyDescent="0.25">
      <c r="A2977" t="s">
        <v>8638</v>
      </c>
      <c r="B2977">
        <v>0</v>
      </c>
      <c r="C2977" s="197">
        <v>0</v>
      </c>
      <c r="D2977" s="197">
        <v>0</v>
      </c>
      <c r="E2977" s="197">
        <v>0</v>
      </c>
      <c r="F2977" s="197">
        <v>0</v>
      </c>
      <c r="G2977" s="197">
        <v>0</v>
      </c>
      <c r="H2977" s="197">
        <v>0</v>
      </c>
      <c r="I2977" s="197">
        <v>0</v>
      </c>
      <c r="J2977" s="197">
        <v>0</v>
      </c>
      <c r="K2977" s="197">
        <v>0</v>
      </c>
      <c r="L2977" s="197">
        <v>0</v>
      </c>
      <c r="M2977" s="197">
        <v>0</v>
      </c>
      <c r="N2977" s="197">
        <v>0</v>
      </c>
      <c r="O2977" s="197">
        <v>0</v>
      </c>
      <c r="P2977" s="197">
        <v>0</v>
      </c>
      <c r="Q2977" s="197">
        <v>0</v>
      </c>
      <c r="R2977" s="197">
        <v>0</v>
      </c>
      <c r="S2977" s="197">
        <v>0</v>
      </c>
      <c r="T2977" s="197">
        <v>0</v>
      </c>
      <c r="U2977" s="197">
        <v>0</v>
      </c>
      <c r="V2977" s="197">
        <v>0</v>
      </c>
      <c r="W2977" s="197">
        <v>0</v>
      </c>
      <c r="X2977" s="197">
        <v>0</v>
      </c>
      <c r="Y2977" s="197">
        <v>0</v>
      </c>
      <c r="Z2977" s="197">
        <v>0</v>
      </c>
      <c r="AA2977" s="197">
        <v>0</v>
      </c>
      <c r="AB2977" s="197">
        <v>0</v>
      </c>
      <c r="AC2977" s="197">
        <v>0</v>
      </c>
      <c r="AD2977" s="197">
        <v>0</v>
      </c>
      <c r="AE2977" s="197">
        <v>0</v>
      </c>
      <c r="AF2977" s="197">
        <v>0</v>
      </c>
    </row>
    <row r="2978" spans="1:32" x14ac:dyDescent="0.25">
      <c r="A2978" t="s">
        <v>8639</v>
      </c>
      <c r="B2978">
        <v>0</v>
      </c>
      <c r="C2978">
        <v>0</v>
      </c>
      <c r="D2978">
        <v>0</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row>
    <row r="2979" spans="1:32" x14ac:dyDescent="0.25">
      <c r="A2979" t="s">
        <v>8640</v>
      </c>
      <c r="B2979">
        <v>0</v>
      </c>
      <c r="C2979">
        <v>0</v>
      </c>
      <c r="D2979">
        <v>0</v>
      </c>
      <c r="E2979">
        <v>0</v>
      </c>
      <c r="F2979">
        <v>0</v>
      </c>
      <c r="G2979">
        <v>0</v>
      </c>
      <c r="H2979">
        <v>0</v>
      </c>
      <c r="I2979">
        <v>0</v>
      </c>
      <c r="J2979">
        <v>0</v>
      </c>
      <c r="K2979">
        <v>0</v>
      </c>
      <c r="L2979">
        <v>0</v>
      </c>
      <c r="M2979">
        <v>0</v>
      </c>
      <c r="N2979">
        <v>0</v>
      </c>
      <c r="O2979">
        <v>0</v>
      </c>
      <c r="P2979">
        <v>0</v>
      </c>
      <c r="Q2979">
        <v>0</v>
      </c>
      <c r="R2979">
        <v>0</v>
      </c>
      <c r="S2979">
        <v>0</v>
      </c>
      <c r="T2979">
        <v>0</v>
      </c>
      <c r="U2979">
        <v>0</v>
      </c>
      <c r="V2979">
        <v>0</v>
      </c>
      <c r="W2979">
        <v>0</v>
      </c>
      <c r="X2979">
        <v>0</v>
      </c>
      <c r="Y2979">
        <v>0</v>
      </c>
      <c r="Z2979">
        <v>0</v>
      </c>
      <c r="AA2979">
        <v>0</v>
      </c>
      <c r="AB2979">
        <v>0</v>
      </c>
      <c r="AC2979">
        <v>0</v>
      </c>
      <c r="AD2979">
        <v>0</v>
      </c>
      <c r="AE2979">
        <v>0</v>
      </c>
      <c r="AF2979">
        <v>0</v>
      </c>
    </row>
    <row r="2980" spans="1:32" x14ac:dyDescent="0.25">
      <c r="A2980" t="s">
        <v>8641</v>
      </c>
      <c r="B2980">
        <v>0</v>
      </c>
      <c r="C2980">
        <v>0</v>
      </c>
      <c r="D2980">
        <v>0</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c r="AD2980">
        <v>0</v>
      </c>
      <c r="AE2980">
        <v>0</v>
      </c>
      <c r="AF2980">
        <v>0</v>
      </c>
    </row>
    <row r="2981" spans="1:32" x14ac:dyDescent="0.25">
      <c r="A2981" t="s">
        <v>8642</v>
      </c>
      <c r="B2981">
        <v>0</v>
      </c>
      <c r="C2981">
        <v>0</v>
      </c>
      <c r="D2981">
        <v>0</v>
      </c>
      <c r="E2981">
        <v>0</v>
      </c>
      <c r="F2981">
        <v>0</v>
      </c>
      <c r="G2981">
        <v>0</v>
      </c>
      <c r="H2981">
        <v>0</v>
      </c>
      <c r="I2981">
        <v>0</v>
      </c>
      <c r="J2981">
        <v>0</v>
      </c>
      <c r="K2981">
        <v>0</v>
      </c>
      <c r="L2981">
        <v>0</v>
      </c>
      <c r="M2981">
        <v>0</v>
      </c>
      <c r="N2981">
        <v>0</v>
      </c>
      <c r="O2981">
        <v>0</v>
      </c>
      <c r="P2981">
        <v>0</v>
      </c>
      <c r="Q2981">
        <v>0</v>
      </c>
      <c r="R2981">
        <v>0</v>
      </c>
      <c r="S2981">
        <v>0</v>
      </c>
      <c r="T2981">
        <v>0</v>
      </c>
      <c r="U2981">
        <v>0</v>
      </c>
      <c r="V2981">
        <v>0</v>
      </c>
      <c r="W2981">
        <v>0</v>
      </c>
      <c r="X2981">
        <v>0</v>
      </c>
      <c r="Y2981">
        <v>0</v>
      </c>
      <c r="Z2981">
        <v>0</v>
      </c>
      <c r="AA2981">
        <v>0</v>
      </c>
      <c r="AB2981">
        <v>0</v>
      </c>
      <c r="AC2981">
        <v>0</v>
      </c>
      <c r="AD2981">
        <v>0</v>
      </c>
      <c r="AE2981">
        <v>0</v>
      </c>
      <c r="AF2981">
        <v>0</v>
      </c>
    </row>
    <row r="2982" spans="1:32" x14ac:dyDescent="0.25">
      <c r="A2982" t="s">
        <v>8643</v>
      </c>
      <c r="B2982" s="197">
        <v>5.0728900000000001E-5</v>
      </c>
      <c r="C2982" s="197">
        <v>5.0728900000000001E-5</v>
      </c>
      <c r="D2982" s="197">
        <v>5.0728900000000001E-5</v>
      </c>
      <c r="E2982" s="197">
        <v>5.0728900000000001E-5</v>
      </c>
      <c r="F2982" s="197">
        <v>5.0728900000000001E-5</v>
      </c>
      <c r="G2982" s="197">
        <v>5.0728900000000001E-5</v>
      </c>
      <c r="H2982" s="197">
        <v>5.0728900000000001E-5</v>
      </c>
      <c r="I2982" s="197">
        <v>5.0728900000000001E-5</v>
      </c>
      <c r="J2982" s="197">
        <v>5.0728900000000001E-5</v>
      </c>
      <c r="K2982" s="197">
        <v>5.0728900000000001E-5</v>
      </c>
      <c r="L2982" s="197">
        <v>5.0728900000000001E-5</v>
      </c>
      <c r="M2982" s="197">
        <v>5.0728900000000001E-5</v>
      </c>
      <c r="N2982" s="197">
        <v>5.0728900000000001E-5</v>
      </c>
      <c r="O2982" s="197">
        <v>5.0728900000000001E-5</v>
      </c>
      <c r="P2982" s="197">
        <v>5.0728900000000001E-5</v>
      </c>
      <c r="Q2982" s="197">
        <v>5.0728900000000001E-5</v>
      </c>
      <c r="R2982" s="197">
        <v>5.0728900000000001E-5</v>
      </c>
      <c r="S2982" s="197">
        <v>5.0728900000000001E-5</v>
      </c>
      <c r="T2982" s="197">
        <v>5.0728900000000001E-5</v>
      </c>
      <c r="U2982" s="197">
        <v>5.0728900000000001E-5</v>
      </c>
      <c r="V2982" s="197">
        <v>5.0728900000000001E-5</v>
      </c>
      <c r="W2982" s="197">
        <v>5.0728900000000001E-5</v>
      </c>
      <c r="X2982" s="197">
        <v>5.0728900000000001E-5</v>
      </c>
      <c r="Y2982" s="197">
        <v>5.0728900000000001E-5</v>
      </c>
      <c r="Z2982" s="197">
        <v>5.0728900000000001E-5</v>
      </c>
      <c r="AA2982" s="197">
        <v>5.0728900000000001E-5</v>
      </c>
      <c r="AB2982" s="197">
        <v>5.0728900000000001E-5</v>
      </c>
      <c r="AC2982" s="197">
        <v>5.0728900000000001E-5</v>
      </c>
      <c r="AD2982" s="197">
        <v>5.0728900000000001E-5</v>
      </c>
      <c r="AE2982" s="197">
        <v>5.0728900000000001E-5</v>
      </c>
      <c r="AF2982" s="197">
        <v>5.0728900000000001E-5</v>
      </c>
    </row>
    <row r="2983" spans="1:32" x14ac:dyDescent="0.25">
      <c r="A2983" t="s">
        <v>8644</v>
      </c>
      <c r="B2983">
        <v>0</v>
      </c>
      <c r="C2983">
        <v>0</v>
      </c>
      <c r="D2983">
        <v>0</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row>
    <row r="2984" spans="1:32" x14ac:dyDescent="0.25">
      <c r="A2984" t="s">
        <v>8645</v>
      </c>
      <c r="B2984">
        <v>0</v>
      </c>
      <c r="C2984">
        <v>0</v>
      </c>
      <c r="D2984">
        <v>0</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row>
    <row r="2985" spans="1:32" x14ac:dyDescent="0.25">
      <c r="A2985" t="s">
        <v>8646</v>
      </c>
      <c r="B2985">
        <v>0</v>
      </c>
      <c r="C2985">
        <v>0</v>
      </c>
      <c r="D2985">
        <v>0</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row>
    <row r="2986" spans="1:32" x14ac:dyDescent="0.25">
      <c r="A2986" t="s">
        <v>8647</v>
      </c>
      <c r="B2986">
        <v>0</v>
      </c>
      <c r="C2986">
        <v>0</v>
      </c>
      <c r="D2986">
        <v>0</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row>
    <row r="2987" spans="1:32" x14ac:dyDescent="0.25">
      <c r="A2987" t="s">
        <v>8648</v>
      </c>
      <c r="B2987">
        <v>0</v>
      </c>
      <c r="C2987">
        <v>0</v>
      </c>
      <c r="D2987">
        <v>0</v>
      </c>
      <c r="E2987">
        <v>0</v>
      </c>
      <c r="F2987">
        <v>0</v>
      </c>
      <c r="G2987">
        <v>0</v>
      </c>
      <c r="H2987">
        <v>0</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0</v>
      </c>
      <c r="AC2987">
        <v>0</v>
      </c>
      <c r="AD2987">
        <v>0</v>
      </c>
      <c r="AE2987">
        <v>0</v>
      </c>
      <c r="AF2987">
        <v>0</v>
      </c>
    </row>
    <row r="2988" spans="1:32" x14ac:dyDescent="0.25">
      <c r="A2988" t="s">
        <v>8649</v>
      </c>
      <c r="B2988">
        <v>0</v>
      </c>
      <c r="C2988">
        <v>0</v>
      </c>
      <c r="D2988">
        <v>0</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row>
    <row r="2989" spans="1:32" x14ac:dyDescent="0.25">
      <c r="A2989" t="s">
        <v>8650</v>
      </c>
      <c r="B2989">
        <v>0</v>
      </c>
      <c r="C2989">
        <v>0</v>
      </c>
      <c r="D2989">
        <v>0</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row>
    <row r="2990" spans="1:32" x14ac:dyDescent="0.25">
      <c r="A2990" t="s">
        <v>8651</v>
      </c>
      <c r="B2990">
        <v>0</v>
      </c>
      <c r="C2990">
        <v>0</v>
      </c>
      <c r="D2990">
        <v>0</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row>
    <row r="2991" spans="1:32" x14ac:dyDescent="0.25">
      <c r="A2991" t="s">
        <v>8652</v>
      </c>
      <c r="B2991">
        <v>0</v>
      </c>
      <c r="C2991">
        <v>0</v>
      </c>
      <c r="D2991">
        <v>0</v>
      </c>
      <c r="E2991">
        <v>0</v>
      </c>
      <c r="F2991">
        <v>0</v>
      </c>
      <c r="G2991">
        <v>0</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v>0</v>
      </c>
      <c r="AA2991">
        <v>0</v>
      </c>
      <c r="AB2991">
        <v>0</v>
      </c>
      <c r="AC2991">
        <v>0</v>
      </c>
      <c r="AD2991">
        <v>0</v>
      </c>
      <c r="AE2991">
        <v>0</v>
      </c>
      <c r="AF2991">
        <v>0</v>
      </c>
    </row>
    <row r="2992" spans="1:32" x14ac:dyDescent="0.25">
      <c r="A2992" t="s">
        <v>8653</v>
      </c>
      <c r="B2992" s="197">
        <v>0</v>
      </c>
      <c r="C2992" s="197">
        <v>0</v>
      </c>
      <c r="D2992" s="197">
        <v>0</v>
      </c>
      <c r="E2992" s="197">
        <v>0</v>
      </c>
      <c r="F2992" s="197">
        <v>0</v>
      </c>
      <c r="G2992" s="197">
        <v>0</v>
      </c>
      <c r="H2992" s="197">
        <v>0</v>
      </c>
      <c r="I2992" s="197">
        <v>0</v>
      </c>
      <c r="J2992" s="197">
        <v>0</v>
      </c>
      <c r="K2992" s="197">
        <v>0</v>
      </c>
      <c r="L2992" s="197">
        <v>0</v>
      </c>
      <c r="M2992" s="197">
        <v>0</v>
      </c>
      <c r="N2992" s="197">
        <v>0</v>
      </c>
      <c r="O2992" s="197">
        <v>0</v>
      </c>
      <c r="P2992" s="197">
        <v>0</v>
      </c>
      <c r="Q2992" s="197">
        <v>0</v>
      </c>
      <c r="R2992" s="197">
        <v>0</v>
      </c>
      <c r="S2992" s="197">
        <v>0</v>
      </c>
      <c r="T2992" s="197">
        <v>0</v>
      </c>
      <c r="U2992" s="197">
        <v>0</v>
      </c>
      <c r="V2992" s="197">
        <v>0</v>
      </c>
      <c r="W2992" s="197">
        <v>0</v>
      </c>
      <c r="X2992" s="197">
        <v>0</v>
      </c>
      <c r="Y2992" s="197">
        <v>0</v>
      </c>
      <c r="Z2992" s="197">
        <v>0</v>
      </c>
      <c r="AA2992" s="197">
        <v>0</v>
      </c>
      <c r="AB2992" s="197">
        <v>0</v>
      </c>
      <c r="AC2992" s="197">
        <v>0</v>
      </c>
      <c r="AD2992" s="197">
        <v>0</v>
      </c>
      <c r="AE2992" s="197">
        <v>0</v>
      </c>
      <c r="AF2992" s="197">
        <v>0</v>
      </c>
    </row>
    <row r="2993" spans="1:32" x14ac:dyDescent="0.25">
      <c r="A2993" t="s">
        <v>8654</v>
      </c>
      <c r="B2993" s="197">
        <v>0</v>
      </c>
      <c r="C2993" s="197">
        <v>0</v>
      </c>
      <c r="D2993" s="197">
        <v>0</v>
      </c>
      <c r="E2993" s="197">
        <v>0</v>
      </c>
      <c r="F2993" s="197">
        <v>0</v>
      </c>
      <c r="G2993" s="197">
        <v>0</v>
      </c>
      <c r="H2993" s="197">
        <v>0</v>
      </c>
      <c r="I2993" s="197">
        <v>0</v>
      </c>
      <c r="J2993" s="197">
        <v>0</v>
      </c>
      <c r="K2993" s="197">
        <v>0</v>
      </c>
      <c r="L2993" s="197">
        <v>0</v>
      </c>
      <c r="M2993" s="197">
        <v>0</v>
      </c>
      <c r="N2993" s="197">
        <v>0</v>
      </c>
      <c r="O2993" s="197">
        <v>0</v>
      </c>
      <c r="P2993" s="197">
        <v>0</v>
      </c>
      <c r="Q2993" s="197">
        <v>0</v>
      </c>
      <c r="R2993" s="197">
        <v>0</v>
      </c>
      <c r="S2993" s="197">
        <v>0</v>
      </c>
      <c r="T2993" s="197">
        <v>0</v>
      </c>
      <c r="U2993" s="197">
        <v>0</v>
      </c>
      <c r="V2993" s="197">
        <v>0</v>
      </c>
      <c r="W2993" s="197">
        <v>0</v>
      </c>
      <c r="X2993" s="197">
        <v>0</v>
      </c>
      <c r="Y2993" s="197">
        <v>0</v>
      </c>
      <c r="Z2993" s="197">
        <v>0</v>
      </c>
      <c r="AA2993" s="197">
        <v>0</v>
      </c>
      <c r="AB2993" s="197">
        <v>0</v>
      </c>
      <c r="AC2993" s="197">
        <v>0</v>
      </c>
      <c r="AD2993" s="197">
        <v>0</v>
      </c>
      <c r="AE2993" s="197">
        <v>0</v>
      </c>
      <c r="AF2993" s="197">
        <v>0</v>
      </c>
    </row>
    <row r="2994" spans="1:32" x14ac:dyDescent="0.25">
      <c r="A2994" t="s">
        <v>8655</v>
      </c>
      <c r="B2994" s="197">
        <v>5.0728900000000001E-5</v>
      </c>
      <c r="C2994" s="197">
        <v>5.0728900000000001E-5</v>
      </c>
      <c r="D2994" s="197">
        <v>5.0728900000000001E-5</v>
      </c>
      <c r="E2994" s="197">
        <v>5.0728900000000001E-5</v>
      </c>
      <c r="F2994" s="197">
        <v>5.0728900000000001E-5</v>
      </c>
      <c r="G2994" s="197">
        <v>5.0728900000000001E-5</v>
      </c>
      <c r="H2994" s="197">
        <v>5.0728900000000001E-5</v>
      </c>
      <c r="I2994" s="197">
        <v>5.0728900000000001E-5</v>
      </c>
      <c r="J2994" s="197">
        <v>5.0728900000000001E-5</v>
      </c>
      <c r="K2994" s="197">
        <v>5.0728900000000001E-5</v>
      </c>
      <c r="L2994" s="197">
        <v>5.0728900000000001E-5</v>
      </c>
      <c r="M2994" s="197">
        <v>5.0728900000000001E-5</v>
      </c>
      <c r="N2994" s="197">
        <v>5.0728900000000001E-5</v>
      </c>
      <c r="O2994" s="197">
        <v>5.0728900000000001E-5</v>
      </c>
      <c r="P2994" s="197">
        <v>5.0728900000000001E-5</v>
      </c>
      <c r="Q2994" s="197">
        <v>5.0728900000000001E-5</v>
      </c>
      <c r="R2994" s="197">
        <v>5.0728900000000001E-5</v>
      </c>
      <c r="S2994" s="197">
        <v>5.0728900000000001E-5</v>
      </c>
      <c r="T2994" s="197">
        <v>5.0728900000000001E-5</v>
      </c>
      <c r="U2994" s="197">
        <v>5.0728900000000001E-5</v>
      </c>
      <c r="V2994" s="197">
        <v>5.0728900000000001E-5</v>
      </c>
      <c r="W2994" s="197">
        <v>5.0728900000000001E-5</v>
      </c>
      <c r="X2994" s="197">
        <v>5.0728900000000001E-5</v>
      </c>
      <c r="Y2994" s="197">
        <v>5.0728900000000001E-5</v>
      </c>
      <c r="Z2994" s="197">
        <v>5.0728900000000001E-5</v>
      </c>
      <c r="AA2994" s="197">
        <v>5.0728900000000001E-5</v>
      </c>
      <c r="AB2994" s="197">
        <v>5.0728900000000001E-5</v>
      </c>
      <c r="AC2994" s="197">
        <v>5.0728900000000001E-5</v>
      </c>
      <c r="AD2994" s="197">
        <v>5.0728900000000001E-5</v>
      </c>
      <c r="AE2994" s="197">
        <v>5.0728900000000001E-5</v>
      </c>
      <c r="AF2994" s="197">
        <v>5.0728900000000001E-5</v>
      </c>
    </row>
    <row r="2995" spans="1:32" x14ac:dyDescent="0.25">
      <c r="A2995" t="s">
        <v>8656</v>
      </c>
      <c r="B2995" s="197">
        <v>0</v>
      </c>
      <c r="C2995" s="197">
        <v>0</v>
      </c>
      <c r="D2995" s="197">
        <v>0</v>
      </c>
      <c r="E2995" s="197">
        <v>0</v>
      </c>
      <c r="F2995" s="197">
        <v>0</v>
      </c>
      <c r="G2995" s="197">
        <v>0</v>
      </c>
      <c r="H2995" s="197">
        <v>0</v>
      </c>
      <c r="I2995" s="197">
        <v>0</v>
      </c>
      <c r="J2995" s="197">
        <v>0</v>
      </c>
      <c r="K2995" s="197">
        <v>0</v>
      </c>
      <c r="L2995" s="197">
        <v>0</v>
      </c>
      <c r="M2995" s="197">
        <v>0</v>
      </c>
      <c r="N2995" s="197">
        <v>0</v>
      </c>
      <c r="O2995" s="197">
        <v>0</v>
      </c>
      <c r="P2995" s="197">
        <v>0</v>
      </c>
      <c r="Q2995" s="197">
        <v>0</v>
      </c>
      <c r="R2995" s="197">
        <v>0</v>
      </c>
      <c r="S2995" s="197">
        <v>0</v>
      </c>
      <c r="T2995" s="197">
        <v>0</v>
      </c>
      <c r="U2995" s="197">
        <v>0</v>
      </c>
      <c r="V2995" s="197">
        <v>0</v>
      </c>
      <c r="W2995" s="197">
        <v>0</v>
      </c>
      <c r="X2995" s="197">
        <v>0</v>
      </c>
      <c r="Y2995" s="197">
        <v>0</v>
      </c>
      <c r="Z2995" s="197">
        <v>0</v>
      </c>
      <c r="AA2995" s="197">
        <v>0</v>
      </c>
      <c r="AB2995" s="197">
        <v>0</v>
      </c>
      <c r="AC2995" s="197">
        <v>0</v>
      </c>
      <c r="AD2995" s="197">
        <v>0</v>
      </c>
      <c r="AE2995" s="197">
        <v>0</v>
      </c>
      <c r="AF2995" s="197">
        <v>0</v>
      </c>
    </row>
    <row r="2996" spans="1:32" x14ac:dyDescent="0.25">
      <c r="A2996" t="s">
        <v>8657</v>
      </c>
      <c r="B2996" s="197">
        <v>0</v>
      </c>
      <c r="C2996" s="197">
        <v>0</v>
      </c>
      <c r="D2996" s="197">
        <v>0</v>
      </c>
      <c r="E2996" s="197">
        <v>0</v>
      </c>
      <c r="F2996" s="197">
        <v>0</v>
      </c>
      <c r="G2996" s="197">
        <v>0</v>
      </c>
      <c r="H2996" s="197">
        <v>0</v>
      </c>
      <c r="I2996" s="197">
        <v>0</v>
      </c>
      <c r="J2996" s="197">
        <v>0</v>
      </c>
      <c r="K2996" s="197">
        <v>0</v>
      </c>
      <c r="L2996" s="197">
        <v>0</v>
      </c>
      <c r="M2996" s="197">
        <v>0</v>
      </c>
      <c r="N2996" s="197">
        <v>0</v>
      </c>
      <c r="O2996" s="197">
        <v>0</v>
      </c>
      <c r="P2996" s="197">
        <v>0</v>
      </c>
      <c r="Q2996" s="197">
        <v>0</v>
      </c>
      <c r="R2996" s="197">
        <v>0</v>
      </c>
      <c r="S2996" s="197">
        <v>0</v>
      </c>
      <c r="T2996" s="197">
        <v>0</v>
      </c>
      <c r="U2996" s="197">
        <v>0</v>
      </c>
      <c r="V2996" s="197">
        <v>0</v>
      </c>
      <c r="W2996" s="197">
        <v>0</v>
      </c>
      <c r="X2996" s="197">
        <v>0</v>
      </c>
      <c r="Y2996" s="197">
        <v>0</v>
      </c>
      <c r="Z2996" s="197">
        <v>0</v>
      </c>
      <c r="AA2996" s="197">
        <v>0</v>
      </c>
      <c r="AB2996" s="197">
        <v>0</v>
      </c>
      <c r="AC2996" s="197">
        <v>0</v>
      </c>
      <c r="AD2996" s="197">
        <v>0</v>
      </c>
      <c r="AE2996" s="197">
        <v>0</v>
      </c>
      <c r="AF2996" s="197">
        <v>0</v>
      </c>
    </row>
    <row r="2997" spans="1:32" x14ac:dyDescent="0.25">
      <c r="A2997" t="s">
        <v>8658</v>
      </c>
      <c r="B2997" s="197">
        <v>0</v>
      </c>
      <c r="C2997" s="197">
        <v>0</v>
      </c>
      <c r="D2997" s="197">
        <v>0</v>
      </c>
      <c r="E2997" s="197">
        <v>0</v>
      </c>
      <c r="F2997" s="197">
        <v>0</v>
      </c>
      <c r="G2997" s="197">
        <v>0</v>
      </c>
      <c r="H2997" s="197">
        <v>0</v>
      </c>
      <c r="I2997" s="197">
        <v>0</v>
      </c>
      <c r="J2997" s="197">
        <v>0</v>
      </c>
      <c r="K2997" s="197">
        <v>0</v>
      </c>
      <c r="L2997" s="197">
        <v>0</v>
      </c>
      <c r="M2997" s="197">
        <v>0</v>
      </c>
      <c r="N2997" s="197">
        <v>0</v>
      </c>
      <c r="O2997" s="197">
        <v>0</v>
      </c>
      <c r="P2997" s="197">
        <v>0</v>
      </c>
      <c r="Q2997" s="197">
        <v>0</v>
      </c>
      <c r="R2997" s="197">
        <v>0</v>
      </c>
      <c r="S2997" s="197">
        <v>0</v>
      </c>
      <c r="T2997" s="197">
        <v>0</v>
      </c>
      <c r="U2997" s="197">
        <v>0</v>
      </c>
      <c r="V2997" s="197">
        <v>0</v>
      </c>
      <c r="W2997" s="197">
        <v>0</v>
      </c>
      <c r="X2997" s="197">
        <v>0</v>
      </c>
      <c r="Y2997" s="197">
        <v>0</v>
      </c>
      <c r="Z2997" s="197">
        <v>0</v>
      </c>
      <c r="AA2997" s="197">
        <v>0</v>
      </c>
      <c r="AB2997" s="197">
        <v>0</v>
      </c>
      <c r="AC2997" s="197">
        <v>0</v>
      </c>
      <c r="AD2997" s="197">
        <v>0</v>
      </c>
      <c r="AE2997" s="197">
        <v>0</v>
      </c>
      <c r="AF2997" s="197">
        <v>0</v>
      </c>
    </row>
    <row r="2998" spans="1:32" x14ac:dyDescent="0.25">
      <c r="A2998" t="s">
        <v>8659</v>
      </c>
      <c r="B2998">
        <v>0</v>
      </c>
      <c r="C2998">
        <v>0</v>
      </c>
      <c r="D2998">
        <v>0</v>
      </c>
      <c r="E2998">
        <v>0</v>
      </c>
      <c r="F2998">
        <v>0</v>
      </c>
      <c r="G2998">
        <v>0</v>
      </c>
      <c r="H2998">
        <v>0</v>
      </c>
      <c r="I2998">
        <v>0</v>
      </c>
      <c r="J2998">
        <v>0</v>
      </c>
      <c r="K2998">
        <v>0</v>
      </c>
      <c r="L2998">
        <v>0</v>
      </c>
      <c r="M2998">
        <v>0</v>
      </c>
      <c r="N2998">
        <v>0</v>
      </c>
      <c r="O2998">
        <v>0</v>
      </c>
      <c r="P2998">
        <v>0</v>
      </c>
      <c r="Q2998">
        <v>0</v>
      </c>
      <c r="R2998">
        <v>0</v>
      </c>
      <c r="S2998">
        <v>0</v>
      </c>
      <c r="T2998">
        <v>0</v>
      </c>
      <c r="U2998">
        <v>0</v>
      </c>
      <c r="V2998">
        <v>0</v>
      </c>
      <c r="W2998">
        <v>0</v>
      </c>
      <c r="X2998">
        <v>0</v>
      </c>
      <c r="Y2998">
        <v>0</v>
      </c>
      <c r="Z2998">
        <v>0</v>
      </c>
      <c r="AA2998">
        <v>0</v>
      </c>
      <c r="AB2998">
        <v>0</v>
      </c>
      <c r="AC2998">
        <v>0</v>
      </c>
      <c r="AD2998">
        <v>0</v>
      </c>
      <c r="AE2998">
        <v>0</v>
      </c>
      <c r="AF2998">
        <v>0</v>
      </c>
    </row>
    <row r="2999" spans="1:32" x14ac:dyDescent="0.25">
      <c r="A2999" t="s">
        <v>8660</v>
      </c>
      <c r="B2999" s="197">
        <v>0</v>
      </c>
      <c r="C2999" s="197">
        <v>0</v>
      </c>
      <c r="D2999" s="197">
        <v>0</v>
      </c>
      <c r="E2999" s="197">
        <v>0</v>
      </c>
      <c r="F2999" s="197">
        <v>0</v>
      </c>
      <c r="G2999" s="197">
        <v>0</v>
      </c>
      <c r="H2999" s="197">
        <v>0</v>
      </c>
      <c r="I2999" s="197">
        <v>0</v>
      </c>
      <c r="J2999" s="197">
        <v>0</v>
      </c>
      <c r="K2999" s="197">
        <v>0</v>
      </c>
      <c r="L2999" s="197">
        <v>0</v>
      </c>
      <c r="M2999" s="197">
        <v>0</v>
      </c>
      <c r="N2999" s="197">
        <v>0</v>
      </c>
      <c r="O2999" s="197">
        <v>0</v>
      </c>
      <c r="P2999" s="197">
        <v>0</v>
      </c>
      <c r="Q2999" s="197">
        <v>0</v>
      </c>
      <c r="R2999" s="197">
        <v>0</v>
      </c>
      <c r="S2999" s="197">
        <v>0</v>
      </c>
      <c r="T2999" s="197">
        <v>0</v>
      </c>
      <c r="U2999" s="197">
        <v>0</v>
      </c>
      <c r="V2999" s="197">
        <v>0</v>
      </c>
      <c r="W2999" s="197">
        <v>0</v>
      </c>
      <c r="X2999" s="197">
        <v>0</v>
      </c>
      <c r="Y2999" s="197">
        <v>0</v>
      </c>
      <c r="Z2999" s="197">
        <v>0</v>
      </c>
      <c r="AA2999" s="197">
        <v>0</v>
      </c>
      <c r="AB2999" s="197">
        <v>0</v>
      </c>
      <c r="AC2999" s="197">
        <v>0</v>
      </c>
      <c r="AD2999" s="197">
        <v>0</v>
      </c>
      <c r="AE2999" s="197">
        <v>0</v>
      </c>
      <c r="AF2999" s="197">
        <v>0</v>
      </c>
    </row>
    <row r="3000" spans="1:32" x14ac:dyDescent="0.25">
      <c r="A3000" t="s">
        <v>8661</v>
      </c>
      <c r="B3000" s="197">
        <v>0</v>
      </c>
      <c r="C3000" s="197">
        <v>0</v>
      </c>
      <c r="D3000" s="197">
        <v>0</v>
      </c>
      <c r="E3000" s="197">
        <v>0</v>
      </c>
      <c r="F3000" s="197">
        <v>0</v>
      </c>
      <c r="G3000" s="197">
        <v>0</v>
      </c>
      <c r="H3000" s="197">
        <v>0</v>
      </c>
      <c r="I3000" s="197">
        <v>0</v>
      </c>
      <c r="J3000" s="197">
        <v>0</v>
      </c>
      <c r="K3000" s="197">
        <v>0</v>
      </c>
      <c r="L3000" s="197">
        <v>0</v>
      </c>
      <c r="M3000" s="197">
        <v>0</v>
      </c>
      <c r="N3000" s="197">
        <v>0</v>
      </c>
      <c r="O3000" s="197">
        <v>0</v>
      </c>
      <c r="P3000" s="197">
        <v>0</v>
      </c>
      <c r="Q3000" s="197">
        <v>0</v>
      </c>
      <c r="R3000" s="197">
        <v>0</v>
      </c>
      <c r="S3000" s="197">
        <v>0</v>
      </c>
      <c r="T3000" s="197">
        <v>0</v>
      </c>
      <c r="U3000" s="197">
        <v>0</v>
      </c>
      <c r="V3000" s="197">
        <v>0</v>
      </c>
      <c r="W3000" s="197">
        <v>0</v>
      </c>
      <c r="X3000" s="197">
        <v>0</v>
      </c>
      <c r="Y3000" s="197">
        <v>0</v>
      </c>
      <c r="Z3000" s="197">
        <v>0</v>
      </c>
      <c r="AA3000" s="197">
        <v>0</v>
      </c>
      <c r="AB3000" s="197">
        <v>0</v>
      </c>
      <c r="AC3000" s="197">
        <v>0</v>
      </c>
      <c r="AD3000" s="197">
        <v>0</v>
      </c>
      <c r="AE3000" s="197">
        <v>0</v>
      </c>
      <c r="AF3000" s="197">
        <v>0</v>
      </c>
    </row>
    <row r="3001" spans="1:32" x14ac:dyDescent="0.25">
      <c r="A3001" t="s">
        <v>8662</v>
      </c>
      <c r="B3001" s="197">
        <v>0</v>
      </c>
      <c r="C3001" s="197">
        <v>0</v>
      </c>
      <c r="D3001" s="197">
        <v>0</v>
      </c>
      <c r="E3001" s="197">
        <v>0</v>
      </c>
      <c r="F3001" s="197">
        <v>0</v>
      </c>
      <c r="G3001" s="197">
        <v>0</v>
      </c>
      <c r="H3001" s="197">
        <v>0</v>
      </c>
      <c r="I3001" s="197">
        <v>0</v>
      </c>
      <c r="J3001" s="197">
        <v>0</v>
      </c>
      <c r="K3001" s="197">
        <v>0</v>
      </c>
      <c r="L3001" s="197">
        <v>0</v>
      </c>
      <c r="M3001" s="197">
        <v>0</v>
      </c>
      <c r="N3001" s="197">
        <v>0</v>
      </c>
      <c r="O3001" s="197">
        <v>0</v>
      </c>
      <c r="P3001" s="197">
        <v>0</v>
      </c>
      <c r="Q3001" s="197">
        <v>0</v>
      </c>
      <c r="R3001" s="197">
        <v>0</v>
      </c>
      <c r="S3001" s="197">
        <v>0</v>
      </c>
      <c r="T3001" s="197">
        <v>0</v>
      </c>
      <c r="U3001" s="197">
        <v>0</v>
      </c>
      <c r="V3001" s="197">
        <v>0</v>
      </c>
      <c r="W3001" s="197">
        <v>0</v>
      </c>
      <c r="X3001" s="197">
        <v>0</v>
      </c>
      <c r="Y3001" s="197">
        <v>0</v>
      </c>
      <c r="Z3001" s="197">
        <v>0</v>
      </c>
      <c r="AA3001" s="197">
        <v>0</v>
      </c>
      <c r="AB3001" s="197">
        <v>0</v>
      </c>
      <c r="AC3001" s="197">
        <v>0</v>
      </c>
      <c r="AD3001" s="197">
        <v>0</v>
      </c>
      <c r="AE3001" s="197">
        <v>0</v>
      </c>
      <c r="AF3001" s="197">
        <v>0</v>
      </c>
    </row>
    <row r="3002" spans="1:32" x14ac:dyDescent="0.25">
      <c r="A3002" t="s">
        <v>8663</v>
      </c>
      <c r="B3002" s="197">
        <v>0</v>
      </c>
      <c r="C3002" s="197">
        <v>0</v>
      </c>
      <c r="D3002" s="197">
        <v>0</v>
      </c>
      <c r="E3002" s="197">
        <v>0</v>
      </c>
      <c r="F3002" s="197">
        <v>0</v>
      </c>
      <c r="G3002" s="197">
        <v>0</v>
      </c>
      <c r="H3002" s="197">
        <v>0</v>
      </c>
      <c r="I3002" s="197">
        <v>0</v>
      </c>
      <c r="J3002" s="197">
        <v>0</v>
      </c>
      <c r="K3002" s="197">
        <v>0</v>
      </c>
      <c r="L3002" s="197">
        <v>0</v>
      </c>
      <c r="M3002" s="197">
        <v>0</v>
      </c>
      <c r="N3002" s="197">
        <v>0</v>
      </c>
      <c r="O3002" s="197">
        <v>0</v>
      </c>
      <c r="P3002" s="197">
        <v>0</v>
      </c>
      <c r="Q3002" s="197">
        <v>0</v>
      </c>
      <c r="R3002" s="197">
        <v>0</v>
      </c>
      <c r="S3002" s="197">
        <v>0</v>
      </c>
      <c r="T3002" s="197">
        <v>0</v>
      </c>
      <c r="U3002" s="197">
        <v>0</v>
      </c>
      <c r="V3002" s="197">
        <v>0</v>
      </c>
      <c r="W3002" s="197">
        <v>0</v>
      </c>
      <c r="X3002" s="197">
        <v>0</v>
      </c>
      <c r="Y3002" s="197">
        <v>0</v>
      </c>
      <c r="Z3002" s="197">
        <v>0</v>
      </c>
      <c r="AA3002" s="197">
        <v>0</v>
      </c>
      <c r="AB3002" s="197">
        <v>0</v>
      </c>
      <c r="AC3002" s="197">
        <v>0</v>
      </c>
      <c r="AD3002" s="197">
        <v>0</v>
      </c>
      <c r="AE3002" s="197">
        <v>0</v>
      </c>
      <c r="AF3002" s="197">
        <v>0</v>
      </c>
    </row>
    <row r="3003" spans="1:32" x14ac:dyDescent="0.25">
      <c r="A3003" t="s">
        <v>8664</v>
      </c>
      <c r="B3003" s="197">
        <v>169148000000</v>
      </c>
      <c r="C3003" s="197">
        <v>170125000000</v>
      </c>
      <c r="D3003" s="197">
        <v>171091000000</v>
      </c>
      <c r="E3003" s="197">
        <v>172048000000</v>
      </c>
      <c r="F3003" s="197">
        <v>173001000000</v>
      </c>
      <c r="G3003" s="197">
        <v>173950000000</v>
      </c>
      <c r="H3003" s="197">
        <v>174896000000</v>
      </c>
      <c r="I3003" s="197">
        <v>175841000000</v>
      </c>
      <c r="J3003" s="197">
        <v>176785000000</v>
      </c>
      <c r="K3003" s="197">
        <v>177729000000</v>
      </c>
      <c r="L3003" s="197">
        <v>178672000000</v>
      </c>
      <c r="M3003" s="197">
        <v>179617000000</v>
      </c>
      <c r="N3003" s="197">
        <v>180560000000</v>
      </c>
      <c r="O3003" s="197">
        <v>181494000000</v>
      </c>
      <c r="P3003" s="197">
        <v>182409000000</v>
      </c>
      <c r="Q3003" s="197">
        <v>183297000000</v>
      </c>
      <c r="R3003" s="197">
        <v>184156000000</v>
      </c>
      <c r="S3003" s="197">
        <v>184986000000</v>
      </c>
      <c r="T3003" s="197">
        <v>185790000000</v>
      </c>
      <c r="U3003" s="197">
        <v>186569000000</v>
      </c>
      <c r="V3003" s="197">
        <v>187324000000</v>
      </c>
      <c r="W3003" s="197">
        <v>188057000000</v>
      </c>
      <c r="X3003" s="197">
        <v>188767000000</v>
      </c>
      <c r="Y3003" s="197">
        <v>189457000000</v>
      </c>
      <c r="Z3003" s="197">
        <v>190129000000</v>
      </c>
      <c r="AA3003" s="197">
        <v>190784000000</v>
      </c>
      <c r="AB3003" s="197">
        <v>191425000000</v>
      </c>
      <c r="AC3003" s="197">
        <v>192054000000</v>
      </c>
      <c r="AD3003" s="197">
        <v>192672000000</v>
      </c>
      <c r="AE3003" s="197">
        <v>193283000000</v>
      </c>
      <c r="AF3003" s="197">
        <v>193889000000</v>
      </c>
    </row>
    <row r="3004" spans="1:32" x14ac:dyDescent="0.25">
      <c r="A3004" t="s">
        <v>8665</v>
      </c>
      <c r="B3004" s="197">
        <v>40458900000</v>
      </c>
      <c r="C3004" s="197">
        <v>35674900000</v>
      </c>
      <c r="D3004" s="197">
        <v>56550800000</v>
      </c>
      <c r="E3004" s="197">
        <v>54658700000</v>
      </c>
      <c r="F3004" s="197">
        <v>55553000000</v>
      </c>
      <c r="G3004" s="197">
        <v>56550900000</v>
      </c>
      <c r="H3004" s="197">
        <v>57325400000</v>
      </c>
      <c r="I3004" s="197">
        <v>57952400000</v>
      </c>
      <c r="J3004" s="197">
        <v>58535600000</v>
      </c>
      <c r="K3004" s="197">
        <v>59191800000</v>
      </c>
      <c r="L3004" s="197">
        <v>59908800000</v>
      </c>
      <c r="M3004" s="197">
        <v>60708300000</v>
      </c>
      <c r="N3004" s="197">
        <v>61690600000</v>
      </c>
      <c r="O3004" s="197">
        <v>62527500000</v>
      </c>
      <c r="P3004" s="197">
        <v>63475100000</v>
      </c>
      <c r="Q3004" s="197">
        <v>64523100000</v>
      </c>
      <c r="R3004" s="197">
        <v>65500000000</v>
      </c>
      <c r="S3004" s="197">
        <v>66505100000</v>
      </c>
      <c r="T3004" s="197">
        <v>67546700000</v>
      </c>
      <c r="U3004" s="197">
        <v>68601600000</v>
      </c>
      <c r="V3004" s="197">
        <v>69622400000</v>
      </c>
      <c r="W3004" s="197">
        <v>70714600000</v>
      </c>
      <c r="X3004" s="197">
        <v>71788300000</v>
      </c>
      <c r="Y3004" s="197">
        <v>72905300000</v>
      </c>
      <c r="Z3004" s="197">
        <v>74030000000</v>
      </c>
      <c r="AA3004" s="197">
        <v>75185500000</v>
      </c>
      <c r="AB3004" s="197">
        <v>76390500000</v>
      </c>
      <c r="AC3004" s="197">
        <v>77575200000</v>
      </c>
      <c r="AD3004" s="197">
        <v>78811400000</v>
      </c>
      <c r="AE3004" s="197">
        <v>80106100000</v>
      </c>
      <c r="AF3004" s="197">
        <v>81451100000</v>
      </c>
    </row>
    <row r="3005" spans="1:32" x14ac:dyDescent="0.25">
      <c r="A3005" t="s">
        <v>8666</v>
      </c>
      <c r="B3005" s="197">
        <v>169350000000</v>
      </c>
      <c r="C3005" s="197">
        <v>145044000000</v>
      </c>
      <c r="D3005" s="197">
        <v>233013000000</v>
      </c>
      <c r="E3005" s="197">
        <v>225389000000</v>
      </c>
      <c r="F3005" s="197">
        <v>230294000000</v>
      </c>
      <c r="G3005" s="197">
        <v>235277000000</v>
      </c>
      <c r="H3005" s="197">
        <v>238600000000</v>
      </c>
      <c r="I3005" s="197">
        <v>240721000000</v>
      </c>
      <c r="J3005" s="197">
        <v>242569000000</v>
      </c>
      <c r="K3005" s="197">
        <v>244790000000</v>
      </c>
      <c r="L3005" s="197">
        <v>247410000000</v>
      </c>
      <c r="M3005" s="197">
        <v>250593000000</v>
      </c>
      <c r="N3005" s="197">
        <v>254467000000</v>
      </c>
      <c r="O3005" s="197">
        <v>257278000000</v>
      </c>
      <c r="P3005" s="197">
        <v>260464000000</v>
      </c>
      <c r="Q3005" s="197">
        <v>264552000000</v>
      </c>
      <c r="R3005" s="197">
        <v>268084000000</v>
      </c>
      <c r="S3005" s="197">
        <v>271679000000</v>
      </c>
      <c r="T3005" s="197">
        <v>275595000000</v>
      </c>
      <c r="U3005" s="197">
        <v>279576000000</v>
      </c>
      <c r="V3005" s="197">
        <v>283270000000</v>
      </c>
      <c r="W3005" s="197">
        <v>287672000000</v>
      </c>
      <c r="X3005" s="197">
        <v>291772000000</v>
      </c>
      <c r="Y3005" s="197">
        <v>296291000000</v>
      </c>
      <c r="Z3005" s="197">
        <v>300759000000</v>
      </c>
      <c r="AA3005" s="197">
        <v>305363000000</v>
      </c>
      <c r="AB3005" s="197">
        <v>310439000000</v>
      </c>
      <c r="AC3005" s="197">
        <v>315218000000</v>
      </c>
      <c r="AD3005" s="197">
        <v>320304000000</v>
      </c>
      <c r="AE3005" s="197">
        <v>325837000000</v>
      </c>
      <c r="AF3005" s="197">
        <v>331692000000</v>
      </c>
    </row>
    <row r="3006" spans="1:32" x14ac:dyDescent="0.25">
      <c r="A3006" t="s">
        <v>8667</v>
      </c>
      <c r="B3006" s="197">
        <v>16937100000</v>
      </c>
      <c r="C3006" s="197">
        <v>14506200000</v>
      </c>
      <c r="D3006" s="197">
        <v>23304200000</v>
      </c>
      <c r="E3006" s="197">
        <v>22541700000</v>
      </c>
      <c r="F3006" s="197">
        <v>23032200000</v>
      </c>
      <c r="G3006" s="197">
        <v>23530700000</v>
      </c>
      <c r="H3006" s="197">
        <v>23863000000</v>
      </c>
      <c r="I3006" s="197">
        <v>24075100000</v>
      </c>
      <c r="J3006" s="197">
        <v>24259900000</v>
      </c>
      <c r="K3006" s="197">
        <v>24482100000</v>
      </c>
      <c r="L3006" s="197">
        <v>24744000000</v>
      </c>
      <c r="M3006" s="197">
        <v>25062400000</v>
      </c>
      <c r="N3006" s="197">
        <v>25449800000</v>
      </c>
      <c r="O3006" s="197">
        <v>25731000000</v>
      </c>
      <c r="P3006" s="197">
        <v>26049700000</v>
      </c>
      <c r="Q3006" s="197">
        <v>26458400000</v>
      </c>
      <c r="R3006" s="197">
        <v>26811700000</v>
      </c>
      <c r="S3006" s="197">
        <v>27171200000</v>
      </c>
      <c r="T3006" s="197">
        <v>27562900000</v>
      </c>
      <c r="U3006" s="197">
        <v>27961100000</v>
      </c>
      <c r="V3006" s="197">
        <v>28330600000</v>
      </c>
      <c r="W3006" s="197">
        <v>28770800000</v>
      </c>
      <c r="X3006" s="197">
        <v>29180800000</v>
      </c>
      <c r="Y3006" s="197">
        <v>29632700000</v>
      </c>
      <c r="Z3006" s="197">
        <v>30079600000</v>
      </c>
      <c r="AA3006" s="197">
        <v>30540100000</v>
      </c>
      <c r="AB3006" s="197">
        <v>31047700000</v>
      </c>
      <c r="AC3006" s="197">
        <v>31525700000</v>
      </c>
      <c r="AD3006" s="197">
        <v>32034400000</v>
      </c>
      <c r="AE3006" s="197">
        <v>32587800000</v>
      </c>
      <c r="AF3006" s="197">
        <v>33173300000</v>
      </c>
    </row>
    <row r="3007" spans="1:32" x14ac:dyDescent="0.25">
      <c r="A3007" t="s">
        <v>8668</v>
      </c>
      <c r="B3007" s="197">
        <v>1674120000</v>
      </c>
      <c r="C3007" s="197">
        <v>1434350000</v>
      </c>
      <c r="D3007" s="197">
        <v>2303920000</v>
      </c>
      <c r="E3007" s="197">
        <v>2228510000</v>
      </c>
      <c r="F3007" s="197">
        <v>2276850000</v>
      </c>
      <c r="G3007" s="197">
        <v>2326030000</v>
      </c>
      <c r="H3007" s="197">
        <v>2358870000</v>
      </c>
      <c r="I3007" s="197">
        <v>2379890000</v>
      </c>
      <c r="J3007" s="197">
        <v>2398230000</v>
      </c>
      <c r="K3007" s="197">
        <v>2420250000</v>
      </c>
      <c r="L3007" s="197">
        <v>2446190000</v>
      </c>
      <c r="M3007" s="197">
        <v>2477680000</v>
      </c>
      <c r="N3007" s="197">
        <v>2516000000</v>
      </c>
      <c r="O3007" s="197">
        <v>2543880000</v>
      </c>
      <c r="P3007" s="197">
        <v>2575470000</v>
      </c>
      <c r="Q3007" s="197">
        <v>2615910000</v>
      </c>
      <c r="R3007" s="197">
        <v>2650900000</v>
      </c>
      <c r="S3007" s="197">
        <v>2686500000</v>
      </c>
      <c r="T3007" s="197">
        <v>2725270000</v>
      </c>
      <c r="U3007" s="197">
        <v>2764680000</v>
      </c>
      <c r="V3007" s="197">
        <v>2801270000</v>
      </c>
      <c r="W3007" s="197">
        <v>2844800000</v>
      </c>
      <c r="X3007" s="197">
        <v>2885380000</v>
      </c>
      <c r="Y3007" s="197">
        <v>2930070000</v>
      </c>
      <c r="Z3007" s="197">
        <v>2974270000</v>
      </c>
      <c r="AA3007" s="197">
        <v>3019810000</v>
      </c>
      <c r="AB3007" s="197">
        <v>3069980000</v>
      </c>
      <c r="AC3007" s="197">
        <v>3117250000</v>
      </c>
      <c r="AD3007" s="197">
        <v>3167540000</v>
      </c>
      <c r="AE3007" s="197">
        <v>3222230000</v>
      </c>
      <c r="AF3007" s="197">
        <v>3280070000</v>
      </c>
    </row>
    <row r="3008" spans="1:32" x14ac:dyDescent="0.25">
      <c r="A3008" t="s">
        <v>8669</v>
      </c>
      <c r="B3008" s="197">
        <v>1574670000</v>
      </c>
      <c r="C3008" s="197">
        <v>1348850000</v>
      </c>
      <c r="D3008" s="197">
        <v>2166800000</v>
      </c>
      <c r="E3008" s="197">
        <v>2095890000</v>
      </c>
      <c r="F3008" s="197">
        <v>2141440000</v>
      </c>
      <c r="G3008" s="197">
        <v>2187750000</v>
      </c>
      <c r="H3008" s="197">
        <v>2218640000</v>
      </c>
      <c r="I3008" s="197">
        <v>2238380000</v>
      </c>
      <c r="J3008" s="197">
        <v>2255590000</v>
      </c>
      <c r="K3008" s="197">
        <v>2276270000</v>
      </c>
      <c r="L3008" s="197">
        <v>2300640000</v>
      </c>
      <c r="M3008" s="197">
        <v>2330250000</v>
      </c>
      <c r="N3008" s="197">
        <v>2366280000</v>
      </c>
      <c r="O3008" s="197">
        <v>2392450000</v>
      </c>
      <c r="P3008" s="197">
        <v>2422110000</v>
      </c>
      <c r="Q3008" s="197">
        <v>2460130000</v>
      </c>
      <c r="R3008" s="197">
        <v>2493000000</v>
      </c>
      <c r="S3008" s="197">
        <v>2526450000</v>
      </c>
      <c r="T3008" s="197">
        <v>2562890000</v>
      </c>
      <c r="U3008" s="197">
        <v>2599930000</v>
      </c>
      <c r="V3008" s="197">
        <v>2634300000</v>
      </c>
      <c r="W3008" s="197">
        <v>2675240000</v>
      </c>
      <c r="X3008" s="197">
        <v>2713380000</v>
      </c>
      <c r="Y3008" s="197">
        <v>2755400000</v>
      </c>
      <c r="Z3008" s="197">
        <v>2796960000</v>
      </c>
      <c r="AA3008" s="197">
        <v>2839780000</v>
      </c>
      <c r="AB3008" s="197">
        <v>2886970000</v>
      </c>
      <c r="AC3008" s="197">
        <v>2931420000</v>
      </c>
      <c r="AD3008" s="197">
        <v>2978720000</v>
      </c>
      <c r="AE3008" s="197">
        <v>3030160000</v>
      </c>
      <c r="AF3008" s="197">
        <v>3084590000</v>
      </c>
    </row>
    <row r="3009" spans="1:32" x14ac:dyDescent="0.25">
      <c r="A3009" t="s">
        <v>8670</v>
      </c>
      <c r="B3009" s="197">
        <v>52368600</v>
      </c>
      <c r="C3009" s="197">
        <v>44852300</v>
      </c>
      <c r="D3009" s="197">
        <v>72055400</v>
      </c>
      <c r="E3009" s="197">
        <v>69697700</v>
      </c>
      <c r="F3009" s="197">
        <v>71214400</v>
      </c>
      <c r="G3009" s="197">
        <v>72755600</v>
      </c>
      <c r="H3009" s="197">
        <v>73783100</v>
      </c>
      <c r="I3009" s="197">
        <v>74438900</v>
      </c>
      <c r="J3009" s="197">
        <v>75010200</v>
      </c>
      <c r="K3009" s="197">
        <v>75697300</v>
      </c>
      <c r="L3009" s="197">
        <v>76507300</v>
      </c>
      <c r="M3009" s="197">
        <v>77491500</v>
      </c>
      <c r="N3009" s="197">
        <v>78689600</v>
      </c>
      <c r="O3009" s="197">
        <v>79558900</v>
      </c>
      <c r="P3009" s="197">
        <v>80544200</v>
      </c>
      <c r="Q3009" s="197">
        <v>81808100</v>
      </c>
      <c r="R3009" s="197">
        <v>82900400</v>
      </c>
      <c r="S3009" s="197">
        <v>84012000</v>
      </c>
      <c r="T3009" s="197">
        <v>85223100</v>
      </c>
      <c r="U3009" s="197">
        <v>86454300</v>
      </c>
      <c r="V3009" s="197">
        <v>87596600</v>
      </c>
      <c r="W3009" s="197">
        <v>88957700</v>
      </c>
      <c r="X3009" s="197">
        <v>90225500</v>
      </c>
      <c r="Y3009" s="197">
        <v>91622800</v>
      </c>
      <c r="Z3009" s="197">
        <v>93004500</v>
      </c>
      <c r="AA3009" s="197">
        <v>94428400</v>
      </c>
      <c r="AB3009" s="197">
        <v>95997900</v>
      </c>
      <c r="AC3009" s="197">
        <v>97475700</v>
      </c>
      <c r="AD3009" s="197">
        <v>99048600</v>
      </c>
      <c r="AE3009" s="197">
        <v>100760000</v>
      </c>
      <c r="AF3009" s="197">
        <v>102570000</v>
      </c>
    </row>
    <row r="3010" spans="1:32" x14ac:dyDescent="0.25">
      <c r="A3010" t="s">
        <v>8671</v>
      </c>
      <c r="B3010" s="197">
        <v>817321000</v>
      </c>
      <c r="C3010" s="197">
        <v>700022000</v>
      </c>
      <c r="D3010" s="197">
        <v>1124580000</v>
      </c>
      <c r="E3010" s="197">
        <v>1087780000</v>
      </c>
      <c r="F3010" s="197">
        <v>1111450000</v>
      </c>
      <c r="G3010" s="197">
        <v>1135500000</v>
      </c>
      <c r="H3010" s="197">
        <v>1151540000</v>
      </c>
      <c r="I3010" s="197">
        <v>1161780000</v>
      </c>
      <c r="J3010" s="197">
        <v>1170700000</v>
      </c>
      <c r="K3010" s="197">
        <v>1181420000</v>
      </c>
      <c r="L3010" s="197">
        <v>1194060000</v>
      </c>
      <c r="M3010" s="197">
        <v>1209420000</v>
      </c>
      <c r="N3010" s="197">
        <v>1228120000</v>
      </c>
      <c r="O3010" s="197">
        <v>1241690000</v>
      </c>
      <c r="P3010" s="197">
        <v>1257070000</v>
      </c>
      <c r="Q3010" s="197">
        <v>1276800000</v>
      </c>
      <c r="R3010" s="197">
        <v>1293850000</v>
      </c>
      <c r="S3010" s="197">
        <v>1311200000</v>
      </c>
      <c r="T3010" s="197">
        <v>1330100000</v>
      </c>
      <c r="U3010" s="197">
        <v>1349310000</v>
      </c>
      <c r="V3010" s="197">
        <v>1367140000</v>
      </c>
      <c r="W3010" s="197">
        <v>1388390000</v>
      </c>
      <c r="X3010" s="197">
        <v>1408180000</v>
      </c>
      <c r="Y3010" s="197">
        <v>1429980000</v>
      </c>
      <c r="Z3010" s="197">
        <v>1451550000</v>
      </c>
      <c r="AA3010" s="197">
        <v>1473770000</v>
      </c>
      <c r="AB3010" s="197">
        <v>1498270000</v>
      </c>
      <c r="AC3010" s="197">
        <v>1521330000</v>
      </c>
      <c r="AD3010" s="197">
        <v>1545880000</v>
      </c>
      <c r="AE3010" s="197">
        <v>1572580000</v>
      </c>
      <c r="AF3010" s="197">
        <v>1600840000</v>
      </c>
    </row>
    <row r="3011" spans="1:32" x14ac:dyDescent="0.25">
      <c r="A3011" t="s">
        <v>8672</v>
      </c>
      <c r="B3011" s="197">
        <v>448369000</v>
      </c>
      <c r="C3011" s="197">
        <v>384073000</v>
      </c>
      <c r="D3011" s="197">
        <v>616972000</v>
      </c>
      <c r="E3011" s="197">
        <v>596782000</v>
      </c>
      <c r="F3011" s="197">
        <v>609752000</v>
      </c>
      <c r="G3011" s="197">
        <v>622936000</v>
      </c>
      <c r="H3011" s="197">
        <v>631733000</v>
      </c>
      <c r="I3011" s="197">
        <v>637354000</v>
      </c>
      <c r="J3011" s="197">
        <v>642254000</v>
      </c>
      <c r="K3011" s="197">
        <v>648143000</v>
      </c>
      <c r="L3011" s="197">
        <v>655083000</v>
      </c>
      <c r="M3011" s="197">
        <v>663513000</v>
      </c>
      <c r="N3011" s="197">
        <v>673773000</v>
      </c>
      <c r="O3011" s="197">
        <v>681226000</v>
      </c>
      <c r="P3011" s="197">
        <v>689672000</v>
      </c>
      <c r="Q3011" s="197">
        <v>700497000</v>
      </c>
      <c r="R3011" s="197">
        <v>709857000</v>
      </c>
      <c r="S3011" s="197">
        <v>719382000</v>
      </c>
      <c r="T3011" s="197">
        <v>729757000</v>
      </c>
      <c r="U3011" s="197">
        <v>740305000</v>
      </c>
      <c r="V3011" s="197">
        <v>750093000</v>
      </c>
      <c r="W3011" s="197">
        <v>761749000</v>
      </c>
      <c r="X3011" s="197">
        <v>772609000</v>
      </c>
      <c r="Y3011" s="197">
        <v>784574000</v>
      </c>
      <c r="Z3011" s="197">
        <v>796407000</v>
      </c>
      <c r="AA3011" s="197">
        <v>808601000</v>
      </c>
      <c r="AB3011" s="197">
        <v>822038000</v>
      </c>
      <c r="AC3011" s="197">
        <v>834694000</v>
      </c>
      <c r="AD3011" s="197">
        <v>848162000</v>
      </c>
      <c r="AE3011" s="197">
        <v>862810000</v>
      </c>
      <c r="AF3011" s="197">
        <v>878307000</v>
      </c>
    </row>
    <row r="3012" spans="1:32" x14ac:dyDescent="0.25">
      <c r="A3012" t="s">
        <v>8673</v>
      </c>
      <c r="B3012" s="197">
        <v>147632000000</v>
      </c>
      <c r="C3012" s="197">
        <v>147982000000</v>
      </c>
      <c r="D3012" s="197">
        <v>148332000000</v>
      </c>
      <c r="E3012" s="197">
        <v>148682000000</v>
      </c>
      <c r="F3012" s="197">
        <v>149031000000</v>
      </c>
      <c r="G3012" s="197">
        <v>149381000000</v>
      </c>
      <c r="H3012" s="197">
        <v>149505000000</v>
      </c>
      <c r="I3012" s="197">
        <v>149630000000</v>
      </c>
      <c r="J3012" s="197">
        <v>149754000000</v>
      </c>
      <c r="K3012" s="197">
        <v>149879000000</v>
      </c>
      <c r="L3012" s="197">
        <v>150003000000</v>
      </c>
      <c r="M3012" s="197">
        <v>149955000000</v>
      </c>
      <c r="N3012" s="197">
        <v>149907000000</v>
      </c>
      <c r="O3012" s="197">
        <v>149858000000</v>
      </c>
      <c r="P3012" s="197">
        <v>149810000000</v>
      </c>
      <c r="Q3012" s="197">
        <v>149761000000</v>
      </c>
      <c r="R3012" s="197">
        <v>149584000000</v>
      </c>
      <c r="S3012" s="197">
        <v>149406000000</v>
      </c>
      <c r="T3012" s="197">
        <v>149228000000</v>
      </c>
      <c r="U3012" s="197">
        <v>149051000000</v>
      </c>
      <c r="V3012" s="197">
        <v>148873000000</v>
      </c>
      <c r="W3012" s="197">
        <v>148477000000</v>
      </c>
      <c r="X3012" s="197">
        <v>148082000000</v>
      </c>
      <c r="Y3012" s="197">
        <v>147686000000</v>
      </c>
      <c r="Z3012" s="197">
        <v>147291000000</v>
      </c>
      <c r="AA3012" s="197">
        <v>146895000000</v>
      </c>
      <c r="AB3012" s="197">
        <v>146396000000</v>
      </c>
      <c r="AC3012" s="197">
        <v>145897000000</v>
      </c>
      <c r="AD3012" s="197">
        <v>145398000000</v>
      </c>
      <c r="AE3012" s="197">
        <v>144899000000</v>
      </c>
      <c r="AF3012" s="197">
        <v>144400000000</v>
      </c>
    </row>
    <row r="3013" spans="1:32" x14ac:dyDescent="0.25">
      <c r="A3013" t="s">
        <v>8674</v>
      </c>
      <c r="B3013" s="197">
        <v>11504000000</v>
      </c>
      <c r="C3013" s="197">
        <v>11654700000</v>
      </c>
      <c r="D3013" s="197">
        <v>11805300000</v>
      </c>
      <c r="E3013" s="197">
        <v>11956000000</v>
      </c>
      <c r="F3013" s="197">
        <v>12106700000</v>
      </c>
      <c r="G3013" s="197">
        <v>12257300000</v>
      </c>
      <c r="H3013" s="197">
        <v>12398500000</v>
      </c>
      <c r="I3013" s="197">
        <v>12539700000</v>
      </c>
      <c r="J3013" s="197">
        <v>12680900000</v>
      </c>
      <c r="K3013" s="197">
        <v>12822000000</v>
      </c>
      <c r="L3013" s="197">
        <v>12963200000</v>
      </c>
      <c r="M3013" s="197">
        <v>13005400000</v>
      </c>
      <c r="N3013" s="197">
        <v>13047600000</v>
      </c>
      <c r="O3013" s="197">
        <v>13089800000</v>
      </c>
      <c r="P3013" s="197">
        <v>13132000000</v>
      </c>
      <c r="Q3013" s="197">
        <v>13174100000</v>
      </c>
      <c r="R3013" s="197">
        <v>13214600000</v>
      </c>
      <c r="S3013" s="197">
        <v>13255100000</v>
      </c>
      <c r="T3013" s="197">
        <v>13295600000</v>
      </c>
      <c r="U3013" s="197">
        <v>13336100000</v>
      </c>
      <c r="V3013" s="197">
        <v>13376600000</v>
      </c>
      <c r="W3013" s="197">
        <v>13409000000</v>
      </c>
      <c r="X3013" s="197">
        <v>13441300000</v>
      </c>
      <c r="Y3013" s="197">
        <v>13473600000</v>
      </c>
      <c r="Z3013" s="197">
        <v>13505900000</v>
      </c>
      <c r="AA3013" s="197">
        <v>13538200000</v>
      </c>
      <c r="AB3013" s="197">
        <v>13568700000</v>
      </c>
      <c r="AC3013" s="197">
        <v>13599100000</v>
      </c>
      <c r="AD3013" s="197">
        <v>13629500000</v>
      </c>
      <c r="AE3013" s="197">
        <v>13659900000</v>
      </c>
      <c r="AF3013" s="197">
        <v>13690300000</v>
      </c>
    </row>
    <row r="3014" spans="1:32" x14ac:dyDescent="0.25">
      <c r="A3014" t="s">
        <v>8675</v>
      </c>
      <c r="B3014">
        <v>0</v>
      </c>
      <c r="C3014">
        <v>0</v>
      </c>
      <c r="D3014">
        <v>0</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row>
    <row r="3015" spans="1:32" x14ac:dyDescent="0.25">
      <c r="A3015" t="s">
        <v>8676</v>
      </c>
      <c r="B3015">
        <v>0</v>
      </c>
      <c r="C3015">
        <v>0</v>
      </c>
      <c r="D3015">
        <v>0</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c r="AD3015">
        <v>0</v>
      </c>
      <c r="AE3015">
        <v>0</v>
      </c>
      <c r="AF3015">
        <v>0</v>
      </c>
    </row>
    <row r="3016" spans="1:32" x14ac:dyDescent="0.25">
      <c r="A3016" t="s">
        <v>8677</v>
      </c>
      <c r="B3016" s="197">
        <v>2155100</v>
      </c>
      <c r="C3016" s="197">
        <v>2182570</v>
      </c>
      <c r="D3016" s="197">
        <v>2277380</v>
      </c>
      <c r="E3016" s="197">
        <v>2315350</v>
      </c>
      <c r="F3016" s="197">
        <v>2341420</v>
      </c>
      <c r="G3016" s="197">
        <v>2408360</v>
      </c>
      <c r="H3016" s="197">
        <v>2454590</v>
      </c>
      <c r="I3016" s="197">
        <v>2476630</v>
      </c>
      <c r="J3016" s="197">
        <v>2495000</v>
      </c>
      <c r="K3016" s="197">
        <v>2516580</v>
      </c>
      <c r="L3016" s="197">
        <v>2546530</v>
      </c>
      <c r="M3016" s="197">
        <v>2575870</v>
      </c>
      <c r="N3016" s="197">
        <v>2597610</v>
      </c>
      <c r="O3016" s="197">
        <v>2634700</v>
      </c>
      <c r="P3016" s="197">
        <v>2661860</v>
      </c>
      <c r="Q3016" s="197">
        <v>2674040</v>
      </c>
      <c r="R3016" s="197">
        <v>2682190</v>
      </c>
      <c r="S3016" s="197">
        <v>2695840</v>
      </c>
      <c r="T3016" s="197">
        <v>2716240</v>
      </c>
      <c r="U3016" s="197">
        <v>2742380</v>
      </c>
      <c r="V3016" s="197">
        <v>2768560</v>
      </c>
      <c r="W3016" s="197">
        <v>2795360</v>
      </c>
      <c r="X3016" s="197">
        <v>2831860</v>
      </c>
      <c r="Y3016" s="197">
        <v>2881770</v>
      </c>
      <c r="Z3016" s="197">
        <v>2926090</v>
      </c>
      <c r="AA3016" s="197">
        <v>2945770</v>
      </c>
      <c r="AB3016" s="197">
        <v>2996610</v>
      </c>
      <c r="AC3016" s="197">
        <v>3033250</v>
      </c>
      <c r="AD3016" s="197">
        <v>3077290</v>
      </c>
      <c r="AE3016" s="197">
        <v>3118520</v>
      </c>
      <c r="AF3016" s="197">
        <v>3155920</v>
      </c>
    </row>
    <row r="3017" spans="1:32" x14ac:dyDescent="0.25">
      <c r="A3017" t="s">
        <v>8678</v>
      </c>
      <c r="B3017" s="197">
        <v>21956900</v>
      </c>
      <c r="C3017" s="197">
        <v>22215600</v>
      </c>
      <c r="D3017" s="197">
        <v>23175300</v>
      </c>
      <c r="E3017" s="197">
        <v>23604000</v>
      </c>
      <c r="F3017" s="197">
        <v>23890100</v>
      </c>
      <c r="G3017" s="197">
        <v>24590000</v>
      </c>
      <c r="H3017" s="197">
        <v>25073300</v>
      </c>
      <c r="I3017" s="197">
        <v>25304900</v>
      </c>
      <c r="J3017" s="197">
        <v>25497000</v>
      </c>
      <c r="K3017" s="197">
        <v>25721400</v>
      </c>
      <c r="L3017" s="197">
        <v>26028700</v>
      </c>
      <c r="M3017" s="197">
        <v>26327600</v>
      </c>
      <c r="N3017" s="197">
        <v>26549200</v>
      </c>
      <c r="O3017" s="197">
        <v>26925000</v>
      </c>
      <c r="P3017" s="197">
        <v>27201400</v>
      </c>
      <c r="Q3017" s="197">
        <v>27321000</v>
      </c>
      <c r="R3017" s="197">
        <v>27400100</v>
      </c>
      <c r="S3017" s="197">
        <v>27536000</v>
      </c>
      <c r="T3017" s="197">
        <v>27737200</v>
      </c>
      <c r="U3017" s="197">
        <v>27999800</v>
      </c>
      <c r="V3017" s="197">
        <v>28262500</v>
      </c>
      <c r="W3017" s="197">
        <v>28528900</v>
      </c>
      <c r="X3017" s="197">
        <v>28896100</v>
      </c>
      <c r="Y3017" s="197">
        <v>29401500</v>
      </c>
      <c r="Z3017" s="197">
        <v>29845700</v>
      </c>
      <c r="AA3017" s="197">
        <v>30039800</v>
      </c>
      <c r="AB3017" s="197">
        <v>30544700</v>
      </c>
      <c r="AC3017" s="197">
        <v>30907300</v>
      </c>
      <c r="AD3017" s="197">
        <v>31343400</v>
      </c>
      <c r="AE3017" s="197">
        <v>31747300</v>
      </c>
      <c r="AF3017" s="197">
        <v>32111900</v>
      </c>
    </row>
    <row r="3018" spans="1:32" x14ac:dyDescent="0.25">
      <c r="A3018" t="s">
        <v>8679</v>
      </c>
      <c r="B3018" s="197">
        <v>4638800</v>
      </c>
      <c r="C3018" s="197">
        <v>4628140</v>
      </c>
      <c r="D3018" s="197">
        <v>4811430</v>
      </c>
      <c r="E3018" s="197">
        <v>5031690</v>
      </c>
      <c r="F3018" s="197">
        <v>5155800</v>
      </c>
      <c r="G3018" s="197">
        <v>5358820</v>
      </c>
      <c r="H3018" s="197">
        <v>5499080</v>
      </c>
      <c r="I3018" s="197">
        <v>5569780</v>
      </c>
      <c r="J3018" s="197">
        <v>5625840</v>
      </c>
      <c r="K3018" s="197">
        <v>5687270</v>
      </c>
      <c r="L3018" s="197">
        <v>5758920</v>
      </c>
      <c r="M3018" s="197">
        <v>5821940</v>
      </c>
      <c r="N3018" s="197">
        <v>5869150</v>
      </c>
      <c r="O3018" s="197">
        <v>5942020</v>
      </c>
      <c r="P3018" s="197">
        <v>5999310</v>
      </c>
      <c r="Q3018" s="197">
        <v>6010830</v>
      </c>
      <c r="R3018" s="197">
        <v>6015510</v>
      </c>
      <c r="S3018" s="197">
        <v>6034210</v>
      </c>
      <c r="T3018" s="197">
        <v>6056130</v>
      </c>
      <c r="U3018" s="197">
        <v>6099970</v>
      </c>
      <c r="V3018" s="197">
        <v>6142880</v>
      </c>
      <c r="W3018" s="197">
        <v>6178770</v>
      </c>
      <c r="X3018" s="197">
        <v>6241830</v>
      </c>
      <c r="Y3018" s="197">
        <v>6339010</v>
      </c>
      <c r="Z3018" s="197">
        <v>6410100</v>
      </c>
      <c r="AA3018" s="197">
        <v>6431160</v>
      </c>
      <c r="AB3018" s="197">
        <v>6497170</v>
      </c>
      <c r="AC3018" s="197">
        <v>6541020</v>
      </c>
      <c r="AD3018" s="197">
        <v>6593730</v>
      </c>
      <c r="AE3018" s="197">
        <v>6629020</v>
      </c>
      <c r="AF3018" s="197">
        <v>6655070</v>
      </c>
    </row>
    <row r="3019" spans="1:32" x14ac:dyDescent="0.25">
      <c r="A3019" t="s">
        <v>8680</v>
      </c>
      <c r="B3019" s="197">
        <v>61755800</v>
      </c>
      <c r="C3019" s="197">
        <v>60838000</v>
      </c>
      <c r="D3019" s="197">
        <v>63046900</v>
      </c>
      <c r="E3019" s="197">
        <v>67519700</v>
      </c>
      <c r="F3019" s="197">
        <v>69928100</v>
      </c>
      <c r="G3019" s="197">
        <v>73286500</v>
      </c>
      <c r="H3019" s="197">
        <v>75606900</v>
      </c>
      <c r="I3019" s="197">
        <v>76806600</v>
      </c>
      <c r="J3019" s="197">
        <v>77736800</v>
      </c>
      <c r="K3019" s="197">
        <v>78721100</v>
      </c>
      <c r="L3019" s="197">
        <v>79754900</v>
      </c>
      <c r="M3019" s="197">
        <v>80592300</v>
      </c>
      <c r="N3019" s="197">
        <v>81225500</v>
      </c>
      <c r="O3019" s="197">
        <v>82118100</v>
      </c>
      <c r="P3019" s="197">
        <v>82867700</v>
      </c>
      <c r="Q3019" s="197">
        <v>82857800</v>
      </c>
      <c r="R3019" s="197">
        <v>82777000</v>
      </c>
      <c r="S3019" s="197">
        <v>82907200</v>
      </c>
      <c r="T3019" s="197">
        <v>82954300</v>
      </c>
      <c r="U3019" s="197">
        <v>83400000</v>
      </c>
      <c r="V3019" s="197">
        <v>83821600</v>
      </c>
      <c r="W3019" s="197">
        <v>84057100</v>
      </c>
      <c r="X3019" s="197">
        <v>84724200</v>
      </c>
      <c r="Y3019" s="197">
        <v>85904000</v>
      </c>
      <c r="Z3019" s="197">
        <v>86580000</v>
      </c>
      <c r="AA3019" s="197">
        <v>86623200</v>
      </c>
      <c r="AB3019" s="197">
        <v>87019200</v>
      </c>
      <c r="AC3019" s="197">
        <v>87213700</v>
      </c>
      <c r="AD3019" s="197">
        <v>87447300</v>
      </c>
      <c r="AE3019" s="197">
        <v>87322400</v>
      </c>
      <c r="AF3019" s="197">
        <v>87063900</v>
      </c>
    </row>
    <row r="3020" spans="1:32" x14ac:dyDescent="0.25">
      <c r="A3020" t="s">
        <v>8681</v>
      </c>
      <c r="B3020" s="197">
        <v>8365530</v>
      </c>
      <c r="C3020" s="197">
        <v>8245860</v>
      </c>
      <c r="D3020" s="197">
        <v>8546470</v>
      </c>
      <c r="E3020" s="197">
        <v>9143110</v>
      </c>
      <c r="F3020" s="197">
        <v>9464810</v>
      </c>
      <c r="G3020" s="197">
        <v>9915800</v>
      </c>
      <c r="H3020" s="197">
        <v>10227400</v>
      </c>
      <c r="I3020" s="197">
        <v>10388400</v>
      </c>
      <c r="J3020" s="197">
        <v>10513300</v>
      </c>
      <c r="K3020" s="197">
        <v>10645600</v>
      </c>
      <c r="L3020" s="197">
        <v>10785200</v>
      </c>
      <c r="M3020" s="197">
        <v>10898600</v>
      </c>
      <c r="N3020" s="197">
        <v>10984400</v>
      </c>
      <c r="O3020" s="197">
        <v>11105700</v>
      </c>
      <c r="P3020" s="197">
        <v>11207400</v>
      </c>
      <c r="Q3020" s="197">
        <v>11207000</v>
      </c>
      <c r="R3020" s="197">
        <v>11196900</v>
      </c>
      <c r="S3020" s="197">
        <v>11215300</v>
      </c>
      <c r="T3020" s="197">
        <v>11223100</v>
      </c>
      <c r="U3020" s="197">
        <v>11284300</v>
      </c>
      <c r="V3020" s="197">
        <v>11342300</v>
      </c>
      <c r="W3020" s="197">
        <v>11375700</v>
      </c>
      <c r="X3020" s="197">
        <v>11467100</v>
      </c>
      <c r="Y3020" s="197">
        <v>11627600</v>
      </c>
      <c r="Z3020" s="197">
        <v>11720800</v>
      </c>
      <c r="AA3020" s="197">
        <v>11728100</v>
      </c>
      <c r="AB3020" s="197">
        <v>11784600</v>
      </c>
      <c r="AC3020" s="197">
        <v>11813300</v>
      </c>
      <c r="AD3020" s="197">
        <v>11847800</v>
      </c>
      <c r="AE3020" s="197">
        <v>11834400</v>
      </c>
      <c r="AF3020" s="197">
        <v>11803000</v>
      </c>
    </row>
    <row r="3021" spans="1:32" x14ac:dyDescent="0.25">
      <c r="A3021" t="s">
        <v>8682</v>
      </c>
      <c r="B3021">
        <v>133907</v>
      </c>
      <c r="C3021">
        <v>132086</v>
      </c>
      <c r="D3021">
        <v>136926</v>
      </c>
      <c r="E3021">
        <v>146289</v>
      </c>
      <c r="F3021">
        <v>151347</v>
      </c>
      <c r="G3021">
        <v>158486</v>
      </c>
      <c r="H3021">
        <v>163419</v>
      </c>
      <c r="I3021">
        <v>165964</v>
      </c>
      <c r="J3021">
        <v>167941</v>
      </c>
      <c r="K3021">
        <v>170039</v>
      </c>
      <c r="L3021">
        <v>172263</v>
      </c>
      <c r="M3021">
        <v>174079</v>
      </c>
      <c r="N3021">
        <v>175451</v>
      </c>
      <c r="O3021">
        <v>177403</v>
      </c>
      <c r="P3021">
        <v>179032</v>
      </c>
      <c r="Q3021">
        <v>179046</v>
      </c>
      <c r="R3021">
        <v>178902</v>
      </c>
      <c r="S3021">
        <v>179210</v>
      </c>
      <c r="T3021">
        <v>179365</v>
      </c>
      <c r="U3021">
        <v>180362</v>
      </c>
      <c r="V3021">
        <v>181308</v>
      </c>
      <c r="W3021">
        <v>181872</v>
      </c>
      <c r="X3021">
        <v>183356</v>
      </c>
      <c r="Y3021">
        <v>185939</v>
      </c>
      <c r="Z3021">
        <v>187464</v>
      </c>
      <c r="AA3021">
        <v>187609</v>
      </c>
      <c r="AB3021">
        <v>188573</v>
      </c>
      <c r="AC3021">
        <v>189079</v>
      </c>
      <c r="AD3021">
        <v>189688</v>
      </c>
      <c r="AE3021">
        <v>189547</v>
      </c>
      <c r="AF3021">
        <v>189118</v>
      </c>
    </row>
    <row r="3022" spans="1:32" x14ac:dyDescent="0.25">
      <c r="A3022" t="s">
        <v>8683</v>
      </c>
      <c r="B3022">
        <v>100691</v>
      </c>
      <c r="C3022">
        <v>102018</v>
      </c>
      <c r="D3022">
        <v>106461</v>
      </c>
      <c r="E3022">
        <v>108148</v>
      </c>
      <c r="F3022">
        <v>109323</v>
      </c>
      <c r="G3022">
        <v>112414</v>
      </c>
      <c r="H3022">
        <v>114549</v>
      </c>
      <c r="I3022">
        <v>115564</v>
      </c>
      <c r="J3022">
        <v>116412</v>
      </c>
      <c r="K3022">
        <v>117411</v>
      </c>
      <c r="L3022">
        <v>118805</v>
      </c>
      <c r="M3022">
        <v>120177</v>
      </c>
      <c r="N3022">
        <v>121192</v>
      </c>
      <c r="O3022">
        <v>122929</v>
      </c>
      <c r="P3022">
        <v>124199</v>
      </c>
      <c r="Q3022">
        <v>124777</v>
      </c>
      <c r="R3022">
        <v>125166</v>
      </c>
      <c r="S3022">
        <v>125810</v>
      </c>
      <c r="T3022">
        <v>126777</v>
      </c>
      <c r="U3022">
        <v>128006</v>
      </c>
      <c r="V3022">
        <v>129238</v>
      </c>
      <c r="W3022">
        <v>130504</v>
      </c>
      <c r="X3022">
        <v>132219</v>
      </c>
      <c r="Y3022">
        <v>134557</v>
      </c>
      <c r="Z3022">
        <v>136643</v>
      </c>
      <c r="AA3022">
        <v>137576</v>
      </c>
      <c r="AB3022">
        <v>139979</v>
      </c>
      <c r="AC3022">
        <v>141712</v>
      </c>
      <c r="AD3022">
        <v>143797</v>
      </c>
      <c r="AE3022">
        <v>145757</v>
      </c>
      <c r="AF3022">
        <v>147538</v>
      </c>
    </row>
    <row r="3023" spans="1:32" x14ac:dyDescent="0.25">
      <c r="A3023" t="s">
        <v>8684</v>
      </c>
      <c r="B3023">
        <v>98793.8</v>
      </c>
      <c r="C3023">
        <v>98866.3</v>
      </c>
      <c r="D3023">
        <v>102859</v>
      </c>
      <c r="E3023">
        <v>106956</v>
      </c>
      <c r="F3023">
        <v>109307</v>
      </c>
      <c r="G3023">
        <v>113378</v>
      </c>
      <c r="H3023">
        <v>116190</v>
      </c>
      <c r="I3023">
        <v>117596</v>
      </c>
      <c r="J3023">
        <v>118719</v>
      </c>
      <c r="K3023">
        <v>119963</v>
      </c>
      <c r="L3023">
        <v>121458</v>
      </c>
      <c r="M3023">
        <v>122801</v>
      </c>
      <c r="N3023">
        <v>123805</v>
      </c>
      <c r="O3023">
        <v>125387</v>
      </c>
      <c r="P3023">
        <v>126612</v>
      </c>
      <c r="Q3023">
        <v>126920</v>
      </c>
      <c r="R3023">
        <v>127075</v>
      </c>
      <c r="S3023">
        <v>127519</v>
      </c>
      <c r="T3023">
        <v>128080</v>
      </c>
      <c r="U3023">
        <v>129067</v>
      </c>
      <c r="V3023">
        <v>130039</v>
      </c>
      <c r="W3023">
        <v>130897</v>
      </c>
      <c r="X3023">
        <v>132306</v>
      </c>
      <c r="Y3023">
        <v>134420</v>
      </c>
      <c r="Z3023">
        <v>136038</v>
      </c>
      <c r="AA3023">
        <v>136578</v>
      </c>
      <c r="AB3023">
        <v>138170</v>
      </c>
      <c r="AC3023">
        <v>139254</v>
      </c>
      <c r="AD3023">
        <v>140558</v>
      </c>
      <c r="AE3023">
        <v>141538</v>
      </c>
      <c r="AF3023">
        <v>142327</v>
      </c>
    </row>
    <row r="3024" spans="1:32" x14ac:dyDescent="0.25">
      <c r="A3024" t="s">
        <v>8685</v>
      </c>
      <c r="B3024">
        <v>0</v>
      </c>
      <c r="C3024">
        <v>0</v>
      </c>
      <c r="D3024">
        <v>0</v>
      </c>
      <c r="E3024">
        <v>0</v>
      </c>
      <c r="F3024">
        <v>0</v>
      </c>
      <c r="G3024">
        <v>0</v>
      </c>
      <c r="H3024">
        <v>0</v>
      </c>
      <c r="I3024">
        <v>0</v>
      </c>
      <c r="J3024">
        <v>0</v>
      </c>
      <c r="K3024">
        <v>0</v>
      </c>
      <c r="L3024">
        <v>0</v>
      </c>
      <c r="M3024">
        <v>0</v>
      </c>
      <c r="N3024">
        <v>0</v>
      </c>
      <c r="O3024">
        <v>0</v>
      </c>
      <c r="P3024">
        <v>0</v>
      </c>
      <c r="Q3024">
        <v>0</v>
      </c>
      <c r="R3024">
        <v>0</v>
      </c>
      <c r="S3024">
        <v>0</v>
      </c>
      <c r="T3024">
        <v>0</v>
      </c>
      <c r="U3024">
        <v>0</v>
      </c>
      <c r="V3024">
        <v>0</v>
      </c>
      <c r="W3024">
        <v>0</v>
      </c>
      <c r="X3024">
        <v>0</v>
      </c>
      <c r="Y3024">
        <v>0</v>
      </c>
      <c r="Z3024">
        <v>0</v>
      </c>
      <c r="AA3024">
        <v>0</v>
      </c>
      <c r="AB3024">
        <v>0</v>
      </c>
      <c r="AC3024">
        <v>0</v>
      </c>
      <c r="AD3024">
        <v>0</v>
      </c>
      <c r="AE3024">
        <v>0</v>
      </c>
      <c r="AF3024">
        <v>0</v>
      </c>
    </row>
    <row r="3025" spans="1:32" x14ac:dyDescent="0.25">
      <c r="A3025" t="s">
        <v>8686</v>
      </c>
      <c r="B3025">
        <v>0</v>
      </c>
      <c r="C3025">
        <v>0</v>
      </c>
      <c r="D3025">
        <v>0</v>
      </c>
      <c r="E3025">
        <v>0</v>
      </c>
      <c r="F3025">
        <v>0</v>
      </c>
      <c r="G3025">
        <v>0</v>
      </c>
      <c r="H3025">
        <v>0</v>
      </c>
      <c r="I3025">
        <v>0</v>
      </c>
      <c r="J3025">
        <v>0</v>
      </c>
      <c r="K3025">
        <v>0</v>
      </c>
      <c r="L3025">
        <v>0</v>
      </c>
      <c r="M3025">
        <v>0</v>
      </c>
      <c r="N3025">
        <v>0</v>
      </c>
      <c r="O3025">
        <v>0</v>
      </c>
      <c r="P3025">
        <v>0</v>
      </c>
      <c r="Q3025">
        <v>0</v>
      </c>
      <c r="R3025">
        <v>0</v>
      </c>
      <c r="S3025">
        <v>0</v>
      </c>
      <c r="T3025">
        <v>0</v>
      </c>
      <c r="U3025">
        <v>0</v>
      </c>
      <c r="V3025">
        <v>0</v>
      </c>
      <c r="W3025">
        <v>0</v>
      </c>
      <c r="X3025">
        <v>0</v>
      </c>
      <c r="Y3025">
        <v>0</v>
      </c>
      <c r="Z3025">
        <v>0</v>
      </c>
      <c r="AA3025">
        <v>0</v>
      </c>
      <c r="AB3025">
        <v>0</v>
      </c>
      <c r="AC3025">
        <v>0</v>
      </c>
      <c r="AD3025">
        <v>0</v>
      </c>
      <c r="AE3025">
        <v>0</v>
      </c>
      <c r="AF3025">
        <v>0</v>
      </c>
    </row>
    <row r="3026" spans="1:32" x14ac:dyDescent="0.25">
      <c r="A3026" t="s">
        <v>8687</v>
      </c>
      <c r="B3026">
        <v>0</v>
      </c>
      <c r="C3026">
        <v>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row>
    <row r="3027" spans="1:32" x14ac:dyDescent="0.25">
      <c r="A3027" t="s">
        <v>8688</v>
      </c>
      <c r="B3027" s="197">
        <v>2783430000000</v>
      </c>
      <c r="C3027" s="197">
        <v>2807310000000</v>
      </c>
      <c r="D3027" s="197">
        <v>2831180000000</v>
      </c>
      <c r="E3027" s="197">
        <v>2855060000000</v>
      </c>
      <c r="F3027" s="197">
        <v>2878930000000</v>
      </c>
      <c r="G3027" s="197">
        <v>2902800000000</v>
      </c>
      <c r="H3027" s="197">
        <v>2911720000000</v>
      </c>
      <c r="I3027" s="197">
        <v>2920630000000</v>
      </c>
      <c r="J3027" s="197">
        <v>2929550000000</v>
      </c>
      <c r="K3027" s="197">
        <v>2938470000000</v>
      </c>
      <c r="L3027" s="197">
        <v>2947380000000</v>
      </c>
      <c r="M3027" s="197">
        <v>2942380000000</v>
      </c>
      <c r="N3027" s="197">
        <v>2937380000000</v>
      </c>
      <c r="O3027" s="197">
        <v>2932390000000</v>
      </c>
      <c r="P3027" s="197">
        <v>2927390000000</v>
      </c>
      <c r="Q3027" s="197">
        <v>2922390000000</v>
      </c>
      <c r="R3027" s="197">
        <v>2931860000000</v>
      </c>
      <c r="S3027" s="197">
        <v>2941330000000</v>
      </c>
      <c r="T3027" s="197">
        <v>2950790000000</v>
      </c>
      <c r="U3027" s="197">
        <v>2960260000000</v>
      </c>
      <c r="V3027" s="197">
        <v>2969730000000</v>
      </c>
      <c r="W3027" s="197">
        <v>2968620000000</v>
      </c>
      <c r="X3027" s="197">
        <v>2967520000000</v>
      </c>
      <c r="Y3027" s="197">
        <v>2966410000000</v>
      </c>
      <c r="Z3027" s="197">
        <v>2965310000000</v>
      </c>
      <c r="AA3027" s="197">
        <v>2964200000000</v>
      </c>
      <c r="AB3027" s="197">
        <v>2958510000000</v>
      </c>
      <c r="AC3027" s="197">
        <v>2952810000000</v>
      </c>
      <c r="AD3027" s="197">
        <v>2947120000000</v>
      </c>
      <c r="AE3027" s="197">
        <v>2941420000000</v>
      </c>
      <c r="AF3027" s="197">
        <v>2935730000000</v>
      </c>
    </row>
    <row r="3028" spans="1:32" x14ac:dyDescent="0.25">
      <c r="A3028" t="s">
        <v>8689</v>
      </c>
      <c r="B3028" s="197">
        <v>138608000000</v>
      </c>
      <c r="C3028" s="197">
        <v>133473000000</v>
      </c>
      <c r="D3028" s="197">
        <v>137317000000</v>
      </c>
      <c r="E3028" s="197">
        <v>142991000000</v>
      </c>
      <c r="F3028" s="197">
        <v>146309000000</v>
      </c>
      <c r="G3028" s="197">
        <v>150328000000</v>
      </c>
      <c r="H3028" s="197">
        <v>152341000000</v>
      </c>
      <c r="I3028" s="197">
        <v>152856000000</v>
      </c>
      <c r="J3028" s="197">
        <v>152811000000</v>
      </c>
      <c r="K3028" s="197">
        <v>153122000000</v>
      </c>
      <c r="L3028" s="197">
        <v>154497000000</v>
      </c>
      <c r="M3028" s="197">
        <v>155174000000</v>
      </c>
      <c r="N3028" s="197">
        <v>155111000000</v>
      </c>
      <c r="O3028" s="197">
        <v>156260000000</v>
      </c>
      <c r="P3028" s="197">
        <v>156920000000</v>
      </c>
      <c r="Q3028" s="197">
        <v>156290000000</v>
      </c>
      <c r="R3028" s="197">
        <v>155522000000</v>
      </c>
      <c r="S3028" s="197">
        <v>155596000000</v>
      </c>
      <c r="T3028" s="197">
        <v>155792000000</v>
      </c>
      <c r="U3028" s="197">
        <v>155571000000</v>
      </c>
      <c r="V3028" s="197">
        <v>156217000000</v>
      </c>
      <c r="W3028" s="197">
        <v>157139000000</v>
      </c>
      <c r="X3028" s="197">
        <v>158964000000</v>
      </c>
      <c r="Y3028" s="197">
        <v>161148000000</v>
      </c>
      <c r="Z3028" s="197">
        <v>161390000000</v>
      </c>
      <c r="AA3028" s="197">
        <v>161549000000</v>
      </c>
      <c r="AB3028" s="197">
        <v>162858000000</v>
      </c>
      <c r="AC3028" s="197">
        <v>162327000000</v>
      </c>
      <c r="AD3028" s="197">
        <v>163197000000</v>
      </c>
      <c r="AE3028" s="197">
        <v>163452000000</v>
      </c>
      <c r="AF3028" s="197">
        <v>164391000000</v>
      </c>
    </row>
    <row r="3029" spans="1:32" x14ac:dyDescent="0.25">
      <c r="A3029" t="s">
        <v>8690</v>
      </c>
      <c r="B3029" s="197">
        <v>44546400000</v>
      </c>
      <c r="C3029" s="197">
        <v>43262300000</v>
      </c>
      <c r="D3029" s="197">
        <v>44588200000</v>
      </c>
      <c r="E3029" s="197">
        <v>45826200000</v>
      </c>
      <c r="F3029" s="197">
        <v>46607200000</v>
      </c>
      <c r="G3029" s="197">
        <v>47665100000</v>
      </c>
      <c r="H3029" s="197">
        <v>48157800000</v>
      </c>
      <c r="I3029" s="197">
        <v>48238500000</v>
      </c>
      <c r="J3029" s="197">
        <v>48166100000</v>
      </c>
      <c r="K3029" s="197">
        <v>48213700000</v>
      </c>
      <c r="L3029" s="197">
        <v>48626300000</v>
      </c>
      <c r="M3029" s="197">
        <v>48841300000</v>
      </c>
      <c r="N3029" s="197">
        <v>48819700000</v>
      </c>
      <c r="O3029" s="197">
        <v>49211500000</v>
      </c>
      <c r="P3029" s="197">
        <v>49427300000</v>
      </c>
      <c r="Q3029" s="197">
        <v>49274400000</v>
      </c>
      <c r="R3029" s="197">
        <v>49072100000</v>
      </c>
      <c r="S3029" s="197">
        <v>49130200000</v>
      </c>
      <c r="T3029" s="197">
        <v>49264200000</v>
      </c>
      <c r="U3029" s="197">
        <v>49236500000</v>
      </c>
      <c r="V3029" s="197">
        <v>49486100000</v>
      </c>
      <c r="W3029" s="197">
        <v>49850100000</v>
      </c>
      <c r="X3029" s="197">
        <v>50483100000</v>
      </c>
      <c r="Y3029" s="197">
        <v>51215800000</v>
      </c>
      <c r="Z3029" s="197">
        <v>51377500000</v>
      </c>
      <c r="AA3029" s="197">
        <v>51498900000</v>
      </c>
      <c r="AB3029" s="197">
        <v>52064500000</v>
      </c>
      <c r="AC3029" s="197">
        <v>52012300000</v>
      </c>
      <c r="AD3029" s="197">
        <v>52433400000</v>
      </c>
      <c r="AE3029" s="197">
        <v>52697900000</v>
      </c>
      <c r="AF3029" s="197">
        <v>53189200000</v>
      </c>
    </row>
    <row r="3030" spans="1:32" x14ac:dyDescent="0.25">
      <c r="A3030" t="s">
        <v>8691</v>
      </c>
      <c r="B3030" s="197">
        <v>35069100000</v>
      </c>
      <c r="C3030" s="197">
        <v>33798100000</v>
      </c>
      <c r="D3030" s="197">
        <v>34777700000</v>
      </c>
      <c r="E3030" s="197">
        <v>36168300000</v>
      </c>
      <c r="F3030" s="197">
        <v>36985700000</v>
      </c>
      <c r="G3030" s="197">
        <v>37984700000</v>
      </c>
      <c r="H3030" s="197">
        <v>38482100000</v>
      </c>
      <c r="I3030" s="197">
        <v>38605900000</v>
      </c>
      <c r="J3030" s="197">
        <v>38590000000</v>
      </c>
      <c r="K3030" s="197">
        <v>38664600000</v>
      </c>
      <c r="L3030" s="197">
        <v>39010300000</v>
      </c>
      <c r="M3030" s="197">
        <v>39181400000</v>
      </c>
      <c r="N3030" s="197">
        <v>39165400000</v>
      </c>
      <c r="O3030" s="197">
        <v>39458000000</v>
      </c>
      <c r="P3030" s="197">
        <v>39625100000</v>
      </c>
      <c r="Q3030" s="197">
        <v>39469500000</v>
      </c>
      <c r="R3030" s="197">
        <v>39278700000</v>
      </c>
      <c r="S3030" s="197">
        <v>39300100000</v>
      </c>
      <c r="T3030" s="197">
        <v>39355000000</v>
      </c>
      <c r="U3030" s="197">
        <v>39302400000</v>
      </c>
      <c r="V3030" s="197">
        <v>39469100000</v>
      </c>
      <c r="W3030" s="197">
        <v>39707700000</v>
      </c>
      <c r="X3030" s="197">
        <v>40172900000</v>
      </c>
      <c r="Y3030" s="197">
        <v>40727900000</v>
      </c>
      <c r="Z3030" s="197">
        <v>40795600000</v>
      </c>
      <c r="AA3030" s="197">
        <v>40841100000</v>
      </c>
      <c r="AB3030" s="197">
        <v>41183500000</v>
      </c>
      <c r="AC3030" s="197">
        <v>41058300000</v>
      </c>
      <c r="AD3030" s="197">
        <v>41289300000</v>
      </c>
      <c r="AE3030" s="197">
        <v>41367900000</v>
      </c>
      <c r="AF3030" s="197">
        <v>41619900000</v>
      </c>
    </row>
    <row r="3031" spans="1:32" x14ac:dyDescent="0.25">
      <c r="A3031" t="s">
        <v>8692</v>
      </c>
      <c r="B3031" s="197">
        <v>789269000</v>
      </c>
      <c r="C3031" s="197">
        <v>763528000</v>
      </c>
      <c r="D3031" s="197">
        <v>786282000</v>
      </c>
      <c r="E3031" s="197">
        <v>813000000</v>
      </c>
      <c r="F3031" s="197">
        <v>829167000</v>
      </c>
      <c r="G3031" s="197">
        <v>849820000</v>
      </c>
      <c r="H3031" s="197">
        <v>859810000</v>
      </c>
      <c r="I3031" s="197">
        <v>861932000</v>
      </c>
      <c r="J3031" s="197">
        <v>861121000</v>
      </c>
      <c r="K3031" s="197">
        <v>862392000</v>
      </c>
      <c r="L3031" s="197">
        <v>869942000</v>
      </c>
      <c r="M3031" s="197">
        <v>873773000</v>
      </c>
      <c r="N3031" s="197">
        <v>873401000</v>
      </c>
      <c r="O3031" s="197">
        <v>880161000</v>
      </c>
      <c r="P3031" s="197">
        <v>883954000</v>
      </c>
      <c r="Q3031" s="197">
        <v>880839000</v>
      </c>
      <c r="R3031" s="197">
        <v>876892000</v>
      </c>
      <c r="S3031" s="197">
        <v>877641000</v>
      </c>
      <c r="T3031" s="197">
        <v>879434000</v>
      </c>
      <c r="U3031" s="197">
        <v>878590000</v>
      </c>
      <c r="V3031" s="197">
        <v>882669000</v>
      </c>
      <c r="W3031" s="197">
        <v>888567000</v>
      </c>
      <c r="X3031" s="197">
        <v>899401000</v>
      </c>
      <c r="Y3031" s="197">
        <v>912133000</v>
      </c>
      <c r="Z3031" s="197">
        <v>914312000</v>
      </c>
      <c r="AA3031" s="197">
        <v>915888000</v>
      </c>
      <c r="AB3031" s="197">
        <v>924727000</v>
      </c>
      <c r="AC3031" s="197">
        <v>922835000</v>
      </c>
      <c r="AD3031" s="197">
        <v>929140000</v>
      </c>
      <c r="AE3031" s="197">
        <v>932335000</v>
      </c>
      <c r="AF3031" s="197">
        <v>939491000</v>
      </c>
    </row>
    <row r="3032" spans="1:32" x14ac:dyDescent="0.25">
      <c r="A3032" t="s">
        <v>8693</v>
      </c>
      <c r="B3032" s="197">
        <v>765108000</v>
      </c>
      <c r="C3032" s="197">
        <v>740062000</v>
      </c>
      <c r="D3032" s="197">
        <v>762097000</v>
      </c>
      <c r="E3032" s="197">
        <v>788144000</v>
      </c>
      <c r="F3032" s="197">
        <v>803888000</v>
      </c>
      <c r="G3032" s="197">
        <v>823968000</v>
      </c>
      <c r="H3032" s="197">
        <v>833691000</v>
      </c>
      <c r="I3032" s="197">
        <v>835769000</v>
      </c>
      <c r="J3032" s="197">
        <v>834998000</v>
      </c>
      <c r="K3032" s="197">
        <v>836244000</v>
      </c>
      <c r="L3032" s="197">
        <v>843570000</v>
      </c>
      <c r="M3032" s="197">
        <v>847284000</v>
      </c>
      <c r="N3032" s="197">
        <v>846924000</v>
      </c>
      <c r="O3032" s="197">
        <v>853471000</v>
      </c>
      <c r="P3032" s="197">
        <v>857147000</v>
      </c>
      <c r="Q3032" s="197">
        <v>854115000</v>
      </c>
      <c r="R3032" s="197">
        <v>850278000</v>
      </c>
      <c r="S3032" s="197">
        <v>850995000</v>
      </c>
      <c r="T3032" s="197">
        <v>852715000</v>
      </c>
      <c r="U3032" s="197">
        <v>851886000</v>
      </c>
      <c r="V3032" s="197">
        <v>855830000</v>
      </c>
      <c r="W3032" s="197">
        <v>861530000</v>
      </c>
      <c r="X3032" s="197">
        <v>872021000</v>
      </c>
      <c r="Y3032" s="197">
        <v>884355000</v>
      </c>
      <c r="Z3032" s="197">
        <v>886446000</v>
      </c>
      <c r="AA3032" s="197">
        <v>887956000</v>
      </c>
      <c r="AB3032" s="197">
        <v>896488000</v>
      </c>
      <c r="AC3032" s="197">
        <v>894624000</v>
      </c>
      <c r="AD3032" s="197">
        <v>900701000</v>
      </c>
      <c r="AE3032" s="197">
        <v>903752000</v>
      </c>
      <c r="AF3032" s="197">
        <v>910641000</v>
      </c>
    </row>
    <row r="3033" spans="1:32" x14ac:dyDescent="0.25">
      <c r="A3033" t="s">
        <v>8694</v>
      </c>
      <c r="B3033" s="197">
        <v>3528100000</v>
      </c>
      <c r="C3033" s="197">
        <v>3396550000</v>
      </c>
      <c r="D3033" s="197">
        <v>3494180000</v>
      </c>
      <c r="E3033" s="197">
        <v>3639990000</v>
      </c>
      <c r="F3033" s="197">
        <v>3725100000</v>
      </c>
      <c r="G3033" s="197">
        <v>3827950000</v>
      </c>
      <c r="H3033" s="197">
        <v>3879560000</v>
      </c>
      <c r="I3033" s="197">
        <v>3892860000</v>
      </c>
      <c r="J3033" s="197">
        <v>3891840000</v>
      </c>
      <c r="K3033" s="197">
        <v>3899880000</v>
      </c>
      <c r="L3033" s="197">
        <v>3934950000</v>
      </c>
      <c r="M3033" s="197">
        <v>3952190000</v>
      </c>
      <c r="N3033" s="197">
        <v>3950590000</v>
      </c>
      <c r="O3033" s="197">
        <v>3979800000</v>
      </c>
      <c r="P3033" s="197">
        <v>3996580000</v>
      </c>
      <c r="Q3033" s="197">
        <v>3980420000</v>
      </c>
      <c r="R3033" s="197">
        <v>3960780000</v>
      </c>
      <c r="S3033" s="197">
        <v>3962590000</v>
      </c>
      <c r="T3033" s="197">
        <v>3967390000</v>
      </c>
      <c r="U3033" s="197">
        <v>3961670000</v>
      </c>
      <c r="V3033" s="197">
        <v>3978020000</v>
      </c>
      <c r="W3033" s="197">
        <v>4001340000</v>
      </c>
      <c r="X3033" s="197">
        <v>4047670000</v>
      </c>
      <c r="Y3033" s="197">
        <v>4103190000</v>
      </c>
      <c r="Z3033" s="197">
        <v>4109160000</v>
      </c>
      <c r="AA3033" s="197">
        <v>4113020000</v>
      </c>
      <c r="AB3033" s="197">
        <v>4146020000</v>
      </c>
      <c r="AC3033" s="197">
        <v>4132220000</v>
      </c>
      <c r="AD3033" s="197">
        <v>4154040000</v>
      </c>
      <c r="AE3033" s="197">
        <v>4160100000</v>
      </c>
      <c r="AF3033" s="197">
        <v>4183550000</v>
      </c>
    </row>
    <row r="3034" spans="1:32" x14ac:dyDescent="0.25">
      <c r="A3034" t="s">
        <v>8695</v>
      </c>
      <c r="B3034" s="197">
        <v>78464500</v>
      </c>
      <c r="C3034" s="197">
        <v>77361700</v>
      </c>
      <c r="D3034" s="197">
        <v>79984100</v>
      </c>
      <c r="E3034" s="197">
        <v>80310200</v>
      </c>
      <c r="F3034" s="197">
        <v>80782900</v>
      </c>
      <c r="G3034" s="197">
        <v>81905400</v>
      </c>
      <c r="H3034" s="197">
        <v>82285000</v>
      </c>
      <c r="I3034" s="197">
        <v>82158300</v>
      </c>
      <c r="J3034" s="197">
        <v>81847900</v>
      </c>
      <c r="K3034" s="197">
        <v>81765900</v>
      </c>
      <c r="L3034" s="197">
        <v>82399700</v>
      </c>
      <c r="M3034" s="197">
        <v>82770300</v>
      </c>
      <c r="N3034" s="197">
        <v>82727900</v>
      </c>
      <c r="O3034" s="197">
        <v>83489000</v>
      </c>
      <c r="P3034" s="197">
        <v>83881300</v>
      </c>
      <c r="Q3034" s="197">
        <v>83769200</v>
      </c>
      <c r="R3034" s="197">
        <v>83553300</v>
      </c>
      <c r="S3034" s="197">
        <v>83763900</v>
      </c>
      <c r="T3034" s="197">
        <v>84225800</v>
      </c>
      <c r="U3034" s="197">
        <v>84314200</v>
      </c>
      <c r="V3034" s="197">
        <v>84886200</v>
      </c>
      <c r="W3034" s="197">
        <v>85741500</v>
      </c>
      <c r="X3034" s="197">
        <v>87004100</v>
      </c>
      <c r="Y3034" s="197">
        <v>88392100</v>
      </c>
      <c r="Z3034" s="197">
        <v>88942200</v>
      </c>
      <c r="AA3034" s="197">
        <v>89379700</v>
      </c>
      <c r="AB3034" s="197">
        <v>90834100</v>
      </c>
      <c r="AC3034" s="197">
        <v>91117500</v>
      </c>
      <c r="AD3034" s="197">
        <v>92307100</v>
      </c>
      <c r="AE3034" s="197">
        <v>93350800</v>
      </c>
      <c r="AF3034" s="197">
        <v>94816700</v>
      </c>
    </row>
    <row r="3035" spans="1:32" x14ac:dyDescent="0.25">
      <c r="A3035" t="s">
        <v>8696</v>
      </c>
      <c r="B3035" s="197">
        <v>247403000</v>
      </c>
      <c r="C3035" s="197">
        <v>239169000</v>
      </c>
      <c r="D3035" s="197">
        <v>246261000</v>
      </c>
      <c r="E3035" s="197">
        <v>254900000</v>
      </c>
      <c r="F3035" s="197">
        <v>260097000</v>
      </c>
      <c r="G3035" s="197">
        <v>266677000</v>
      </c>
      <c r="H3035" s="197">
        <v>269878000</v>
      </c>
      <c r="I3035" s="197">
        <v>270581000</v>
      </c>
      <c r="J3035" s="197">
        <v>270353000</v>
      </c>
      <c r="K3035" s="197">
        <v>270775000</v>
      </c>
      <c r="L3035" s="197">
        <v>273155000</v>
      </c>
      <c r="M3035" s="197">
        <v>274357000</v>
      </c>
      <c r="N3035" s="197">
        <v>274241000</v>
      </c>
      <c r="O3035" s="197">
        <v>276350000</v>
      </c>
      <c r="P3035" s="197">
        <v>277537000</v>
      </c>
      <c r="Q3035" s="197">
        <v>276538000</v>
      </c>
      <c r="R3035" s="197">
        <v>275281000</v>
      </c>
      <c r="S3035" s="197">
        <v>275500000</v>
      </c>
      <c r="T3035" s="197">
        <v>276030000</v>
      </c>
      <c r="U3035" s="197">
        <v>275746000</v>
      </c>
      <c r="V3035" s="197">
        <v>277006000</v>
      </c>
      <c r="W3035" s="197">
        <v>278824000</v>
      </c>
      <c r="X3035" s="197">
        <v>282199000</v>
      </c>
      <c r="Y3035" s="197">
        <v>286176000</v>
      </c>
      <c r="Z3035" s="197">
        <v>286821000</v>
      </c>
      <c r="AA3035" s="197">
        <v>287283000</v>
      </c>
      <c r="AB3035" s="197">
        <v>289988000</v>
      </c>
      <c r="AC3035" s="197">
        <v>289342000</v>
      </c>
      <c r="AD3035" s="197">
        <v>291254000</v>
      </c>
      <c r="AE3035" s="197">
        <v>292173000</v>
      </c>
      <c r="AF3035" s="197">
        <v>294331000</v>
      </c>
    </row>
    <row r="3036" spans="1:32" x14ac:dyDescent="0.25">
      <c r="A3036" t="s">
        <v>8697</v>
      </c>
      <c r="B3036" s="197">
        <v>390503000000</v>
      </c>
      <c r="C3036" s="197">
        <v>393852000000</v>
      </c>
      <c r="D3036" s="197">
        <v>397202000000</v>
      </c>
      <c r="E3036" s="197">
        <v>400551000000</v>
      </c>
      <c r="F3036" s="197">
        <v>403901000000</v>
      </c>
      <c r="G3036" s="197">
        <v>407250000000</v>
      </c>
      <c r="H3036" s="197">
        <v>408501000000</v>
      </c>
      <c r="I3036" s="197">
        <v>409752000000</v>
      </c>
      <c r="J3036" s="197">
        <v>411002000000</v>
      </c>
      <c r="K3036" s="197">
        <v>412253000000</v>
      </c>
      <c r="L3036" s="197">
        <v>413504000000</v>
      </c>
      <c r="M3036" s="197">
        <v>412803000000</v>
      </c>
      <c r="N3036" s="197">
        <v>412101000000</v>
      </c>
      <c r="O3036" s="197">
        <v>411400000000</v>
      </c>
      <c r="P3036" s="197">
        <v>410699000000</v>
      </c>
      <c r="Q3036" s="197">
        <v>409998000000</v>
      </c>
      <c r="R3036" s="197">
        <v>411326000000</v>
      </c>
      <c r="S3036" s="197">
        <v>412654000000</v>
      </c>
      <c r="T3036" s="197">
        <v>413983000000</v>
      </c>
      <c r="U3036" s="197">
        <v>415311000000</v>
      </c>
      <c r="V3036" s="197">
        <v>416639000000</v>
      </c>
      <c r="W3036" s="197">
        <v>416484000000</v>
      </c>
      <c r="X3036" s="197">
        <v>416329000000</v>
      </c>
      <c r="Y3036" s="197">
        <v>416174000000</v>
      </c>
      <c r="Z3036" s="197">
        <v>416019000000</v>
      </c>
      <c r="AA3036" s="197">
        <v>415864000000</v>
      </c>
      <c r="AB3036" s="197">
        <v>415065000000</v>
      </c>
      <c r="AC3036" s="197">
        <v>414266000000</v>
      </c>
      <c r="AD3036" s="197">
        <v>413467000000</v>
      </c>
      <c r="AE3036" s="197">
        <v>412668000000</v>
      </c>
      <c r="AF3036" s="197">
        <v>411869000000</v>
      </c>
    </row>
    <row r="3037" spans="1:32" x14ac:dyDescent="0.25">
      <c r="A3037" t="s">
        <v>8698</v>
      </c>
      <c r="B3037">
        <v>0</v>
      </c>
      <c r="C3037">
        <v>0</v>
      </c>
      <c r="D3037">
        <v>0</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row>
    <row r="3038" spans="1:32" x14ac:dyDescent="0.25">
      <c r="A3038" t="s">
        <v>8699</v>
      </c>
      <c r="B3038">
        <v>0</v>
      </c>
      <c r="C3038">
        <v>0</v>
      </c>
      <c r="D3038">
        <v>0</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v>
      </c>
      <c r="AA3038">
        <v>0</v>
      </c>
      <c r="AB3038">
        <v>0</v>
      </c>
      <c r="AC3038">
        <v>0</v>
      </c>
      <c r="AD3038">
        <v>0</v>
      </c>
      <c r="AE3038">
        <v>0</v>
      </c>
      <c r="AF3038">
        <v>0</v>
      </c>
    </row>
    <row r="3039" spans="1:32" x14ac:dyDescent="0.25">
      <c r="A3039" t="s">
        <v>8700</v>
      </c>
      <c r="B3039">
        <v>0</v>
      </c>
      <c r="C3039">
        <v>0</v>
      </c>
      <c r="D3039">
        <v>0</v>
      </c>
      <c r="E3039">
        <v>0</v>
      </c>
      <c r="F3039">
        <v>0</v>
      </c>
      <c r="G3039">
        <v>0</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v>0</v>
      </c>
      <c r="AA3039">
        <v>0</v>
      </c>
      <c r="AB3039">
        <v>0</v>
      </c>
      <c r="AC3039">
        <v>0</v>
      </c>
      <c r="AD3039">
        <v>0</v>
      </c>
      <c r="AE3039">
        <v>0</v>
      </c>
      <c r="AF3039">
        <v>0</v>
      </c>
    </row>
    <row r="3040" spans="1:32" x14ac:dyDescent="0.25">
      <c r="A3040" t="s">
        <v>8701</v>
      </c>
      <c r="B3040">
        <v>0</v>
      </c>
      <c r="C3040">
        <v>0</v>
      </c>
      <c r="D3040">
        <v>0</v>
      </c>
      <c r="E3040">
        <v>0</v>
      </c>
      <c r="F3040">
        <v>0</v>
      </c>
      <c r="G3040">
        <v>0</v>
      </c>
      <c r="H3040">
        <v>0</v>
      </c>
      <c r="I3040">
        <v>0</v>
      </c>
      <c r="J3040">
        <v>0</v>
      </c>
      <c r="K3040">
        <v>0</v>
      </c>
      <c r="L3040">
        <v>0</v>
      </c>
      <c r="M3040">
        <v>0</v>
      </c>
      <c r="N3040">
        <v>0</v>
      </c>
      <c r="O3040">
        <v>0</v>
      </c>
      <c r="P3040">
        <v>0</v>
      </c>
      <c r="Q3040">
        <v>0</v>
      </c>
      <c r="R3040">
        <v>0</v>
      </c>
      <c r="S3040">
        <v>0</v>
      </c>
      <c r="T3040">
        <v>0</v>
      </c>
      <c r="U3040">
        <v>0</v>
      </c>
      <c r="V3040">
        <v>0</v>
      </c>
      <c r="W3040">
        <v>0</v>
      </c>
      <c r="X3040">
        <v>0</v>
      </c>
      <c r="Y3040">
        <v>0</v>
      </c>
      <c r="Z3040">
        <v>0</v>
      </c>
      <c r="AA3040">
        <v>0</v>
      </c>
      <c r="AB3040">
        <v>0</v>
      </c>
      <c r="AC3040">
        <v>0</v>
      </c>
      <c r="AD3040">
        <v>0</v>
      </c>
      <c r="AE3040">
        <v>0</v>
      </c>
      <c r="AF3040">
        <v>0</v>
      </c>
    </row>
    <row r="3041" spans="1:32" x14ac:dyDescent="0.25">
      <c r="A3041" t="s">
        <v>8702</v>
      </c>
      <c r="B3041">
        <v>0</v>
      </c>
      <c r="C3041">
        <v>0</v>
      </c>
      <c r="D3041">
        <v>0</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row>
    <row r="3042" spans="1:32" x14ac:dyDescent="0.25">
      <c r="A3042" t="s">
        <v>8703</v>
      </c>
      <c r="B3042">
        <v>0</v>
      </c>
      <c r="C3042">
        <v>0</v>
      </c>
      <c r="D3042">
        <v>0</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row>
    <row r="3043" spans="1:32" x14ac:dyDescent="0.25">
      <c r="A3043" t="s">
        <v>8704</v>
      </c>
      <c r="B3043" s="197">
        <v>0</v>
      </c>
      <c r="C3043" s="197">
        <v>0</v>
      </c>
      <c r="D3043" s="197">
        <v>0</v>
      </c>
      <c r="E3043" s="197">
        <v>0</v>
      </c>
      <c r="F3043" s="197">
        <v>0</v>
      </c>
      <c r="G3043" s="197">
        <v>0</v>
      </c>
      <c r="H3043" s="197">
        <v>0</v>
      </c>
      <c r="I3043" s="197">
        <v>0</v>
      </c>
      <c r="J3043" s="197">
        <v>0</v>
      </c>
      <c r="K3043" s="197">
        <v>0</v>
      </c>
      <c r="L3043" s="197">
        <v>0</v>
      </c>
      <c r="M3043" s="197">
        <v>0</v>
      </c>
      <c r="N3043" s="197">
        <v>0</v>
      </c>
      <c r="O3043" s="197">
        <v>0</v>
      </c>
      <c r="P3043" s="197">
        <v>0</v>
      </c>
      <c r="Q3043" s="197">
        <v>0</v>
      </c>
      <c r="R3043" s="197">
        <v>0</v>
      </c>
      <c r="S3043" s="197">
        <v>0</v>
      </c>
      <c r="T3043" s="197">
        <v>0</v>
      </c>
      <c r="U3043" s="197">
        <v>0</v>
      </c>
      <c r="V3043" s="197">
        <v>0</v>
      </c>
      <c r="W3043" s="197">
        <v>0</v>
      </c>
      <c r="X3043" s="197">
        <v>0</v>
      </c>
      <c r="Y3043" s="197">
        <v>0</v>
      </c>
      <c r="Z3043" s="197">
        <v>0</v>
      </c>
      <c r="AA3043" s="197">
        <v>0</v>
      </c>
      <c r="AB3043" s="197">
        <v>0</v>
      </c>
      <c r="AC3043" s="197">
        <v>0</v>
      </c>
      <c r="AD3043" s="197">
        <v>0</v>
      </c>
      <c r="AE3043" s="197">
        <v>0</v>
      </c>
      <c r="AF3043" s="197">
        <v>0</v>
      </c>
    </row>
    <row r="3044" spans="1:32" x14ac:dyDescent="0.25">
      <c r="A3044" t="s">
        <v>8705</v>
      </c>
      <c r="B3044">
        <v>0</v>
      </c>
      <c r="C3044">
        <v>0</v>
      </c>
      <c r="D3044">
        <v>0</v>
      </c>
      <c r="E3044">
        <v>0</v>
      </c>
      <c r="F3044">
        <v>0</v>
      </c>
      <c r="G3044">
        <v>0</v>
      </c>
      <c r="H3044">
        <v>0</v>
      </c>
      <c r="I3044">
        <v>0</v>
      </c>
      <c r="J3044">
        <v>0</v>
      </c>
      <c r="K3044">
        <v>0</v>
      </c>
      <c r="L3044">
        <v>0</v>
      </c>
      <c r="M3044">
        <v>0</v>
      </c>
      <c r="N3044">
        <v>0</v>
      </c>
      <c r="O3044">
        <v>0</v>
      </c>
      <c r="P3044">
        <v>0</v>
      </c>
      <c r="Q3044">
        <v>0</v>
      </c>
      <c r="R3044">
        <v>0</v>
      </c>
      <c r="S3044">
        <v>0</v>
      </c>
      <c r="T3044">
        <v>0</v>
      </c>
      <c r="U3044">
        <v>0</v>
      </c>
      <c r="V3044">
        <v>0</v>
      </c>
      <c r="W3044">
        <v>0</v>
      </c>
      <c r="X3044">
        <v>0</v>
      </c>
      <c r="Y3044">
        <v>0</v>
      </c>
      <c r="Z3044">
        <v>0</v>
      </c>
      <c r="AA3044">
        <v>0</v>
      </c>
      <c r="AB3044">
        <v>0</v>
      </c>
      <c r="AC3044">
        <v>0</v>
      </c>
      <c r="AD3044">
        <v>0</v>
      </c>
      <c r="AE3044">
        <v>0</v>
      </c>
      <c r="AF3044">
        <v>0</v>
      </c>
    </row>
    <row r="3045" spans="1:32" x14ac:dyDescent="0.25">
      <c r="A3045" t="s">
        <v>8706</v>
      </c>
      <c r="B3045">
        <v>0</v>
      </c>
      <c r="C3045">
        <v>0</v>
      </c>
      <c r="D3045">
        <v>0</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0</v>
      </c>
      <c r="Z3045">
        <v>0</v>
      </c>
      <c r="AA3045">
        <v>0</v>
      </c>
      <c r="AB3045">
        <v>0</v>
      </c>
      <c r="AC3045">
        <v>0</v>
      </c>
      <c r="AD3045">
        <v>0</v>
      </c>
      <c r="AE3045">
        <v>0</v>
      </c>
      <c r="AF3045">
        <v>0</v>
      </c>
    </row>
    <row r="3046" spans="1:32" x14ac:dyDescent="0.25">
      <c r="A3046" t="s">
        <v>8707</v>
      </c>
      <c r="B3046">
        <v>0</v>
      </c>
      <c r="C3046">
        <v>0</v>
      </c>
      <c r="D3046">
        <v>0</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row>
    <row r="3047" spans="1:32" x14ac:dyDescent="0.25">
      <c r="A3047" t="s">
        <v>8708</v>
      </c>
      <c r="B3047">
        <v>0</v>
      </c>
      <c r="C3047">
        <v>0</v>
      </c>
      <c r="D3047">
        <v>0</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row>
    <row r="3048" spans="1:32" x14ac:dyDescent="0.25">
      <c r="A3048" t="s">
        <v>8709</v>
      </c>
      <c r="B3048">
        <v>0</v>
      </c>
      <c r="C3048">
        <v>0</v>
      </c>
      <c r="D3048">
        <v>0</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row>
    <row r="3049" spans="1:32" x14ac:dyDescent="0.25">
      <c r="A3049" t="s">
        <v>8710</v>
      </c>
      <c r="B3049">
        <v>0</v>
      </c>
      <c r="C3049">
        <v>0</v>
      </c>
      <c r="D3049">
        <v>0</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row>
    <row r="3050" spans="1:32" x14ac:dyDescent="0.25">
      <c r="A3050" t="s">
        <v>8711</v>
      </c>
      <c r="B3050">
        <v>0</v>
      </c>
      <c r="C3050">
        <v>0</v>
      </c>
      <c r="D3050">
        <v>0</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row>
    <row r="3051" spans="1:32" x14ac:dyDescent="0.25">
      <c r="A3051" t="s">
        <v>8712</v>
      </c>
      <c r="B3051">
        <v>0</v>
      </c>
      <c r="C3051">
        <v>0</v>
      </c>
      <c r="D3051">
        <v>0</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row>
    <row r="3052" spans="1:32" x14ac:dyDescent="0.25">
      <c r="A3052" t="s">
        <v>8713</v>
      </c>
      <c r="B3052" s="197">
        <v>148887000</v>
      </c>
      <c r="C3052" s="197">
        <v>155095000</v>
      </c>
      <c r="D3052" s="197">
        <v>161893000</v>
      </c>
      <c r="E3052" s="197">
        <v>163797000</v>
      </c>
      <c r="F3052" s="197">
        <v>167459000</v>
      </c>
      <c r="G3052" s="197">
        <v>171258000</v>
      </c>
      <c r="H3052" s="197">
        <v>173938000</v>
      </c>
      <c r="I3052" s="197">
        <v>176632000</v>
      </c>
      <c r="J3052" s="197">
        <v>179263000</v>
      </c>
      <c r="K3052" s="197">
        <v>181991000</v>
      </c>
      <c r="L3052" s="197">
        <v>184769000</v>
      </c>
      <c r="M3052" s="197">
        <v>187718000</v>
      </c>
      <c r="N3052" s="197">
        <v>190891000</v>
      </c>
      <c r="O3052" s="197">
        <v>193586000</v>
      </c>
      <c r="P3052" s="197">
        <v>196392000</v>
      </c>
      <c r="Q3052" s="197">
        <v>199753000</v>
      </c>
      <c r="R3052" s="197">
        <v>202789000</v>
      </c>
      <c r="S3052" s="197">
        <v>205535000</v>
      </c>
      <c r="T3052" s="197">
        <v>208361000</v>
      </c>
      <c r="U3052" s="197">
        <v>211335000</v>
      </c>
      <c r="V3052" s="197">
        <v>214123000</v>
      </c>
      <c r="W3052" s="197">
        <v>217594000</v>
      </c>
      <c r="X3052" s="197">
        <v>220807000</v>
      </c>
      <c r="Y3052" s="197">
        <v>224185000</v>
      </c>
      <c r="Z3052" s="197">
        <v>227603000</v>
      </c>
      <c r="AA3052" s="197">
        <v>231147000</v>
      </c>
      <c r="AB3052" s="197">
        <v>235242000</v>
      </c>
      <c r="AC3052" s="197">
        <v>239275000</v>
      </c>
      <c r="AD3052" s="197">
        <v>243269000</v>
      </c>
      <c r="AE3052" s="197">
        <v>247434000</v>
      </c>
      <c r="AF3052" s="197">
        <v>252173000</v>
      </c>
    </row>
    <row r="3053" spans="1:32" x14ac:dyDescent="0.25">
      <c r="A3053" t="s">
        <v>8714</v>
      </c>
      <c r="B3053" s="197">
        <v>1464340000</v>
      </c>
      <c r="C3053" s="197">
        <v>1525400000</v>
      </c>
      <c r="D3053" s="197">
        <v>1592260000</v>
      </c>
      <c r="E3053" s="197">
        <v>1610990000</v>
      </c>
      <c r="F3053" s="197">
        <v>1647010000</v>
      </c>
      <c r="G3053" s="197">
        <v>1684370000</v>
      </c>
      <c r="H3053" s="197">
        <v>1710730000</v>
      </c>
      <c r="I3053" s="197">
        <v>1737230000</v>
      </c>
      <c r="J3053" s="197">
        <v>1763100000</v>
      </c>
      <c r="K3053" s="197">
        <v>1789930000</v>
      </c>
      <c r="L3053" s="197">
        <v>1817250000</v>
      </c>
      <c r="M3053" s="197">
        <v>1846260000</v>
      </c>
      <c r="N3053" s="197">
        <v>1877460000</v>
      </c>
      <c r="O3053" s="197">
        <v>1903970000</v>
      </c>
      <c r="P3053" s="197">
        <v>1931570000</v>
      </c>
      <c r="Q3053" s="197">
        <v>1964630000</v>
      </c>
      <c r="R3053" s="197">
        <v>1994490000</v>
      </c>
      <c r="S3053" s="197">
        <v>2021490000</v>
      </c>
      <c r="T3053" s="197">
        <v>2049290000</v>
      </c>
      <c r="U3053" s="197">
        <v>2078540000</v>
      </c>
      <c r="V3053" s="197">
        <v>2105960000</v>
      </c>
      <c r="W3053" s="197">
        <v>2140100000</v>
      </c>
      <c r="X3053" s="197">
        <v>2171700000</v>
      </c>
      <c r="Y3053" s="197">
        <v>2204920000</v>
      </c>
      <c r="Z3053" s="197">
        <v>2238540000</v>
      </c>
      <c r="AA3053" s="197">
        <v>2273400000</v>
      </c>
      <c r="AB3053" s="197">
        <v>2313670000</v>
      </c>
      <c r="AC3053" s="197">
        <v>2353330000</v>
      </c>
      <c r="AD3053" s="197">
        <v>2392620000</v>
      </c>
      <c r="AE3053" s="197">
        <v>2433580000</v>
      </c>
      <c r="AF3053" s="197">
        <v>2480190000</v>
      </c>
    </row>
    <row r="3054" spans="1:32" x14ac:dyDescent="0.25">
      <c r="A3054" t="s">
        <v>8715</v>
      </c>
      <c r="B3054" s="197">
        <v>146452000</v>
      </c>
      <c r="C3054" s="197">
        <v>152559000</v>
      </c>
      <c r="D3054" s="197">
        <v>159246000</v>
      </c>
      <c r="E3054" s="197">
        <v>161119000</v>
      </c>
      <c r="F3054" s="197">
        <v>164721000</v>
      </c>
      <c r="G3054" s="197">
        <v>168458000</v>
      </c>
      <c r="H3054" s="197">
        <v>171094000</v>
      </c>
      <c r="I3054" s="197">
        <v>173744000</v>
      </c>
      <c r="J3054" s="197">
        <v>176332000</v>
      </c>
      <c r="K3054" s="197">
        <v>179015000</v>
      </c>
      <c r="L3054" s="197">
        <v>181748000</v>
      </c>
      <c r="M3054" s="197">
        <v>184649000</v>
      </c>
      <c r="N3054" s="197">
        <v>187769000</v>
      </c>
      <c r="O3054" s="197">
        <v>190421000</v>
      </c>
      <c r="P3054" s="197">
        <v>193181000</v>
      </c>
      <c r="Q3054" s="197">
        <v>196487000</v>
      </c>
      <c r="R3054" s="197">
        <v>199473000</v>
      </c>
      <c r="S3054" s="197">
        <v>202175000</v>
      </c>
      <c r="T3054" s="197">
        <v>204954000</v>
      </c>
      <c r="U3054" s="197">
        <v>207879000</v>
      </c>
      <c r="V3054" s="197">
        <v>210622000</v>
      </c>
      <c r="W3054" s="197">
        <v>214036000</v>
      </c>
      <c r="X3054" s="197">
        <v>217196000</v>
      </c>
      <c r="Y3054" s="197">
        <v>220519000</v>
      </c>
      <c r="Z3054" s="197">
        <v>223881000</v>
      </c>
      <c r="AA3054" s="197">
        <v>227368000</v>
      </c>
      <c r="AB3054" s="197">
        <v>231396000</v>
      </c>
      <c r="AC3054" s="197">
        <v>235363000</v>
      </c>
      <c r="AD3054" s="197">
        <v>239292000</v>
      </c>
      <c r="AE3054" s="197">
        <v>243388000</v>
      </c>
      <c r="AF3054" s="197">
        <v>248050000</v>
      </c>
    </row>
    <row r="3055" spans="1:32" x14ac:dyDescent="0.25">
      <c r="A3055" t="s">
        <v>8716</v>
      </c>
      <c r="B3055" s="197">
        <v>14374900</v>
      </c>
      <c r="C3055" s="197">
        <v>14974300</v>
      </c>
      <c r="D3055" s="197">
        <v>15630600</v>
      </c>
      <c r="E3055" s="197">
        <v>15814400</v>
      </c>
      <c r="F3055" s="197">
        <v>16168000</v>
      </c>
      <c r="G3055" s="197">
        <v>16534800</v>
      </c>
      <c r="H3055" s="197">
        <v>16793500</v>
      </c>
      <c r="I3055" s="197">
        <v>17053700</v>
      </c>
      <c r="J3055" s="197">
        <v>17307600</v>
      </c>
      <c r="K3055" s="197">
        <v>17571100</v>
      </c>
      <c r="L3055" s="197">
        <v>17839300</v>
      </c>
      <c r="M3055" s="197">
        <v>18124000</v>
      </c>
      <c r="N3055" s="197">
        <v>18430300</v>
      </c>
      <c r="O3055" s="197">
        <v>18690500</v>
      </c>
      <c r="P3055" s="197">
        <v>18961400</v>
      </c>
      <c r="Q3055" s="197">
        <v>19286000</v>
      </c>
      <c r="R3055" s="197">
        <v>19579100</v>
      </c>
      <c r="S3055" s="197">
        <v>19844200</v>
      </c>
      <c r="T3055" s="197">
        <v>20117000</v>
      </c>
      <c r="U3055" s="197">
        <v>20404200</v>
      </c>
      <c r="V3055" s="197">
        <v>20673400</v>
      </c>
      <c r="W3055" s="197">
        <v>21008500</v>
      </c>
      <c r="X3055" s="197">
        <v>21318700</v>
      </c>
      <c r="Y3055" s="197">
        <v>21644800</v>
      </c>
      <c r="Z3055" s="197">
        <v>21974800</v>
      </c>
      <c r="AA3055" s="197">
        <v>22317100</v>
      </c>
      <c r="AB3055" s="197">
        <v>22712400</v>
      </c>
      <c r="AC3055" s="197">
        <v>23101800</v>
      </c>
      <c r="AD3055" s="197">
        <v>23487400</v>
      </c>
      <c r="AE3055" s="197">
        <v>23889500</v>
      </c>
      <c r="AF3055" s="197">
        <v>24347100</v>
      </c>
    </row>
    <row r="3056" spans="1:32" x14ac:dyDescent="0.25">
      <c r="A3056" t="s">
        <v>8717</v>
      </c>
      <c r="B3056" s="197">
        <v>13578000</v>
      </c>
      <c r="C3056" s="197">
        <v>14144200</v>
      </c>
      <c r="D3056" s="197">
        <v>14764100</v>
      </c>
      <c r="E3056" s="197">
        <v>14937700</v>
      </c>
      <c r="F3056" s="197">
        <v>15271800</v>
      </c>
      <c r="G3056" s="197">
        <v>15618200</v>
      </c>
      <c r="H3056" s="197">
        <v>15862600</v>
      </c>
      <c r="I3056" s="197">
        <v>16108300</v>
      </c>
      <c r="J3056" s="197">
        <v>16348200</v>
      </c>
      <c r="K3056" s="197">
        <v>16597000</v>
      </c>
      <c r="L3056" s="197">
        <v>16850300</v>
      </c>
      <c r="M3056" s="197">
        <v>17119300</v>
      </c>
      <c r="N3056" s="197">
        <v>17408600</v>
      </c>
      <c r="O3056" s="197">
        <v>17654400</v>
      </c>
      <c r="P3056" s="197">
        <v>17910300</v>
      </c>
      <c r="Q3056" s="197">
        <v>18216800</v>
      </c>
      <c r="R3056" s="197">
        <v>18493700</v>
      </c>
      <c r="S3056" s="197">
        <v>18744100</v>
      </c>
      <c r="T3056" s="197">
        <v>19001800</v>
      </c>
      <c r="U3056" s="197">
        <v>19273100</v>
      </c>
      <c r="V3056" s="197">
        <v>19527400</v>
      </c>
      <c r="W3056" s="197">
        <v>19843900</v>
      </c>
      <c r="X3056" s="197">
        <v>20136900</v>
      </c>
      <c r="Y3056" s="197">
        <v>20444900</v>
      </c>
      <c r="Z3056" s="197">
        <v>20756600</v>
      </c>
      <c r="AA3056" s="197">
        <v>21079900</v>
      </c>
      <c r="AB3056" s="197">
        <v>21453300</v>
      </c>
      <c r="AC3056" s="197">
        <v>21821100</v>
      </c>
      <c r="AD3056" s="197">
        <v>22185400</v>
      </c>
      <c r="AE3056" s="197">
        <v>22565200</v>
      </c>
      <c r="AF3056" s="197">
        <v>22997400</v>
      </c>
    </row>
    <row r="3057" spans="1:32" x14ac:dyDescent="0.25">
      <c r="A3057" t="s">
        <v>8718</v>
      </c>
      <c r="B3057">
        <v>452823</v>
      </c>
      <c r="C3057">
        <v>471705</v>
      </c>
      <c r="D3057">
        <v>492381</v>
      </c>
      <c r="E3057">
        <v>498171</v>
      </c>
      <c r="F3057">
        <v>509310</v>
      </c>
      <c r="G3057">
        <v>520864</v>
      </c>
      <c r="H3057">
        <v>529014</v>
      </c>
      <c r="I3057">
        <v>537208</v>
      </c>
      <c r="J3057">
        <v>545208</v>
      </c>
      <c r="K3057">
        <v>553506</v>
      </c>
      <c r="L3057">
        <v>561955</v>
      </c>
      <c r="M3057">
        <v>570925</v>
      </c>
      <c r="N3057">
        <v>580573</v>
      </c>
      <c r="O3057">
        <v>588771</v>
      </c>
      <c r="P3057">
        <v>597304</v>
      </c>
      <c r="Q3057">
        <v>607528</v>
      </c>
      <c r="R3057">
        <v>616761</v>
      </c>
      <c r="S3057">
        <v>625113</v>
      </c>
      <c r="T3057">
        <v>633707</v>
      </c>
      <c r="U3057">
        <v>642752</v>
      </c>
      <c r="V3057">
        <v>651234</v>
      </c>
      <c r="W3057">
        <v>661788</v>
      </c>
      <c r="X3057">
        <v>671560</v>
      </c>
      <c r="Y3057">
        <v>681834</v>
      </c>
      <c r="Z3057">
        <v>692229</v>
      </c>
      <c r="AA3057">
        <v>703011</v>
      </c>
      <c r="AB3057">
        <v>715463</v>
      </c>
      <c r="AC3057">
        <v>727729</v>
      </c>
      <c r="AD3057">
        <v>739877</v>
      </c>
      <c r="AE3057">
        <v>752544</v>
      </c>
      <c r="AF3057">
        <v>766958</v>
      </c>
    </row>
    <row r="3058" spans="1:32" x14ac:dyDescent="0.25">
      <c r="A3058" t="s">
        <v>8719</v>
      </c>
      <c r="B3058" s="197">
        <v>7065300</v>
      </c>
      <c r="C3058" s="197">
        <v>7359920</v>
      </c>
      <c r="D3058" s="197">
        <v>7682510</v>
      </c>
      <c r="E3058" s="197">
        <v>7772850</v>
      </c>
      <c r="F3058" s="197">
        <v>7946660</v>
      </c>
      <c r="G3058" s="197">
        <v>8126930</v>
      </c>
      <c r="H3058" s="197">
        <v>8254090</v>
      </c>
      <c r="I3058" s="197">
        <v>8381940</v>
      </c>
      <c r="J3058" s="197">
        <v>8506770</v>
      </c>
      <c r="K3058" s="197">
        <v>8636240</v>
      </c>
      <c r="L3058" s="197">
        <v>8768070</v>
      </c>
      <c r="M3058" s="197">
        <v>8908020</v>
      </c>
      <c r="N3058" s="197">
        <v>9058560</v>
      </c>
      <c r="O3058" s="197">
        <v>9186470</v>
      </c>
      <c r="P3058" s="197">
        <v>9319610</v>
      </c>
      <c r="Q3058" s="197">
        <v>9479130</v>
      </c>
      <c r="R3058" s="197">
        <v>9623190</v>
      </c>
      <c r="S3058" s="197">
        <v>9753510</v>
      </c>
      <c r="T3058" s="197">
        <v>9887600</v>
      </c>
      <c r="U3058" s="197">
        <v>10028700</v>
      </c>
      <c r="V3058" s="197">
        <v>10161100</v>
      </c>
      <c r="W3058" s="197">
        <v>10325700</v>
      </c>
      <c r="X3058" s="197">
        <v>10478200</v>
      </c>
      <c r="Y3058" s="197">
        <v>10638500</v>
      </c>
      <c r="Z3058" s="197">
        <v>10800700</v>
      </c>
      <c r="AA3058" s="197">
        <v>10968900</v>
      </c>
      <c r="AB3058" s="197">
        <v>11163200</v>
      </c>
      <c r="AC3058" s="197">
        <v>11354600</v>
      </c>
      <c r="AD3058" s="197">
        <v>11544100</v>
      </c>
      <c r="AE3058" s="197">
        <v>11741800</v>
      </c>
      <c r="AF3058" s="197">
        <v>11966700</v>
      </c>
    </row>
    <row r="3059" spans="1:32" x14ac:dyDescent="0.25">
      <c r="A3059" t="s">
        <v>8720</v>
      </c>
      <c r="B3059" s="197">
        <v>3865590</v>
      </c>
      <c r="C3059" s="197">
        <v>4026780</v>
      </c>
      <c r="D3059" s="197">
        <v>4203280</v>
      </c>
      <c r="E3059" s="197">
        <v>4252700</v>
      </c>
      <c r="F3059" s="197">
        <v>4347800</v>
      </c>
      <c r="G3059" s="197">
        <v>4446430</v>
      </c>
      <c r="H3059" s="197">
        <v>4516000</v>
      </c>
      <c r="I3059" s="197">
        <v>4585950</v>
      </c>
      <c r="J3059" s="197">
        <v>4654250</v>
      </c>
      <c r="K3059" s="197">
        <v>4725090</v>
      </c>
      <c r="L3059" s="197">
        <v>4797210</v>
      </c>
      <c r="M3059" s="197">
        <v>4873780</v>
      </c>
      <c r="N3059" s="197">
        <v>4956150</v>
      </c>
      <c r="O3059" s="197">
        <v>5026130</v>
      </c>
      <c r="P3059" s="197">
        <v>5098970</v>
      </c>
      <c r="Q3059" s="197">
        <v>5186250</v>
      </c>
      <c r="R3059" s="197">
        <v>5265070</v>
      </c>
      <c r="S3059" s="197">
        <v>5336370</v>
      </c>
      <c r="T3059" s="197">
        <v>5409730</v>
      </c>
      <c r="U3059" s="197">
        <v>5486950</v>
      </c>
      <c r="V3059" s="197">
        <v>5559350</v>
      </c>
      <c r="W3059" s="197">
        <v>5649450</v>
      </c>
      <c r="X3059" s="197">
        <v>5732870</v>
      </c>
      <c r="Y3059" s="197">
        <v>5820570</v>
      </c>
      <c r="Z3059" s="197">
        <v>5909310</v>
      </c>
      <c r="AA3059" s="197">
        <v>6001350</v>
      </c>
      <c r="AB3059" s="197">
        <v>6107650</v>
      </c>
      <c r="AC3059" s="197">
        <v>6212360</v>
      </c>
      <c r="AD3059" s="197">
        <v>6316070</v>
      </c>
      <c r="AE3059" s="197">
        <v>6424190</v>
      </c>
      <c r="AF3059" s="197">
        <v>6547240</v>
      </c>
    </row>
    <row r="3060" spans="1:32" x14ac:dyDescent="0.25">
      <c r="A3060" t="s">
        <v>8721</v>
      </c>
      <c r="B3060">
        <v>0</v>
      </c>
      <c r="C3060">
        <v>0</v>
      </c>
      <c r="D3060">
        <v>0</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row>
    <row r="3061" spans="1:32" x14ac:dyDescent="0.25">
      <c r="A3061" t="s">
        <v>8722</v>
      </c>
      <c r="B3061">
        <v>0</v>
      </c>
      <c r="C3061">
        <v>0</v>
      </c>
      <c r="D3061">
        <v>0</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row>
    <row r="3062" spans="1:32" x14ac:dyDescent="0.25">
      <c r="A3062" t="s">
        <v>8723</v>
      </c>
      <c r="B3062">
        <v>0</v>
      </c>
      <c r="C3062">
        <v>0</v>
      </c>
      <c r="D3062">
        <v>0</v>
      </c>
      <c r="E3062">
        <v>0</v>
      </c>
      <c r="F3062">
        <v>0</v>
      </c>
      <c r="G3062">
        <v>0</v>
      </c>
      <c r="H3062">
        <v>0</v>
      </c>
      <c r="I3062">
        <v>0</v>
      </c>
      <c r="J3062">
        <v>0</v>
      </c>
      <c r="K3062">
        <v>0</v>
      </c>
      <c r="L3062">
        <v>0</v>
      </c>
      <c r="M3062">
        <v>0</v>
      </c>
      <c r="N3062">
        <v>0</v>
      </c>
      <c r="O3062">
        <v>0</v>
      </c>
      <c r="P3062">
        <v>0</v>
      </c>
      <c r="Q3062">
        <v>0</v>
      </c>
      <c r="R3062">
        <v>0</v>
      </c>
      <c r="S3062">
        <v>0</v>
      </c>
      <c r="T3062">
        <v>0</v>
      </c>
      <c r="U3062">
        <v>0</v>
      </c>
      <c r="V3062">
        <v>0</v>
      </c>
      <c r="W3062">
        <v>0</v>
      </c>
      <c r="X3062">
        <v>0</v>
      </c>
      <c r="Y3062">
        <v>0</v>
      </c>
      <c r="Z3062">
        <v>0</v>
      </c>
      <c r="AA3062">
        <v>0</v>
      </c>
      <c r="AB3062">
        <v>0</v>
      </c>
      <c r="AC3062">
        <v>0</v>
      </c>
      <c r="AD3062">
        <v>0</v>
      </c>
      <c r="AE3062">
        <v>0</v>
      </c>
      <c r="AF3062">
        <v>0</v>
      </c>
    </row>
    <row r="3063" spans="1:32" x14ac:dyDescent="0.25">
      <c r="A3063" t="s">
        <v>8724</v>
      </c>
      <c r="B3063">
        <v>0</v>
      </c>
      <c r="C3063">
        <v>0</v>
      </c>
      <c r="D3063">
        <v>0</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row>
    <row r="3064" spans="1:32" x14ac:dyDescent="0.25">
      <c r="A3064" t="s">
        <v>8725</v>
      </c>
      <c r="B3064" s="197">
        <v>3731610</v>
      </c>
      <c r="C3064" s="197">
        <v>3695210</v>
      </c>
      <c r="D3064" s="197">
        <v>3999830</v>
      </c>
      <c r="E3064" s="197">
        <v>4086620</v>
      </c>
      <c r="F3064" s="197">
        <v>4199760</v>
      </c>
      <c r="G3064" s="197">
        <v>4297860</v>
      </c>
      <c r="H3064" s="197">
        <v>4358420</v>
      </c>
      <c r="I3064" s="197">
        <v>4416120</v>
      </c>
      <c r="J3064" s="197">
        <v>4481940</v>
      </c>
      <c r="K3064" s="197">
        <v>4540790</v>
      </c>
      <c r="L3064" s="197">
        <v>4616300</v>
      </c>
      <c r="M3064" s="197">
        <v>4703110</v>
      </c>
      <c r="N3064" s="197">
        <v>4781740</v>
      </c>
      <c r="O3064" s="197">
        <v>4833300</v>
      </c>
      <c r="P3064" s="197">
        <v>4891440</v>
      </c>
      <c r="Q3064" s="197">
        <v>4968000</v>
      </c>
      <c r="R3064" s="197">
        <v>5027760</v>
      </c>
      <c r="S3064" s="197">
        <v>5073890</v>
      </c>
      <c r="T3064" s="197">
        <v>5137550</v>
      </c>
      <c r="U3064" s="197">
        <v>5197690</v>
      </c>
      <c r="V3064" s="197">
        <v>5291650</v>
      </c>
      <c r="W3064" s="197">
        <v>5379280</v>
      </c>
      <c r="X3064" s="197">
        <v>5459060</v>
      </c>
      <c r="Y3064" s="197">
        <v>5537450</v>
      </c>
      <c r="Z3064" s="197">
        <v>5610520</v>
      </c>
      <c r="AA3064" s="197">
        <v>5685790</v>
      </c>
      <c r="AB3064" s="197">
        <v>5787530</v>
      </c>
      <c r="AC3064" s="197">
        <v>5880110</v>
      </c>
      <c r="AD3064" s="197">
        <v>5957580</v>
      </c>
      <c r="AE3064" s="197">
        <v>6027390</v>
      </c>
      <c r="AF3064" s="197">
        <v>6121520</v>
      </c>
    </row>
    <row r="3065" spans="1:32" x14ac:dyDescent="0.25">
      <c r="A3065" t="s">
        <v>8726</v>
      </c>
      <c r="B3065" s="197">
        <v>36701500</v>
      </c>
      <c r="C3065" s="197">
        <v>36343400</v>
      </c>
      <c r="D3065" s="197">
        <v>39339500</v>
      </c>
      <c r="E3065" s="197">
        <v>40193100</v>
      </c>
      <c r="F3065" s="197">
        <v>41305800</v>
      </c>
      <c r="G3065" s="197">
        <v>42270600</v>
      </c>
      <c r="H3065" s="197">
        <v>42866300</v>
      </c>
      <c r="I3065" s="197">
        <v>43433800</v>
      </c>
      <c r="J3065" s="197">
        <v>44081100</v>
      </c>
      <c r="K3065" s="197">
        <v>44659900</v>
      </c>
      <c r="L3065" s="197">
        <v>45402600</v>
      </c>
      <c r="M3065" s="197">
        <v>46256400</v>
      </c>
      <c r="N3065" s="197">
        <v>47029800</v>
      </c>
      <c r="O3065" s="197">
        <v>47536900</v>
      </c>
      <c r="P3065" s="197">
        <v>48108700</v>
      </c>
      <c r="Q3065" s="197">
        <v>48861700</v>
      </c>
      <c r="R3065" s="197">
        <v>49449500</v>
      </c>
      <c r="S3065" s="197">
        <v>49903100</v>
      </c>
      <c r="T3065" s="197">
        <v>50529200</v>
      </c>
      <c r="U3065" s="197">
        <v>51120800</v>
      </c>
      <c r="V3065" s="197">
        <v>52044800</v>
      </c>
      <c r="W3065" s="197">
        <v>52906700</v>
      </c>
      <c r="X3065" s="197">
        <v>53691300</v>
      </c>
      <c r="Y3065" s="197">
        <v>54462400</v>
      </c>
      <c r="Z3065" s="197">
        <v>55181100</v>
      </c>
      <c r="AA3065" s="197">
        <v>55921300</v>
      </c>
      <c r="AB3065" s="197">
        <v>56921900</v>
      </c>
      <c r="AC3065" s="197">
        <v>57832600</v>
      </c>
      <c r="AD3065" s="197">
        <v>58594500</v>
      </c>
      <c r="AE3065" s="197">
        <v>59281000</v>
      </c>
      <c r="AF3065" s="197">
        <v>60206800</v>
      </c>
    </row>
    <row r="3066" spans="1:32" x14ac:dyDescent="0.25">
      <c r="A3066" t="s">
        <v>8727</v>
      </c>
      <c r="B3066" s="197">
        <v>3670600</v>
      </c>
      <c r="C3066" s="197">
        <v>3634790</v>
      </c>
      <c r="D3066" s="197">
        <v>3934430</v>
      </c>
      <c r="E3066" s="197">
        <v>4019810</v>
      </c>
      <c r="F3066" s="197">
        <v>4131090</v>
      </c>
      <c r="G3066" s="197">
        <v>4227590</v>
      </c>
      <c r="H3066" s="197">
        <v>4287160</v>
      </c>
      <c r="I3066" s="197">
        <v>4343920</v>
      </c>
      <c r="J3066" s="197">
        <v>4408650</v>
      </c>
      <c r="K3066" s="197">
        <v>4466540</v>
      </c>
      <c r="L3066" s="197">
        <v>4540820</v>
      </c>
      <c r="M3066" s="197">
        <v>4626210</v>
      </c>
      <c r="N3066" s="197">
        <v>4703560</v>
      </c>
      <c r="O3066" s="197">
        <v>4754280</v>
      </c>
      <c r="P3066" s="197">
        <v>4811470</v>
      </c>
      <c r="Q3066" s="197">
        <v>4886780</v>
      </c>
      <c r="R3066" s="197">
        <v>4945560</v>
      </c>
      <c r="S3066" s="197">
        <v>4990930</v>
      </c>
      <c r="T3066" s="197">
        <v>5053550</v>
      </c>
      <c r="U3066" s="197">
        <v>5112710</v>
      </c>
      <c r="V3066" s="197">
        <v>5205130</v>
      </c>
      <c r="W3066" s="197">
        <v>5291330</v>
      </c>
      <c r="X3066" s="197">
        <v>5369800</v>
      </c>
      <c r="Y3066" s="197">
        <v>5446910</v>
      </c>
      <c r="Z3066" s="197">
        <v>5518790</v>
      </c>
      <c r="AA3066" s="197">
        <v>5592830</v>
      </c>
      <c r="AB3066" s="197">
        <v>5692900</v>
      </c>
      <c r="AC3066" s="197">
        <v>5783970</v>
      </c>
      <c r="AD3066" s="197">
        <v>5860180</v>
      </c>
      <c r="AE3066" s="197">
        <v>5928840</v>
      </c>
      <c r="AF3066" s="197">
        <v>6021430</v>
      </c>
    </row>
    <row r="3067" spans="1:32" x14ac:dyDescent="0.25">
      <c r="A3067" t="s">
        <v>8728</v>
      </c>
      <c r="B3067" s="197">
        <v>360284</v>
      </c>
      <c r="C3067" s="197">
        <v>356769</v>
      </c>
      <c r="D3067" s="197">
        <v>386180</v>
      </c>
      <c r="E3067" s="197">
        <v>394560</v>
      </c>
      <c r="F3067" s="197">
        <v>405483</v>
      </c>
      <c r="G3067" s="197">
        <v>414954</v>
      </c>
      <c r="H3067" s="197">
        <v>420802</v>
      </c>
      <c r="I3067" s="197">
        <v>426373</v>
      </c>
      <c r="J3067" s="197">
        <v>432727</v>
      </c>
      <c r="K3067" s="197">
        <v>438409</v>
      </c>
      <c r="L3067" s="197">
        <v>445699</v>
      </c>
      <c r="M3067" s="197">
        <v>454081</v>
      </c>
      <c r="N3067" s="197">
        <v>461673</v>
      </c>
      <c r="O3067" s="197">
        <v>466651</v>
      </c>
      <c r="P3067" s="197">
        <v>472264</v>
      </c>
      <c r="Q3067" s="197">
        <v>479656</v>
      </c>
      <c r="R3067" s="197">
        <v>485426</v>
      </c>
      <c r="S3067" s="197">
        <v>489879</v>
      </c>
      <c r="T3067" s="197">
        <v>496026</v>
      </c>
      <c r="U3067" s="197">
        <v>501832</v>
      </c>
      <c r="V3067" s="197">
        <v>510904</v>
      </c>
      <c r="W3067" s="197">
        <v>519364</v>
      </c>
      <c r="X3067" s="197">
        <v>527067</v>
      </c>
      <c r="Y3067" s="197">
        <v>534636</v>
      </c>
      <c r="Z3067" s="197">
        <v>541691</v>
      </c>
      <c r="AA3067" s="197">
        <v>548958</v>
      </c>
      <c r="AB3067" s="197">
        <v>558780</v>
      </c>
      <c r="AC3067" s="197">
        <v>567719</v>
      </c>
      <c r="AD3067" s="197">
        <v>575199</v>
      </c>
      <c r="AE3067" s="197">
        <v>581939</v>
      </c>
      <c r="AF3067" s="197">
        <v>591027</v>
      </c>
    </row>
    <row r="3068" spans="1:32" x14ac:dyDescent="0.25">
      <c r="A3068" t="s">
        <v>8729</v>
      </c>
      <c r="B3068">
        <v>340311</v>
      </c>
      <c r="C3068">
        <v>336991</v>
      </c>
      <c r="D3068">
        <v>364772</v>
      </c>
      <c r="E3068">
        <v>372687</v>
      </c>
      <c r="F3068">
        <v>383005</v>
      </c>
      <c r="G3068">
        <v>391951</v>
      </c>
      <c r="H3068">
        <v>397474</v>
      </c>
      <c r="I3068">
        <v>402736</v>
      </c>
      <c r="J3068">
        <v>408738</v>
      </c>
      <c r="K3068">
        <v>414105</v>
      </c>
      <c r="L3068">
        <v>420992</v>
      </c>
      <c r="M3068">
        <v>428908</v>
      </c>
      <c r="N3068">
        <v>436080</v>
      </c>
      <c r="O3068">
        <v>440782</v>
      </c>
      <c r="P3068">
        <v>446084</v>
      </c>
      <c r="Q3068">
        <v>453066</v>
      </c>
      <c r="R3068">
        <v>458516</v>
      </c>
      <c r="S3068">
        <v>462723</v>
      </c>
      <c r="T3068">
        <v>468528</v>
      </c>
      <c r="U3068">
        <v>474013</v>
      </c>
      <c r="V3068">
        <v>482581</v>
      </c>
      <c r="W3068">
        <v>490573</v>
      </c>
      <c r="X3068">
        <v>497849</v>
      </c>
      <c r="Y3068">
        <v>504998</v>
      </c>
      <c r="Z3068">
        <v>511662</v>
      </c>
      <c r="AA3068">
        <v>518526</v>
      </c>
      <c r="AB3068">
        <v>527804</v>
      </c>
      <c r="AC3068">
        <v>536248</v>
      </c>
      <c r="AD3068">
        <v>543313</v>
      </c>
      <c r="AE3068">
        <v>549678</v>
      </c>
      <c r="AF3068">
        <v>558263</v>
      </c>
    </row>
    <row r="3069" spans="1:32" x14ac:dyDescent="0.25">
      <c r="A3069" t="s">
        <v>8730</v>
      </c>
      <c r="B3069">
        <v>11349.3</v>
      </c>
      <c r="C3069">
        <v>11238.6</v>
      </c>
      <c r="D3069">
        <v>12165.1</v>
      </c>
      <c r="E3069">
        <v>12429</v>
      </c>
      <c r="F3069">
        <v>12773.1</v>
      </c>
      <c r="G3069">
        <v>13071.5</v>
      </c>
      <c r="H3069">
        <v>13255.7</v>
      </c>
      <c r="I3069">
        <v>13431.2</v>
      </c>
      <c r="J3069">
        <v>13631.3</v>
      </c>
      <c r="K3069">
        <v>13810.3</v>
      </c>
      <c r="L3069">
        <v>14040</v>
      </c>
      <c r="M3069">
        <v>14304</v>
      </c>
      <c r="N3069">
        <v>14543.2</v>
      </c>
      <c r="O3069">
        <v>14700</v>
      </c>
      <c r="P3069">
        <v>14876.8</v>
      </c>
      <c r="Q3069">
        <v>15109.7</v>
      </c>
      <c r="R3069">
        <v>15291.4</v>
      </c>
      <c r="S3069">
        <v>15431.7</v>
      </c>
      <c r="T3069">
        <v>15625.3</v>
      </c>
      <c r="U3069">
        <v>15808.2</v>
      </c>
      <c r="V3069">
        <v>16094</v>
      </c>
      <c r="W3069">
        <v>16360.5</v>
      </c>
      <c r="X3069">
        <v>16603.099999999999</v>
      </c>
      <c r="Y3069">
        <v>16841.599999999999</v>
      </c>
      <c r="Z3069">
        <v>17063.8</v>
      </c>
      <c r="AA3069">
        <v>17292.7</v>
      </c>
      <c r="AB3069">
        <v>17602.099999999999</v>
      </c>
      <c r="AC3069">
        <v>17883.7</v>
      </c>
      <c r="AD3069">
        <v>18119.400000000001</v>
      </c>
      <c r="AE3069">
        <v>18331.7</v>
      </c>
      <c r="AF3069">
        <v>18617.900000000001</v>
      </c>
    </row>
    <row r="3070" spans="1:32" x14ac:dyDescent="0.25">
      <c r="A3070" t="s">
        <v>8731</v>
      </c>
      <c r="B3070">
        <v>177081</v>
      </c>
      <c r="C3070">
        <v>175353</v>
      </c>
      <c r="D3070">
        <v>189809</v>
      </c>
      <c r="E3070">
        <v>193928</v>
      </c>
      <c r="F3070">
        <v>199296</v>
      </c>
      <c r="G3070">
        <v>203952</v>
      </c>
      <c r="H3070">
        <v>206826</v>
      </c>
      <c r="I3070">
        <v>209564</v>
      </c>
      <c r="J3070">
        <v>212687</v>
      </c>
      <c r="K3070">
        <v>215479</v>
      </c>
      <c r="L3070">
        <v>219063</v>
      </c>
      <c r="M3070">
        <v>223182</v>
      </c>
      <c r="N3070">
        <v>226914</v>
      </c>
      <c r="O3070">
        <v>229361</v>
      </c>
      <c r="P3070">
        <v>232120</v>
      </c>
      <c r="Q3070">
        <v>235753</v>
      </c>
      <c r="R3070">
        <v>238589</v>
      </c>
      <c r="S3070">
        <v>240777</v>
      </c>
      <c r="T3070">
        <v>243798</v>
      </c>
      <c r="U3070">
        <v>246653</v>
      </c>
      <c r="V3070">
        <v>251111</v>
      </c>
      <c r="W3070">
        <v>255270</v>
      </c>
      <c r="X3070">
        <v>259055</v>
      </c>
      <c r="Y3070">
        <v>262776</v>
      </c>
      <c r="Z3070">
        <v>266243</v>
      </c>
      <c r="AA3070">
        <v>269815</v>
      </c>
      <c r="AB3070">
        <v>274643</v>
      </c>
      <c r="AC3070">
        <v>279036</v>
      </c>
      <c r="AD3070">
        <v>282713</v>
      </c>
      <c r="AE3070">
        <v>286025</v>
      </c>
      <c r="AF3070">
        <v>290492</v>
      </c>
    </row>
    <row r="3071" spans="1:32" x14ac:dyDescent="0.25">
      <c r="A3071" t="s">
        <v>8732</v>
      </c>
      <c r="B3071">
        <v>96885</v>
      </c>
      <c r="C3071">
        <v>95939.7</v>
      </c>
      <c r="D3071">
        <v>103849</v>
      </c>
      <c r="E3071">
        <v>106102</v>
      </c>
      <c r="F3071">
        <v>109040</v>
      </c>
      <c r="G3071">
        <v>111587</v>
      </c>
      <c r="H3071">
        <v>113159</v>
      </c>
      <c r="I3071">
        <v>114657</v>
      </c>
      <c r="J3071">
        <v>116366</v>
      </c>
      <c r="K3071">
        <v>117894</v>
      </c>
      <c r="L3071">
        <v>119854</v>
      </c>
      <c r="M3071">
        <v>122108</v>
      </c>
      <c r="N3071">
        <v>124150</v>
      </c>
      <c r="O3071">
        <v>125488</v>
      </c>
      <c r="P3071">
        <v>126998</v>
      </c>
      <c r="Q3071">
        <v>128986</v>
      </c>
      <c r="R3071">
        <v>130537</v>
      </c>
      <c r="S3071">
        <v>131735</v>
      </c>
      <c r="T3071">
        <v>133388</v>
      </c>
      <c r="U3071">
        <v>134949</v>
      </c>
      <c r="V3071">
        <v>137389</v>
      </c>
      <c r="W3071">
        <v>139664</v>
      </c>
      <c r="X3071">
        <v>141735</v>
      </c>
      <c r="Y3071">
        <v>143770</v>
      </c>
      <c r="Z3071">
        <v>145668</v>
      </c>
      <c r="AA3071">
        <v>147622</v>
      </c>
      <c r="AB3071">
        <v>150263</v>
      </c>
      <c r="AC3071">
        <v>152667</v>
      </c>
      <c r="AD3071">
        <v>154678</v>
      </c>
      <c r="AE3071">
        <v>156491</v>
      </c>
      <c r="AF3071">
        <v>158935</v>
      </c>
    </row>
    <row r="3072" spans="1:32" x14ac:dyDescent="0.25">
      <c r="A3072" t="s">
        <v>8733</v>
      </c>
      <c r="B3072">
        <v>0</v>
      </c>
      <c r="C3072">
        <v>0</v>
      </c>
      <c r="D3072">
        <v>0</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row>
    <row r="3073" spans="1:32" x14ac:dyDescent="0.25">
      <c r="A3073" t="s">
        <v>8734</v>
      </c>
      <c r="B3073">
        <v>0</v>
      </c>
      <c r="C3073">
        <v>0</v>
      </c>
      <c r="D3073">
        <v>0</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row>
    <row r="3074" spans="1:32" x14ac:dyDescent="0.25">
      <c r="A3074" t="s">
        <v>8735</v>
      </c>
      <c r="B3074">
        <v>0</v>
      </c>
      <c r="C3074">
        <v>0</v>
      </c>
      <c r="D3074">
        <v>0</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row>
    <row r="3075" spans="1:32" x14ac:dyDescent="0.25">
      <c r="A3075" t="s">
        <v>8736</v>
      </c>
      <c r="B3075">
        <v>0</v>
      </c>
      <c r="C3075">
        <v>0</v>
      </c>
      <c r="D3075">
        <v>0</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row>
    <row r="3076" spans="1:32" x14ac:dyDescent="0.25">
      <c r="A3076" t="s">
        <v>8737</v>
      </c>
      <c r="B3076" s="197">
        <v>1333030000</v>
      </c>
      <c r="C3076" s="197">
        <v>1378540000</v>
      </c>
      <c r="D3076" s="197">
        <v>1446680000</v>
      </c>
      <c r="E3076" s="197">
        <v>1427380000</v>
      </c>
      <c r="F3076" s="197">
        <v>1440600000</v>
      </c>
      <c r="G3076" s="197">
        <v>1450680000</v>
      </c>
      <c r="H3076" s="197">
        <v>1462280000</v>
      </c>
      <c r="I3076" s="197">
        <v>1487870000</v>
      </c>
      <c r="J3076" s="197">
        <v>1518310000</v>
      </c>
      <c r="K3076" s="197">
        <v>1546840000</v>
      </c>
      <c r="L3076" s="197">
        <v>1592710000</v>
      </c>
      <c r="M3076" s="197">
        <v>1624630000</v>
      </c>
      <c r="N3076" s="197">
        <v>1642860000</v>
      </c>
      <c r="O3076" s="197">
        <v>1654220000</v>
      </c>
      <c r="P3076" s="197">
        <v>1667350000</v>
      </c>
      <c r="Q3076" s="197">
        <v>1675640000</v>
      </c>
      <c r="R3076" s="197">
        <v>1671760000</v>
      </c>
      <c r="S3076" s="197">
        <v>1676950000</v>
      </c>
      <c r="T3076" s="197">
        <v>1693190000</v>
      </c>
      <c r="U3076" s="197">
        <v>1703060000</v>
      </c>
      <c r="V3076" s="197">
        <v>1708300000</v>
      </c>
      <c r="W3076" s="197">
        <v>1720030000</v>
      </c>
      <c r="X3076" s="197">
        <v>1734570000</v>
      </c>
      <c r="Y3076" s="197">
        <v>1754130000</v>
      </c>
      <c r="Z3076" s="197">
        <v>1778220000</v>
      </c>
      <c r="AA3076" s="197">
        <v>1791370000</v>
      </c>
      <c r="AB3076" s="197">
        <v>1801770000</v>
      </c>
      <c r="AC3076" s="197">
        <v>1817600000</v>
      </c>
      <c r="AD3076" s="197">
        <v>1833710000</v>
      </c>
      <c r="AE3076" s="197">
        <v>1853180000</v>
      </c>
      <c r="AF3076" s="197">
        <v>1871770000</v>
      </c>
    </row>
    <row r="3077" spans="1:32" x14ac:dyDescent="0.25">
      <c r="A3077" t="s">
        <v>8738</v>
      </c>
      <c r="B3077" s="197">
        <v>13110700000</v>
      </c>
      <c r="C3077" s="197">
        <v>13558300000</v>
      </c>
      <c r="D3077" s="197">
        <v>14228500000</v>
      </c>
      <c r="E3077" s="197">
        <v>14038700000</v>
      </c>
      <c r="F3077" s="197">
        <v>14168700000</v>
      </c>
      <c r="G3077" s="197">
        <v>14267900000</v>
      </c>
      <c r="H3077" s="197">
        <v>14381900000</v>
      </c>
      <c r="I3077" s="197">
        <v>14633600000</v>
      </c>
      <c r="J3077" s="197">
        <v>14933000000</v>
      </c>
      <c r="K3077" s="197">
        <v>15213600000</v>
      </c>
      <c r="L3077" s="197">
        <v>15664800000</v>
      </c>
      <c r="M3077" s="197">
        <v>15978700000</v>
      </c>
      <c r="N3077" s="197">
        <v>16158000000</v>
      </c>
      <c r="O3077" s="197">
        <v>16269800000</v>
      </c>
      <c r="P3077" s="197">
        <v>16398800000</v>
      </c>
      <c r="Q3077" s="197">
        <v>16480400000</v>
      </c>
      <c r="R3077" s="197">
        <v>16442300000</v>
      </c>
      <c r="S3077" s="197">
        <v>16493300000</v>
      </c>
      <c r="T3077" s="197">
        <v>16653000000</v>
      </c>
      <c r="U3077" s="197">
        <v>16750100000</v>
      </c>
      <c r="V3077" s="197">
        <v>16801600000</v>
      </c>
      <c r="W3077" s="197">
        <v>16917000000</v>
      </c>
      <c r="X3077" s="197">
        <v>17060000000</v>
      </c>
      <c r="Y3077" s="197">
        <v>17252400000</v>
      </c>
      <c r="Z3077" s="197">
        <v>17489300000</v>
      </c>
      <c r="AA3077" s="197">
        <v>17618600000</v>
      </c>
      <c r="AB3077" s="197">
        <v>17720900000</v>
      </c>
      <c r="AC3077" s="197">
        <v>17876600000</v>
      </c>
      <c r="AD3077" s="197">
        <v>18035000000</v>
      </c>
      <c r="AE3077" s="197">
        <v>18226600000</v>
      </c>
      <c r="AF3077" s="197">
        <v>18409400000</v>
      </c>
    </row>
    <row r="3078" spans="1:32" x14ac:dyDescent="0.25">
      <c r="A3078" t="s">
        <v>8739</v>
      </c>
      <c r="B3078" s="197">
        <v>1311240000</v>
      </c>
      <c r="C3078" s="197">
        <v>1356000000</v>
      </c>
      <c r="D3078" s="197">
        <v>1423020000</v>
      </c>
      <c r="E3078" s="197">
        <v>1404040000</v>
      </c>
      <c r="F3078" s="197">
        <v>1417040000</v>
      </c>
      <c r="G3078" s="197">
        <v>1426960000</v>
      </c>
      <c r="H3078" s="197">
        <v>1438370000</v>
      </c>
      <c r="I3078" s="197">
        <v>1463540000</v>
      </c>
      <c r="J3078" s="197">
        <v>1493490000</v>
      </c>
      <c r="K3078" s="197">
        <v>1521550000</v>
      </c>
      <c r="L3078" s="197">
        <v>1566670000</v>
      </c>
      <c r="M3078" s="197">
        <v>1598070000</v>
      </c>
      <c r="N3078" s="197">
        <v>1616000000</v>
      </c>
      <c r="O3078" s="197">
        <v>1627180000</v>
      </c>
      <c r="P3078" s="197">
        <v>1640090000</v>
      </c>
      <c r="Q3078" s="197">
        <v>1648250000</v>
      </c>
      <c r="R3078" s="197">
        <v>1644430000</v>
      </c>
      <c r="S3078" s="197">
        <v>1649530000</v>
      </c>
      <c r="T3078" s="197">
        <v>1665510000</v>
      </c>
      <c r="U3078" s="197">
        <v>1675220000</v>
      </c>
      <c r="V3078" s="197">
        <v>1680370000</v>
      </c>
      <c r="W3078" s="197">
        <v>1691910000</v>
      </c>
      <c r="X3078" s="197">
        <v>1706210000</v>
      </c>
      <c r="Y3078" s="197">
        <v>1725450000</v>
      </c>
      <c r="Z3078" s="197">
        <v>1749140000</v>
      </c>
      <c r="AA3078" s="197">
        <v>1762080000</v>
      </c>
      <c r="AB3078" s="197">
        <v>1772310000</v>
      </c>
      <c r="AC3078" s="197">
        <v>1787880000</v>
      </c>
      <c r="AD3078" s="197">
        <v>1803730000</v>
      </c>
      <c r="AE3078" s="197">
        <v>1822880000</v>
      </c>
      <c r="AF3078" s="197">
        <v>1841170000</v>
      </c>
    </row>
    <row r="3079" spans="1:32" x14ac:dyDescent="0.25">
      <c r="A3079" t="s">
        <v>8740</v>
      </c>
      <c r="B3079" s="197">
        <v>128703000</v>
      </c>
      <c r="C3079" s="197">
        <v>133097000</v>
      </c>
      <c r="D3079" s="197">
        <v>139675000</v>
      </c>
      <c r="E3079" s="197">
        <v>137812000</v>
      </c>
      <c r="F3079" s="197">
        <v>139088000</v>
      </c>
      <c r="G3079" s="197">
        <v>140062000</v>
      </c>
      <c r="H3079" s="197">
        <v>141181000</v>
      </c>
      <c r="I3079" s="197">
        <v>143652000</v>
      </c>
      <c r="J3079" s="197">
        <v>146592000</v>
      </c>
      <c r="K3079" s="197">
        <v>149346000</v>
      </c>
      <c r="L3079" s="197">
        <v>153775000</v>
      </c>
      <c r="M3079" s="197">
        <v>156857000</v>
      </c>
      <c r="N3079" s="197">
        <v>158617000</v>
      </c>
      <c r="O3079" s="197">
        <v>159714000</v>
      </c>
      <c r="P3079" s="197">
        <v>160981000</v>
      </c>
      <c r="Q3079" s="197">
        <v>161782000</v>
      </c>
      <c r="R3079" s="197">
        <v>161407000</v>
      </c>
      <c r="S3079" s="197">
        <v>161908000</v>
      </c>
      <c r="T3079" s="197">
        <v>163476000</v>
      </c>
      <c r="U3079" s="197">
        <v>164429000</v>
      </c>
      <c r="V3079" s="197">
        <v>164934000</v>
      </c>
      <c r="W3079" s="197">
        <v>166068000</v>
      </c>
      <c r="X3079" s="197">
        <v>167471000</v>
      </c>
      <c r="Y3079" s="197">
        <v>169360000</v>
      </c>
      <c r="Z3079" s="197">
        <v>171685000</v>
      </c>
      <c r="AA3079" s="197">
        <v>172955000</v>
      </c>
      <c r="AB3079" s="197">
        <v>173960000</v>
      </c>
      <c r="AC3079" s="197">
        <v>175488000</v>
      </c>
      <c r="AD3079" s="197">
        <v>177043000</v>
      </c>
      <c r="AE3079" s="197">
        <v>178923000</v>
      </c>
      <c r="AF3079" s="197">
        <v>180718000</v>
      </c>
    </row>
    <row r="3080" spans="1:32" x14ac:dyDescent="0.25">
      <c r="A3080" t="s">
        <v>8741</v>
      </c>
      <c r="B3080" s="197">
        <v>121568000</v>
      </c>
      <c r="C3080" s="197">
        <v>125719000</v>
      </c>
      <c r="D3080" s="197">
        <v>131932000</v>
      </c>
      <c r="E3080" s="197">
        <v>130172000</v>
      </c>
      <c r="F3080" s="197">
        <v>131378000</v>
      </c>
      <c r="G3080" s="197">
        <v>132298000</v>
      </c>
      <c r="H3080" s="197">
        <v>133355000</v>
      </c>
      <c r="I3080" s="197">
        <v>135689000</v>
      </c>
      <c r="J3080" s="197">
        <v>138465000</v>
      </c>
      <c r="K3080" s="197">
        <v>141067000</v>
      </c>
      <c r="L3080" s="197">
        <v>145250000</v>
      </c>
      <c r="M3080" s="197">
        <v>148161000</v>
      </c>
      <c r="N3080" s="197">
        <v>149824000</v>
      </c>
      <c r="O3080" s="197">
        <v>150860000</v>
      </c>
      <c r="P3080" s="197">
        <v>152057000</v>
      </c>
      <c r="Q3080" s="197">
        <v>152813000</v>
      </c>
      <c r="R3080" s="197">
        <v>152460000</v>
      </c>
      <c r="S3080" s="197">
        <v>152933000</v>
      </c>
      <c r="T3080" s="197">
        <v>154414000</v>
      </c>
      <c r="U3080" s="197">
        <v>155314000</v>
      </c>
      <c r="V3080" s="197">
        <v>155791000</v>
      </c>
      <c r="W3080" s="197">
        <v>156862000</v>
      </c>
      <c r="X3080" s="197">
        <v>158187000</v>
      </c>
      <c r="Y3080" s="197">
        <v>159971000</v>
      </c>
      <c r="Z3080" s="197">
        <v>162168000</v>
      </c>
      <c r="AA3080" s="197">
        <v>163367000</v>
      </c>
      <c r="AB3080" s="197">
        <v>164316000</v>
      </c>
      <c r="AC3080" s="197">
        <v>165759000</v>
      </c>
      <c r="AD3080" s="197">
        <v>167228000</v>
      </c>
      <c r="AE3080" s="197">
        <v>169004000</v>
      </c>
      <c r="AF3080" s="197">
        <v>170700000</v>
      </c>
    </row>
    <row r="3081" spans="1:32" x14ac:dyDescent="0.25">
      <c r="A3081" t="s">
        <v>8742</v>
      </c>
      <c r="B3081" s="197">
        <v>4054270</v>
      </c>
      <c r="C3081" s="197">
        <v>4192690</v>
      </c>
      <c r="D3081" s="197">
        <v>4399910</v>
      </c>
      <c r="E3081" s="197">
        <v>4341220</v>
      </c>
      <c r="F3081" s="197">
        <v>4381430</v>
      </c>
      <c r="G3081" s="197">
        <v>4412100</v>
      </c>
      <c r="H3081" s="197">
        <v>4447360</v>
      </c>
      <c r="I3081" s="197">
        <v>4525190</v>
      </c>
      <c r="J3081" s="197">
        <v>4617790</v>
      </c>
      <c r="K3081" s="197">
        <v>4704540</v>
      </c>
      <c r="L3081" s="197">
        <v>4844070</v>
      </c>
      <c r="M3081" s="197">
        <v>4941150</v>
      </c>
      <c r="N3081" s="197">
        <v>4996590</v>
      </c>
      <c r="O3081" s="197">
        <v>5031150</v>
      </c>
      <c r="P3081" s="197">
        <v>5071070</v>
      </c>
      <c r="Q3081" s="197">
        <v>5096290</v>
      </c>
      <c r="R3081" s="197">
        <v>5084490</v>
      </c>
      <c r="S3081" s="197">
        <v>5100270</v>
      </c>
      <c r="T3081" s="197">
        <v>5149660</v>
      </c>
      <c r="U3081" s="197">
        <v>5179680</v>
      </c>
      <c r="V3081" s="197">
        <v>5195600</v>
      </c>
      <c r="W3081" s="197">
        <v>5231300</v>
      </c>
      <c r="X3081" s="197">
        <v>5275510</v>
      </c>
      <c r="Y3081" s="197">
        <v>5335000</v>
      </c>
      <c r="Z3081" s="197">
        <v>5408260</v>
      </c>
      <c r="AA3081" s="197">
        <v>5448270</v>
      </c>
      <c r="AB3081" s="197">
        <v>5479900</v>
      </c>
      <c r="AC3081" s="197">
        <v>5528040</v>
      </c>
      <c r="AD3081" s="197">
        <v>5577030</v>
      </c>
      <c r="AE3081" s="197">
        <v>5636250</v>
      </c>
      <c r="AF3081" s="197">
        <v>5692800</v>
      </c>
    </row>
    <row r="3082" spans="1:32" x14ac:dyDescent="0.25">
      <c r="A3082" t="s">
        <v>8743</v>
      </c>
      <c r="B3082" s="197">
        <v>63258000</v>
      </c>
      <c r="C3082" s="197">
        <v>65417600</v>
      </c>
      <c r="D3082" s="197">
        <v>68650900</v>
      </c>
      <c r="E3082" s="197">
        <v>67735200</v>
      </c>
      <c r="F3082" s="197">
        <v>68362400</v>
      </c>
      <c r="G3082" s="197">
        <v>68841000</v>
      </c>
      <c r="H3082" s="197">
        <v>69391200</v>
      </c>
      <c r="I3082" s="197">
        <v>70605600</v>
      </c>
      <c r="J3082" s="197">
        <v>72050300</v>
      </c>
      <c r="K3082" s="197">
        <v>73404000</v>
      </c>
      <c r="L3082" s="197">
        <v>75581000</v>
      </c>
      <c r="M3082" s="197">
        <v>77095700</v>
      </c>
      <c r="N3082" s="197">
        <v>77960800</v>
      </c>
      <c r="O3082" s="197">
        <v>78499900</v>
      </c>
      <c r="P3082" s="197">
        <v>79122800</v>
      </c>
      <c r="Q3082" s="197">
        <v>79516300</v>
      </c>
      <c r="R3082" s="197">
        <v>79332300</v>
      </c>
      <c r="S3082" s="197">
        <v>79578500</v>
      </c>
      <c r="T3082" s="197">
        <v>80349100</v>
      </c>
      <c r="U3082" s="197">
        <v>80817400</v>
      </c>
      <c r="V3082" s="197">
        <v>81065900</v>
      </c>
      <c r="W3082" s="197">
        <v>81622900</v>
      </c>
      <c r="X3082" s="197">
        <v>82312700</v>
      </c>
      <c r="Y3082" s="197">
        <v>83240900</v>
      </c>
      <c r="Z3082" s="197">
        <v>84383900</v>
      </c>
      <c r="AA3082" s="197">
        <v>85008200</v>
      </c>
      <c r="AB3082" s="197">
        <v>85501800</v>
      </c>
      <c r="AC3082" s="197">
        <v>86252800</v>
      </c>
      <c r="AD3082" s="197">
        <v>87017200</v>
      </c>
      <c r="AE3082" s="197">
        <v>87941300</v>
      </c>
      <c r="AF3082" s="197">
        <v>88823500</v>
      </c>
    </row>
    <row r="3083" spans="1:32" x14ac:dyDescent="0.25">
      <c r="A3083" t="s">
        <v>8744</v>
      </c>
      <c r="B3083" s="197">
        <v>34609900</v>
      </c>
      <c r="C3083" s="197">
        <v>35791500</v>
      </c>
      <c r="D3083" s="197">
        <v>37560400</v>
      </c>
      <c r="E3083" s="197">
        <v>37059500</v>
      </c>
      <c r="F3083" s="197">
        <v>37402600</v>
      </c>
      <c r="G3083" s="197">
        <v>37664500</v>
      </c>
      <c r="H3083" s="197">
        <v>37965500</v>
      </c>
      <c r="I3083" s="197">
        <v>38629900</v>
      </c>
      <c r="J3083" s="197">
        <v>39420400</v>
      </c>
      <c r="K3083" s="197">
        <v>40161000</v>
      </c>
      <c r="L3083" s="197">
        <v>41352100</v>
      </c>
      <c r="M3083" s="197">
        <v>42180800</v>
      </c>
      <c r="N3083" s="197">
        <v>42654100</v>
      </c>
      <c r="O3083" s="197">
        <v>42949100</v>
      </c>
      <c r="P3083" s="197">
        <v>43289900</v>
      </c>
      <c r="Q3083" s="197">
        <v>43505200</v>
      </c>
      <c r="R3083" s="197">
        <v>43404500</v>
      </c>
      <c r="S3083" s="197">
        <v>43539200</v>
      </c>
      <c r="T3083" s="197">
        <v>43960800</v>
      </c>
      <c r="U3083" s="197">
        <v>44217100</v>
      </c>
      <c r="V3083" s="197">
        <v>44353000</v>
      </c>
      <c r="W3083" s="197">
        <v>44657700</v>
      </c>
      <c r="X3083" s="197">
        <v>45035100</v>
      </c>
      <c r="Y3083" s="197">
        <v>45543000</v>
      </c>
      <c r="Z3083" s="197">
        <v>46168300</v>
      </c>
      <c r="AA3083" s="197">
        <v>46509900</v>
      </c>
      <c r="AB3083" s="197">
        <v>46780000</v>
      </c>
      <c r="AC3083" s="197">
        <v>47190900</v>
      </c>
      <c r="AD3083" s="197">
        <v>47609100</v>
      </c>
      <c r="AE3083" s="197">
        <v>48114700</v>
      </c>
      <c r="AF3083" s="197">
        <v>48597400</v>
      </c>
    </row>
    <row r="3084" spans="1:32" x14ac:dyDescent="0.25">
      <c r="A3084" t="s">
        <v>8745</v>
      </c>
      <c r="B3084">
        <v>0</v>
      </c>
      <c r="C3084">
        <v>0</v>
      </c>
      <c r="D3084">
        <v>0</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row>
    <row r="3085" spans="1:32" x14ac:dyDescent="0.25">
      <c r="A3085" t="s">
        <v>8746</v>
      </c>
      <c r="B3085">
        <v>0</v>
      </c>
      <c r="C3085">
        <v>0</v>
      </c>
      <c r="D3085">
        <v>0</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row>
    <row r="3086" spans="1:32" x14ac:dyDescent="0.25">
      <c r="A3086" t="s">
        <v>8747</v>
      </c>
      <c r="B3086">
        <v>0</v>
      </c>
      <c r="C3086">
        <v>0</v>
      </c>
      <c r="D3086">
        <v>0</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row>
    <row r="3087" spans="1:32" x14ac:dyDescent="0.25">
      <c r="A3087" t="s">
        <v>8748</v>
      </c>
      <c r="B3087">
        <v>0</v>
      </c>
      <c r="C3087">
        <v>0</v>
      </c>
      <c r="D3087">
        <v>0</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row>
    <row r="3088" spans="1:32" x14ac:dyDescent="0.25">
      <c r="A3088" t="s">
        <v>8749</v>
      </c>
      <c r="B3088" s="197">
        <v>26331900000</v>
      </c>
      <c r="C3088" s="197">
        <v>26795800000</v>
      </c>
      <c r="D3088" s="197">
        <v>26959100000</v>
      </c>
      <c r="E3088" s="197">
        <v>27037100000</v>
      </c>
      <c r="F3088" s="197">
        <v>27328300000</v>
      </c>
      <c r="G3088" s="197">
        <v>27588500000</v>
      </c>
      <c r="H3088" s="197">
        <v>27848800000</v>
      </c>
      <c r="I3088" s="197">
        <v>28075700000</v>
      </c>
      <c r="J3088" s="197">
        <v>28265900000</v>
      </c>
      <c r="K3088" s="197">
        <v>28448500000</v>
      </c>
      <c r="L3088" s="197">
        <v>28723500000</v>
      </c>
      <c r="M3088" s="197">
        <v>28960400000</v>
      </c>
      <c r="N3088" s="197">
        <v>29102300000</v>
      </c>
      <c r="O3088" s="197">
        <v>29178400000</v>
      </c>
      <c r="P3088" s="197">
        <v>29251300000</v>
      </c>
      <c r="Q3088" s="197">
        <v>29293800000</v>
      </c>
      <c r="R3088" s="197">
        <v>29296100000</v>
      </c>
      <c r="S3088" s="197">
        <v>29336000000</v>
      </c>
      <c r="T3088" s="197">
        <v>29405500000</v>
      </c>
      <c r="U3088" s="197">
        <v>29447000000</v>
      </c>
      <c r="V3088" s="197">
        <v>29439100000</v>
      </c>
      <c r="W3088" s="197">
        <v>29478000000</v>
      </c>
      <c r="X3088" s="197">
        <v>29620000000</v>
      </c>
      <c r="Y3088" s="197">
        <v>29768900000</v>
      </c>
      <c r="Z3088" s="197">
        <v>29853000000</v>
      </c>
      <c r="AA3088" s="197">
        <v>29925600000</v>
      </c>
      <c r="AB3088" s="197">
        <v>30046400000</v>
      </c>
      <c r="AC3088" s="197">
        <v>30268300000</v>
      </c>
      <c r="AD3088" s="197">
        <v>30433100000</v>
      </c>
      <c r="AE3088" s="197">
        <v>30651500000</v>
      </c>
      <c r="AF3088" s="197">
        <v>30855200000</v>
      </c>
    </row>
    <row r="3089" spans="1:32" x14ac:dyDescent="0.25">
      <c r="A3089" t="s">
        <v>8750</v>
      </c>
      <c r="B3089" s="197">
        <v>21965300000</v>
      </c>
      <c r="C3089" s="197">
        <v>22328700000</v>
      </c>
      <c r="D3089" s="197">
        <v>22563600000</v>
      </c>
      <c r="E3089" s="197">
        <v>22673200000</v>
      </c>
      <c r="F3089" s="197">
        <v>22960000000</v>
      </c>
      <c r="G3089" s="197">
        <v>23222200000</v>
      </c>
      <c r="H3089" s="197">
        <v>23464100000</v>
      </c>
      <c r="I3089" s="197">
        <v>23670400000</v>
      </c>
      <c r="J3089" s="197">
        <v>23842000000</v>
      </c>
      <c r="K3089" s="197">
        <v>24012200000</v>
      </c>
      <c r="L3089" s="197">
        <v>24260400000</v>
      </c>
      <c r="M3089" s="197">
        <v>24480800000</v>
      </c>
      <c r="N3089" s="197">
        <v>24624900000</v>
      </c>
      <c r="O3089" s="197">
        <v>24715500000</v>
      </c>
      <c r="P3089" s="197">
        <v>24801200000</v>
      </c>
      <c r="Q3089" s="197">
        <v>24868800000</v>
      </c>
      <c r="R3089" s="197">
        <v>24898600000</v>
      </c>
      <c r="S3089" s="197">
        <v>24952800000</v>
      </c>
      <c r="T3089" s="197">
        <v>25032900000</v>
      </c>
      <c r="U3089" s="197">
        <v>25089600000</v>
      </c>
      <c r="V3089" s="197">
        <v>25111800000</v>
      </c>
      <c r="W3089" s="197">
        <v>25180700000</v>
      </c>
      <c r="X3089" s="197">
        <v>25328300000</v>
      </c>
      <c r="Y3089" s="197">
        <v>25476300000</v>
      </c>
      <c r="Z3089" s="197">
        <v>25576500000</v>
      </c>
      <c r="AA3089" s="197">
        <v>25658300000</v>
      </c>
      <c r="AB3089" s="197">
        <v>25791400000</v>
      </c>
      <c r="AC3089" s="197">
        <v>25999500000</v>
      </c>
      <c r="AD3089" s="197">
        <v>26172900000</v>
      </c>
      <c r="AE3089" s="197">
        <v>26393900000</v>
      </c>
      <c r="AF3089" s="197">
        <v>26605700000</v>
      </c>
    </row>
    <row r="3090" spans="1:32" x14ac:dyDescent="0.25">
      <c r="A3090" t="s">
        <v>8751</v>
      </c>
      <c r="B3090" s="197">
        <v>15947600000</v>
      </c>
      <c r="C3090" s="197">
        <v>16227500000</v>
      </c>
      <c r="D3090" s="197">
        <v>16330600000</v>
      </c>
      <c r="E3090" s="197">
        <v>16379700000</v>
      </c>
      <c r="F3090" s="197">
        <v>16557900000</v>
      </c>
      <c r="G3090" s="197">
        <v>16717300000</v>
      </c>
      <c r="H3090" s="197">
        <v>16876100000</v>
      </c>
      <c r="I3090" s="197">
        <v>17014100000</v>
      </c>
      <c r="J3090" s="197">
        <v>17129900000</v>
      </c>
      <c r="K3090" s="197">
        <v>17241200000</v>
      </c>
      <c r="L3090" s="197">
        <v>17408600000</v>
      </c>
      <c r="M3090" s="197">
        <v>17553000000</v>
      </c>
      <c r="N3090" s="197">
        <v>17640000000</v>
      </c>
      <c r="O3090" s="197">
        <v>17687300000</v>
      </c>
      <c r="P3090" s="197">
        <v>17732500000</v>
      </c>
      <c r="Q3090" s="197">
        <v>17759600000</v>
      </c>
      <c r="R3090" s="197">
        <v>17762100000</v>
      </c>
      <c r="S3090" s="197">
        <v>17787100000</v>
      </c>
      <c r="T3090" s="197">
        <v>17830200000</v>
      </c>
      <c r="U3090" s="197">
        <v>17856200000</v>
      </c>
      <c r="V3090" s="197">
        <v>17852700000</v>
      </c>
      <c r="W3090" s="197">
        <v>17877700000</v>
      </c>
      <c r="X3090" s="197">
        <v>17965000000</v>
      </c>
      <c r="Y3090" s="197">
        <v>18056100000</v>
      </c>
      <c r="Z3090" s="197">
        <v>18108400000</v>
      </c>
      <c r="AA3090" s="197">
        <v>18153200000</v>
      </c>
      <c r="AB3090" s="197">
        <v>18227800000</v>
      </c>
      <c r="AC3090" s="197">
        <v>18363100000</v>
      </c>
      <c r="AD3090" s="197">
        <v>18464400000</v>
      </c>
      <c r="AE3090" s="197">
        <v>18598300000</v>
      </c>
      <c r="AF3090" s="197">
        <v>18723400000</v>
      </c>
    </row>
    <row r="3091" spans="1:32" x14ac:dyDescent="0.25">
      <c r="A3091" t="s">
        <v>8752</v>
      </c>
      <c r="B3091" s="197">
        <v>8355980000</v>
      </c>
      <c r="C3091" s="197">
        <v>8503760000</v>
      </c>
      <c r="D3091" s="197">
        <v>8553180000</v>
      </c>
      <c r="E3091" s="197">
        <v>8576820000</v>
      </c>
      <c r="F3091" s="197">
        <v>8668170000</v>
      </c>
      <c r="G3091" s="197">
        <v>8749600000</v>
      </c>
      <c r="H3091" s="197">
        <v>8831630000</v>
      </c>
      <c r="I3091" s="197">
        <v>8903180000</v>
      </c>
      <c r="J3091" s="197">
        <v>8963230000</v>
      </c>
      <c r="K3091" s="197">
        <v>9020740000</v>
      </c>
      <c r="L3091" s="197">
        <v>9107560000</v>
      </c>
      <c r="M3091" s="197">
        <v>9182180000</v>
      </c>
      <c r="N3091" s="197">
        <v>9226570000</v>
      </c>
      <c r="O3091" s="197">
        <v>9250040000</v>
      </c>
      <c r="P3091" s="197">
        <v>9272570000</v>
      </c>
      <c r="Q3091" s="197">
        <v>9285280000</v>
      </c>
      <c r="R3091" s="197">
        <v>9285320000</v>
      </c>
      <c r="S3091" s="197">
        <v>9297460000</v>
      </c>
      <c r="T3091" s="197">
        <v>9318970000</v>
      </c>
      <c r="U3091" s="197">
        <v>9331590000</v>
      </c>
      <c r="V3091" s="197">
        <v>9328400000</v>
      </c>
      <c r="W3091" s="197">
        <v>9339830000</v>
      </c>
      <c r="X3091" s="197">
        <v>9384180000</v>
      </c>
      <c r="Y3091" s="197">
        <v>9430840000</v>
      </c>
      <c r="Z3091" s="197">
        <v>9456800000</v>
      </c>
      <c r="AA3091" s="197">
        <v>9479310000</v>
      </c>
      <c r="AB3091" s="197">
        <v>9516880000</v>
      </c>
      <c r="AC3091" s="197">
        <v>9586720000</v>
      </c>
      <c r="AD3091" s="197">
        <v>9638120000</v>
      </c>
      <c r="AE3091" s="197">
        <v>9706480000</v>
      </c>
      <c r="AF3091" s="197">
        <v>9770090000</v>
      </c>
    </row>
    <row r="3092" spans="1:32" x14ac:dyDescent="0.25">
      <c r="A3092" t="s">
        <v>8753</v>
      </c>
      <c r="B3092" s="197">
        <v>6620650000</v>
      </c>
      <c r="C3092" s="197">
        <v>6737700000</v>
      </c>
      <c r="D3092" s="197">
        <v>6777020000</v>
      </c>
      <c r="E3092" s="197">
        <v>6795820000</v>
      </c>
      <c r="F3092" s="197">
        <v>6868270000</v>
      </c>
      <c r="G3092" s="197">
        <v>6932870000</v>
      </c>
      <c r="H3092" s="197">
        <v>6997900000</v>
      </c>
      <c r="I3092" s="197">
        <v>7054620000</v>
      </c>
      <c r="J3092" s="197">
        <v>7102220000</v>
      </c>
      <c r="K3092" s="197">
        <v>7147810000</v>
      </c>
      <c r="L3092" s="197">
        <v>7216630000</v>
      </c>
      <c r="M3092" s="197">
        <v>7275790000</v>
      </c>
      <c r="N3092" s="197">
        <v>7311000000</v>
      </c>
      <c r="O3092" s="197">
        <v>7329650000</v>
      </c>
      <c r="P3092" s="197">
        <v>7347540000</v>
      </c>
      <c r="Q3092" s="197">
        <v>7357660000</v>
      </c>
      <c r="R3092" s="197">
        <v>7357740000</v>
      </c>
      <c r="S3092" s="197">
        <v>7367390000</v>
      </c>
      <c r="T3092" s="197">
        <v>7384470000</v>
      </c>
      <c r="U3092" s="197">
        <v>7394500000</v>
      </c>
      <c r="V3092" s="197">
        <v>7392030000</v>
      </c>
      <c r="W3092" s="197">
        <v>7401140000</v>
      </c>
      <c r="X3092" s="197">
        <v>7436320000</v>
      </c>
      <c r="Y3092" s="197">
        <v>7473340000</v>
      </c>
      <c r="Z3092" s="197">
        <v>7493960000</v>
      </c>
      <c r="AA3092" s="197">
        <v>7511820000</v>
      </c>
      <c r="AB3092" s="197">
        <v>7541640000</v>
      </c>
      <c r="AC3092" s="197">
        <v>7597020000</v>
      </c>
      <c r="AD3092" s="197">
        <v>7637800000</v>
      </c>
      <c r="AE3092" s="197">
        <v>7692020000</v>
      </c>
      <c r="AF3092" s="197">
        <v>7742500000</v>
      </c>
    </row>
    <row r="3093" spans="1:32" x14ac:dyDescent="0.25">
      <c r="A3093" t="s">
        <v>8754</v>
      </c>
      <c r="B3093" s="197">
        <v>5142330000</v>
      </c>
      <c r="C3093" s="197">
        <v>5233420000</v>
      </c>
      <c r="D3093" s="197">
        <v>5263210000</v>
      </c>
      <c r="E3093" s="197">
        <v>5277490000</v>
      </c>
      <c r="F3093" s="197">
        <v>5333430000</v>
      </c>
      <c r="G3093" s="197">
        <v>5383260000</v>
      </c>
      <c r="H3093" s="197">
        <v>5433580000</v>
      </c>
      <c r="I3093" s="197">
        <v>5477510000</v>
      </c>
      <c r="J3093" s="197">
        <v>5514380000</v>
      </c>
      <c r="K3093" s="197">
        <v>5549660000</v>
      </c>
      <c r="L3093" s="197">
        <v>5602980000</v>
      </c>
      <c r="M3093" s="197">
        <v>5648750000</v>
      </c>
      <c r="N3093" s="197">
        <v>5675910000</v>
      </c>
      <c r="O3093" s="197">
        <v>5690190000</v>
      </c>
      <c r="P3093" s="197">
        <v>5703890000</v>
      </c>
      <c r="Q3093" s="197">
        <v>5711510000</v>
      </c>
      <c r="R3093" s="197">
        <v>5711360000</v>
      </c>
      <c r="S3093" s="197">
        <v>5718700000</v>
      </c>
      <c r="T3093" s="197">
        <v>5731800000</v>
      </c>
      <c r="U3093" s="197">
        <v>5739430000</v>
      </c>
      <c r="V3093" s="197">
        <v>5737290000</v>
      </c>
      <c r="W3093" s="197">
        <v>5744090000</v>
      </c>
      <c r="X3093" s="197">
        <v>5771200000</v>
      </c>
      <c r="Y3093" s="197">
        <v>5799770000</v>
      </c>
      <c r="Z3093" s="197">
        <v>5815560000</v>
      </c>
      <c r="AA3093" s="197">
        <v>5829280000</v>
      </c>
      <c r="AB3093" s="197">
        <v>5852200000</v>
      </c>
      <c r="AC3093" s="197">
        <v>5895030000</v>
      </c>
      <c r="AD3093" s="197">
        <v>5926440000</v>
      </c>
      <c r="AE3093" s="197">
        <v>5968260000</v>
      </c>
      <c r="AF3093" s="197">
        <v>6007150000</v>
      </c>
    </row>
    <row r="3094" spans="1:32" x14ac:dyDescent="0.25">
      <c r="A3094" t="s">
        <v>8755</v>
      </c>
      <c r="B3094" s="197">
        <v>210004000</v>
      </c>
      <c r="C3094" s="197">
        <v>213600000</v>
      </c>
      <c r="D3094" s="197">
        <v>215336000</v>
      </c>
      <c r="E3094" s="197">
        <v>216153000</v>
      </c>
      <c r="F3094" s="197">
        <v>218668000</v>
      </c>
      <c r="G3094" s="197">
        <v>220941000</v>
      </c>
      <c r="H3094" s="197">
        <v>223126000</v>
      </c>
      <c r="I3094" s="197">
        <v>225010000</v>
      </c>
      <c r="J3094" s="197">
        <v>226584000</v>
      </c>
      <c r="K3094" s="197">
        <v>228118000</v>
      </c>
      <c r="L3094" s="197">
        <v>230394000</v>
      </c>
      <c r="M3094" s="197">
        <v>232384000</v>
      </c>
      <c r="N3094" s="197">
        <v>233628000</v>
      </c>
      <c r="O3094" s="197">
        <v>234353000</v>
      </c>
      <c r="P3094" s="197">
        <v>235044000</v>
      </c>
      <c r="Q3094" s="197">
        <v>235525000</v>
      </c>
      <c r="R3094" s="197">
        <v>235665000</v>
      </c>
      <c r="S3094" s="197">
        <v>236075000</v>
      </c>
      <c r="T3094" s="197">
        <v>236726000</v>
      </c>
      <c r="U3094" s="197">
        <v>237154000</v>
      </c>
      <c r="V3094" s="197">
        <v>237217000</v>
      </c>
      <c r="W3094" s="197">
        <v>237687000</v>
      </c>
      <c r="X3094" s="197">
        <v>238948000</v>
      </c>
      <c r="Y3094" s="197">
        <v>240239000</v>
      </c>
      <c r="Z3094" s="197">
        <v>241042000</v>
      </c>
      <c r="AA3094" s="197">
        <v>241714000</v>
      </c>
      <c r="AB3094" s="197">
        <v>242820000</v>
      </c>
      <c r="AC3094" s="197">
        <v>244690000</v>
      </c>
      <c r="AD3094" s="197">
        <v>246162000</v>
      </c>
      <c r="AE3094" s="197">
        <v>248074000</v>
      </c>
      <c r="AF3094" s="197">
        <v>249882000</v>
      </c>
    </row>
    <row r="3095" spans="1:32" x14ac:dyDescent="0.25">
      <c r="A3095" t="s">
        <v>8756</v>
      </c>
      <c r="B3095" s="197">
        <v>1405790000</v>
      </c>
      <c r="C3095" s="197">
        <v>1430630000</v>
      </c>
      <c r="D3095" s="197">
        <v>1439050000</v>
      </c>
      <c r="E3095" s="197">
        <v>1443080000</v>
      </c>
      <c r="F3095" s="197">
        <v>1458490000</v>
      </c>
      <c r="G3095" s="197">
        <v>1472240000</v>
      </c>
      <c r="H3095" s="197">
        <v>1486070000</v>
      </c>
      <c r="I3095" s="197">
        <v>1498120000</v>
      </c>
      <c r="J3095" s="197">
        <v>1508240000</v>
      </c>
      <c r="K3095" s="197">
        <v>1517940000</v>
      </c>
      <c r="L3095" s="197">
        <v>1532560000</v>
      </c>
      <c r="M3095" s="197">
        <v>1545140000</v>
      </c>
      <c r="N3095" s="197">
        <v>1552640000</v>
      </c>
      <c r="O3095" s="197">
        <v>1556620000</v>
      </c>
      <c r="P3095" s="197">
        <v>1560430000</v>
      </c>
      <c r="Q3095" s="197">
        <v>1562600000</v>
      </c>
      <c r="R3095" s="197">
        <v>1562640000</v>
      </c>
      <c r="S3095" s="197">
        <v>1564710000</v>
      </c>
      <c r="T3095" s="197">
        <v>1568350000</v>
      </c>
      <c r="U3095" s="197">
        <v>1570500000</v>
      </c>
      <c r="V3095" s="197">
        <v>1569990000</v>
      </c>
      <c r="W3095" s="197">
        <v>1571950000</v>
      </c>
      <c r="X3095" s="197">
        <v>1579450000</v>
      </c>
      <c r="Y3095" s="197">
        <v>1587320000</v>
      </c>
      <c r="Z3095" s="197">
        <v>1591720000</v>
      </c>
      <c r="AA3095" s="197">
        <v>1595530000</v>
      </c>
      <c r="AB3095" s="197">
        <v>1601890000</v>
      </c>
      <c r="AC3095" s="197">
        <v>1613660000</v>
      </c>
      <c r="AD3095" s="197">
        <v>1622350000</v>
      </c>
      <c r="AE3095" s="197">
        <v>1633890000</v>
      </c>
      <c r="AF3095" s="197">
        <v>1644640000</v>
      </c>
    </row>
    <row r="3096" spans="1:32" x14ac:dyDescent="0.25">
      <c r="A3096" t="s">
        <v>8757</v>
      </c>
      <c r="B3096">
        <v>0</v>
      </c>
      <c r="C3096">
        <v>0</v>
      </c>
      <c r="D3096">
        <v>0</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row>
    <row r="3097" spans="1:32" x14ac:dyDescent="0.25">
      <c r="A3097" t="s">
        <v>8758</v>
      </c>
      <c r="B3097">
        <v>0</v>
      </c>
      <c r="C3097">
        <v>0</v>
      </c>
      <c r="D3097">
        <v>0</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row>
    <row r="3098" spans="1:32" x14ac:dyDescent="0.25">
      <c r="A3098" t="s">
        <v>8759</v>
      </c>
      <c r="B3098">
        <v>0</v>
      </c>
      <c r="C3098">
        <v>0</v>
      </c>
      <c r="D3098">
        <v>0</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row>
    <row r="3099" spans="1:32" x14ac:dyDescent="0.25">
      <c r="A3099" t="s">
        <v>8760</v>
      </c>
      <c r="B3099">
        <v>0</v>
      </c>
      <c r="C3099">
        <v>0</v>
      </c>
      <c r="D3099">
        <v>0</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row>
    <row r="3100" spans="1:32" x14ac:dyDescent="0.25">
      <c r="A3100" t="s">
        <v>8761</v>
      </c>
      <c r="B3100" s="197">
        <v>49863700000</v>
      </c>
      <c r="C3100" s="197">
        <v>49293000000</v>
      </c>
      <c r="D3100" s="197">
        <v>47918600000</v>
      </c>
      <c r="E3100" s="197">
        <v>48006200000</v>
      </c>
      <c r="F3100" s="197">
        <v>48470300000</v>
      </c>
      <c r="G3100" s="197">
        <v>48855000000</v>
      </c>
      <c r="H3100" s="197">
        <v>48897100000</v>
      </c>
      <c r="I3100" s="197">
        <v>48924500000</v>
      </c>
      <c r="J3100" s="197">
        <v>49304300000</v>
      </c>
      <c r="K3100" s="197">
        <v>49253500000</v>
      </c>
      <c r="L3100" s="197">
        <v>49343100000</v>
      </c>
      <c r="M3100" s="197">
        <v>49859800000</v>
      </c>
      <c r="N3100" s="197">
        <v>50028600000</v>
      </c>
      <c r="O3100" s="197">
        <v>50267300000</v>
      </c>
      <c r="P3100" s="197">
        <v>50486100000</v>
      </c>
      <c r="Q3100" s="197">
        <v>50882000000</v>
      </c>
      <c r="R3100" s="197">
        <v>51143200000</v>
      </c>
      <c r="S3100" s="197">
        <v>51229000000</v>
      </c>
      <c r="T3100" s="197">
        <v>51479600000</v>
      </c>
      <c r="U3100" s="197">
        <v>51645200000</v>
      </c>
      <c r="V3100" s="197">
        <v>52044000000</v>
      </c>
      <c r="W3100" s="197">
        <v>52203400000</v>
      </c>
      <c r="X3100" s="197">
        <v>52505100000</v>
      </c>
      <c r="Y3100" s="197">
        <v>53150700000</v>
      </c>
      <c r="Z3100" s="197">
        <v>53476200000</v>
      </c>
      <c r="AA3100" s="197">
        <v>53940900000</v>
      </c>
      <c r="AB3100" s="197">
        <v>54422600000</v>
      </c>
      <c r="AC3100" s="197">
        <v>54557600000</v>
      </c>
      <c r="AD3100" s="197">
        <v>55014800000</v>
      </c>
      <c r="AE3100" s="197">
        <v>55389600000</v>
      </c>
      <c r="AF3100" s="197">
        <v>55686100000</v>
      </c>
    </row>
    <row r="3101" spans="1:32" x14ac:dyDescent="0.25">
      <c r="A3101" t="s">
        <v>8762</v>
      </c>
      <c r="B3101" s="197">
        <v>15923000000</v>
      </c>
      <c r="C3101" s="197">
        <v>15740800000</v>
      </c>
      <c r="D3101" s="197">
        <v>15301900000</v>
      </c>
      <c r="E3101" s="197">
        <v>15329900000</v>
      </c>
      <c r="F3101" s="197">
        <v>15478100000</v>
      </c>
      <c r="G3101" s="197">
        <v>15600900000</v>
      </c>
      <c r="H3101" s="197">
        <v>15614400000</v>
      </c>
      <c r="I3101" s="197">
        <v>15623100000</v>
      </c>
      <c r="J3101" s="197">
        <v>15744400000</v>
      </c>
      <c r="K3101" s="197">
        <v>15728200000</v>
      </c>
      <c r="L3101" s="197">
        <v>15756800000</v>
      </c>
      <c r="M3101" s="197">
        <v>15921800000</v>
      </c>
      <c r="N3101" s="197">
        <v>15975700000</v>
      </c>
      <c r="O3101" s="197">
        <v>16051900000</v>
      </c>
      <c r="P3101" s="197">
        <v>16121800000</v>
      </c>
      <c r="Q3101" s="197">
        <v>16248200000</v>
      </c>
      <c r="R3101" s="197">
        <v>16331600000</v>
      </c>
      <c r="S3101" s="197">
        <v>16359000000</v>
      </c>
      <c r="T3101" s="197">
        <v>16439100000</v>
      </c>
      <c r="U3101" s="197">
        <v>16491900000</v>
      </c>
      <c r="V3101" s="197">
        <v>16619300000</v>
      </c>
      <c r="W3101" s="197">
        <v>16670200000</v>
      </c>
      <c r="X3101" s="197">
        <v>16766500000</v>
      </c>
      <c r="Y3101" s="197">
        <v>16972700000</v>
      </c>
      <c r="Z3101" s="197">
        <v>17076600000</v>
      </c>
      <c r="AA3101" s="197">
        <v>17225000000</v>
      </c>
      <c r="AB3101" s="197">
        <v>17378800000</v>
      </c>
      <c r="AC3101" s="197">
        <v>17421900000</v>
      </c>
      <c r="AD3101" s="197">
        <v>17567900000</v>
      </c>
      <c r="AE3101" s="197">
        <v>17687600000</v>
      </c>
      <c r="AF3101" s="197">
        <v>17782300000</v>
      </c>
    </row>
    <row r="3102" spans="1:32" x14ac:dyDescent="0.25">
      <c r="A3102" t="s">
        <v>8763</v>
      </c>
      <c r="B3102" s="197">
        <v>18620000000</v>
      </c>
      <c r="C3102" s="197">
        <v>18406900000</v>
      </c>
      <c r="D3102" s="197">
        <v>17893600000</v>
      </c>
      <c r="E3102" s="197">
        <v>17926400000</v>
      </c>
      <c r="F3102" s="197">
        <v>18099700000</v>
      </c>
      <c r="G3102" s="197">
        <v>18243300000</v>
      </c>
      <c r="H3102" s="197">
        <v>18259100000</v>
      </c>
      <c r="I3102" s="197">
        <v>18269300000</v>
      </c>
      <c r="J3102" s="197">
        <v>18411100000</v>
      </c>
      <c r="K3102" s="197">
        <v>18392100000</v>
      </c>
      <c r="L3102" s="197">
        <v>18425600000</v>
      </c>
      <c r="M3102" s="197">
        <v>18618500000</v>
      </c>
      <c r="N3102" s="197">
        <v>18681600000</v>
      </c>
      <c r="O3102" s="197">
        <v>18770700000</v>
      </c>
      <c r="P3102" s="197">
        <v>18852400000</v>
      </c>
      <c r="Q3102" s="197">
        <v>19000200000</v>
      </c>
      <c r="R3102" s="197">
        <v>19097800000</v>
      </c>
      <c r="S3102" s="197">
        <v>19129800000</v>
      </c>
      <c r="T3102" s="197">
        <v>19223400000</v>
      </c>
      <c r="U3102" s="197">
        <v>19285200000</v>
      </c>
      <c r="V3102" s="197">
        <v>19434100000</v>
      </c>
      <c r="W3102" s="197">
        <v>19493700000</v>
      </c>
      <c r="X3102" s="197">
        <v>19606300000</v>
      </c>
      <c r="Y3102" s="197">
        <v>19847400000</v>
      </c>
      <c r="Z3102" s="197">
        <v>19968900000</v>
      </c>
      <c r="AA3102" s="197">
        <v>20142500000</v>
      </c>
      <c r="AB3102" s="197">
        <v>20322300000</v>
      </c>
      <c r="AC3102" s="197">
        <v>20372800000</v>
      </c>
      <c r="AD3102" s="197">
        <v>20543500000</v>
      </c>
      <c r="AE3102" s="197">
        <v>20683500000</v>
      </c>
      <c r="AF3102" s="197">
        <v>20794200000</v>
      </c>
    </row>
    <row r="3103" spans="1:32" x14ac:dyDescent="0.25">
      <c r="A3103" t="s">
        <v>8764</v>
      </c>
      <c r="B3103" s="197">
        <v>5504970000</v>
      </c>
      <c r="C3103" s="197">
        <v>5441970000</v>
      </c>
      <c r="D3103" s="197">
        <v>5290230000</v>
      </c>
      <c r="E3103" s="197">
        <v>5299910000</v>
      </c>
      <c r="F3103" s="197">
        <v>5351140000</v>
      </c>
      <c r="G3103" s="197">
        <v>5393610000</v>
      </c>
      <c r="H3103" s="197">
        <v>5398260000</v>
      </c>
      <c r="I3103" s="197">
        <v>5401280000</v>
      </c>
      <c r="J3103" s="197">
        <v>5443220000</v>
      </c>
      <c r="K3103" s="197">
        <v>5437610000</v>
      </c>
      <c r="L3103" s="197">
        <v>5447490000</v>
      </c>
      <c r="M3103" s="197">
        <v>5504540000</v>
      </c>
      <c r="N3103" s="197">
        <v>5523180000</v>
      </c>
      <c r="O3103" s="197">
        <v>5549530000</v>
      </c>
      <c r="P3103" s="197">
        <v>5573690000</v>
      </c>
      <c r="Q3103" s="197">
        <v>5617400000</v>
      </c>
      <c r="R3103" s="197">
        <v>5646230000</v>
      </c>
      <c r="S3103" s="197">
        <v>5655700000</v>
      </c>
      <c r="T3103" s="197">
        <v>5683370000</v>
      </c>
      <c r="U3103" s="197">
        <v>5701650000</v>
      </c>
      <c r="V3103" s="197">
        <v>5745680000</v>
      </c>
      <c r="W3103" s="197">
        <v>5763270000</v>
      </c>
      <c r="X3103" s="197">
        <v>5796580000</v>
      </c>
      <c r="Y3103" s="197">
        <v>5867860000</v>
      </c>
      <c r="Z3103" s="197">
        <v>5903790000</v>
      </c>
      <c r="AA3103" s="197">
        <v>5955100000</v>
      </c>
      <c r="AB3103" s="197">
        <v>6008270000</v>
      </c>
      <c r="AC3103" s="197">
        <v>6023180000</v>
      </c>
      <c r="AD3103" s="197">
        <v>6073660000</v>
      </c>
      <c r="AE3103" s="197">
        <v>6115040000</v>
      </c>
      <c r="AF3103" s="197">
        <v>6147770000</v>
      </c>
    </row>
    <row r="3104" spans="1:32" x14ac:dyDescent="0.25">
      <c r="A3104" t="s">
        <v>8765</v>
      </c>
      <c r="B3104" s="197">
        <v>4525310000</v>
      </c>
      <c r="C3104" s="197">
        <v>4473530000</v>
      </c>
      <c r="D3104" s="197">
        <v>4348790000</v>
      </c>
      <c r="E3104" s="197">
        <v>4356740000</v>
      </c>
      <c r="F3104" s="197">
        <v>4398860000</v>
      </c>
      <c r="G3104" s="197">
        <v>4433770000</v>
      </c>
      <c r="H3104" s="197">
        <v>4437600000</v>
      </c>
      <c r="I3104" s="197">
        <v>4440080000</v>
      </c>
      <c r="J3104" s="197">
        <v>4474550000</v>
      </c>
      <c r="K3104" s="197">
        <v>4469940000</v>
      </c>
      <c r="L3104" s="197">
        <v>4478060000</v>
      </c>
      <c r="M3104" s="197">
        <v>4524960000</v>
      </c>
      <c r="N3104" s="197">
        <v>4540280000</v>
      </c>
      <c r="O3104" s="197">
        <v>4561940000</v>
      </c>
      <c r="P3104" s="197">
        <v>4581800000</v>
      </c>
      <c r="Q3104" s="197">
        <v>4617730000</v>
      </c>
      <c r="R3104" s="197">
        <v>4641430000</v>
      </c>
      <c r="S3104" s="197">
        <v>4649220000</v>
      </c>
      <c r="T3104" s="197">
        <v>4671970000</v>
      </c>
      <c r="U3104" s="197">
        <v>4686990000</v>
      </c>
      <c r="V3104" s="197">
        <v>4723190000</v>
      </c>
      <c r="W3104" s="197">
        <v>4737650000</v>
      </c>
      <c r="X3104" s="197">
        <v>4765030000</v>
      </c>
      <c r="Y3104" s="197">
        <v>4823620000</v>
      </c>
      <c r="Z3104" s="197">
        <v>4853160000</v>
      </c>
      <c r="AA3104" s="197">
        <v>4895340000</v>
      </c>
      <c r="AB3104" s="197">
        <v>4939050000</v>
      </c>
      <c r="AC3104" s="197">
        <v>4951300000</v>
      </c>
      <c r="AD3104" s="197">
        <v>4992800000</v>
      </c>
      <c r="AE3104" s="197">
        <v>5026810000</v>
      </c>
      <c r="AF3104" s="197">
        <v>5053720000</v>
      </c>
    </row>
    <row r="3105" spans="1:32" x14ac:dyDescent="0.25">
      <c r="A3105" t="s">
        <v>8766</v>
      </c>
      <c r="B3105" s="197">
        <v>16379400000</v>
      </c>
      <c r="C3105" s="197">
        <v>16191900000</v>
      </c>
      <c r="D3105" s="197">
        <v>15740400000</v>
      </c>
      <c r="E3105" s="197">
        <v>15769200000</v>
      </c>
      <c r="F3105" s="197">
        <v>15921700000</v>
      </c>
      <c r="G3105" s="197">
        <v>16048000000</v>
      </c>
      <c r="H3105" s="197">
        <v>16061900000</v>
      </c>
      <c r="I3105" s="197">
        <v>16070800000</v>
      </c>
      <c r="J3105" s="197">
        <v>16195600000</v>
      </c>
      <c r="K3105" s="197">
        <v>16178900000</v>
      </c>
      <c r="L3105" s="197">
        <v>16208300000</v>
      </c>
      <c r="M3105" s="197">
        <v>16378100000</v>
      </c>
      <c r="N3105" s="197">
        <v>16433500000</v>
      </c>
      <c r="O3105" s="197">
        <v>16511900000</v>
      </c>
      <c r="P3105" s="197">
        <v>16583800000</v>
      </c>
      <c r="Q3105" s="197">
        <v>16713900000</v>
      </c>
      <c r="R3105" s="197">
        <v>16799700000</v>
      </c>
      <c r="S3105" s="197">
        <v>16827800000</v>
      </c>
      <c r="T3105" s="197">
        <v>16910200000</v>
      </c>
      <c r="U3105" s="197">
        <v>16964500000</v>
      </c>
      <c r="V3105" s="197">
        <v>17095600000</v>
      </c>
      <c r="W3105" s="197">
        <v>17147900000</v>
      </c>
      <c r="X3105" s="197">
        <v>17247000000</v>
      </c>
      <c r="Y3105" s="197">
        <v>17459100000</v>
      </c>
      <c r="Z3105" s="197">
        <v>17566000000</v>
      </c>
      <c r="AA3105" s="197">
        <v>17718700000</v>
      </c>
      <c r="AB3105" s="197">
        <v>17876900000</v>
      </c>
      <c r="AC3105" s="197">
        <v>17921200000</v>
      </c>
      <c r="AD3105" s="197">
        <v>18071400000</v>
      </c>
      <c r="AE3105" s="197">
        <v>18194500000</v>
      </c>
      <c r="AF3105" s="197">
        <v>18291900000</v>
      </c>
    </row>
    <row r="3106" spans="1:32" x14ac:dyDescent="0.25">
      <c r="A3106" t="s">
        <v>8767</v>
      </c>
      <c r="B3106" s="197">
        <v>259302000</v>
      </c>
      <c r="C3106" s="197">
        <v>256335000</v>
      </c>
      <c r="D3106" s="197">
        <v>249187000</v>
      </c>
      <c r="E3106" s="197">
        <v>249643000</v>
      </c>
      <c r="F3106" s="197">
        <v>252057000</v>
      </c>
      <c r="G3106" s="197">
        <v>254057000</v>
      </c>
      <c r="H3106" s="197">
        <v>254276000</v>
      </c>
      <c r="I3106" s="197">
        <v>254418000</v>
      </c>
      <c r="J3106" s="197">
        <v>256393000</v>
      </c>
      <c r="K3106" s="197">
        <v>256129000</v>
      </c>
      <c r="L3106" s="197">
        <v>256595000</v>
      </c>
      <c r="M3106" s="197">
        <v>259282000</v>
      </c>
      <c r="N3106" s="197">
        <v>260160000</v>
      </c>
      <c r="O3106" s="197">
        <v>261401000</v>
      </c>
      <c r="P3106" s="197">
        <v>262539000</v>
      </c>
      <c r="Q3106" s="197">
        <v>264598000</v>
      </c>
      <c r="R3106" s="197">
        <v>265956000</v>
      </c>
      <c r="S3106" s="197">
        <v>266402000</v>
      </c>
      <c r="T3106" s="197">
        <v>267706000</v>
      </c>
      <c r="U3106" s="197">
        <v>268566000</v>
      </c>
      <c r="V3106" s="197">
        <v>270641000</v>
      </c>
      <c r="W3106" s="197">
        <v>271469000</v>
      </c>
      <c r="X3106" s="197">
        <v>273038000</v>
      </c>
      <c r="Y3106" s="197">
        <v>276395000</v>
      </c>
      <c r="Z3106" s="197">
        <v>278088000</v>
      </c>
      <c r="AA3106" s="197">
        <v>280505000</v>
      </c>
      <c r="AB3106" s="197">
        <v>283010000</v>
      </c>
      <c r="AC3106" s="197">
        <v>283712000</v>
      </c>
      <c r="AD3106" s="197">
        <v>286089000</v>
      </c>
      <c r="AE3106" s="197">
        <v>288038000</v>
      </c>
      <c r="AF3106" s="197">
        <v>289580000</v>
      </c>
    </row>
    <row r="3107" spans="1:32" x14ac:dyDescent="0.25">
      <c r="A3107" t="s">
        <v>8768</v>
      </c>
      <c r="B3107" s="197">
        <v>616425000</v>
      </c>
      <c r="C3107" s="197">
        <v>609371000</v>
      </c>
      <c r="D3107" s="197">
        <v>592380000</v>
      </c>
      <c r="E3107" s="197">
        <v>593463000</v>
      </c>
      <c r="F3107" s="197">
        <v>599200000</v>
      </c>
      <c r="G3107" s="197">
        <v>603956000</v>
      </c>
      <c r="H3107" s="197">
        <v>604477000</v>
      </c>
      <c r="I3107" s="197">
        <v>604815000</v>
      </c>
      <c r="J3107" s="197">
        <v>609510000</v>
      </c>
      <c r="K3107" s="197">
        <v>608882000</v>
      </c>
      <c r="L3107" s="197">
        <v>609989000</v>
      </c>
      <c r="M3107" s="197">
        <v>616377000</v>
      </c>
      <c r="N3107" s="197">
        <v>618464000</v>
      </c>
      <c r="O3107" s="197">
        <v>621415000</v>
      </c>
      <c r="P3107" s="197">
        <v>624120000</v>
      </c>
      <c r="Q3107" s="197">
        <v>629014000</v>
      </c>
      <c r="R3107" s="197">
        <v>632243000</v>
      </c>
      <c r="S3107" s="197">
        <v>633304000</v>
      </c>
      <c r="T3107" s="197">
        <v>636402000</v>
      </c>
      <c r="U3107" s="197">
        <v>638448000</v>
      </c>
      <c r="V3107" s="197">
        <v>643379000</v>
      </c>
      <c r="W3107" s="197">
        <v>645349000</v>
      </c>
      <c r="X3107" s="197">
        <v>649079000</v>
      </c>
      <c r="Y3107" s="197">
        <v>657060000</v>
      </c>
      <c r="Z3107" s="197">
        <v>661084000</v>
      </c>
      <c r="AA3107" s="197">
        <v>666829000</v>
      </c>
      <c r="AB3107" s="197">
        <v>672783000</v>
      </c>
      <c r="AC3107" s="197">
        <v>674452000</v>
      </c>
      <c r="AD3107" s="197">
        <v>680104000</v>
      </c>
      <c r="AE3107" s="197">
        <v>684738000</v>
      </c>
      <c r="AF3107" s="197">
        <v>688404000</v>
      </c>
    </row>
    <row r="3108" spans="1:32" x14ac:dyDescent="0.25">
      <c r="A3108" t="s">
        <v>8769</v>
      </c>
      <c r="B3108">
        <v>0</v>
      </c>
      <c r="C3108">
        <v>0</v>
      </c>
      <c r="D3108">
        <v>0</v>
      </c>
      <c r="E3108">
        <v>0</v>
      </c>
      <c r="F3108">
        <v>0</v>
      </c>
      <c r="G3108">
        <v>0</v>
      </c>
      <c r="H3108">
        <v>0</v>
      </c>
      <c r="I3108">
        <v>0</v>
      </c>
      <c r="J3108">
        <v>0</v>
      </c>
      <c r="K3108">
        <v>0</v>
      </c>
      <c r="L3108">
        <v>0</v>
      </c>
      <c r="M3108">
        <v>0</v>
      </c>
      <c r="N3108">
        <v>0</v>
      </c>
      <c r="O3108">
        <v>0</v>
      </c>
      <c r="P3108">
        <v>0</v>
      </c>
      <c r="Q3108">
        <v>0</v>
      </c>
      <c r="R3108">
        <v>0</v>
      </c>
      <c r="S3108">
        <v>0</v>
      </c>
      <c r="T3108">
        <v>0</v>
      </c>
      <c r="U3108">
        <v>0</v>
      </c>
      <c r="V3108">
        <v>0</v>
      </c>
      <c r="W3108">
        <v>0</v>
      </c>
      <c r="X3108">
        <v>0</v>
      </c>
      <c r="Y3108">
        <v>0</v>
      </c>
      <c r="Z3108">
        <v>0</v>
      </c>
      <c r="AA3108">
        <v>0</v>
      </c>
      <c r="AB3108">
        <v>0</v>
      </c>
      <c r="AC3108">
        <v>0</v>
      </c>
      <c r="AD3108">
        <v>0</v>
      </c>
      <c r="AE3108">
        <v>0</v>
      </c>
      <c r="AF3108">
        <v>0</v>
      </c>
    </row>
    <row r="3109" spans="1:32" x14ac:dyDescent="0.25">
      <c r="A3109" t="s">
        <v>8770</v>
      </c>
      <c r="B3109">
        <v>0</v>
      </c>
      <c r="C3109">
        <v>0</v>
      </c>
      <c r="D3109">
        <v>0</v>
      </c>
      <c r="E3109">
        <v>0</v>
      </c>
      <c r="F3109">
        <v>0</v>
      </c>
      <c r="G3109">
        <v>0</v>
      </c>
      <c r="H3109">
        <v>0</v>
      </c>
      <c r="I3109">
        <v>0</v>
      </c>
      <c r="J3109">
        <v>0</v>
      </c>
      <c r="K3109">
        <v>0</v>
      </c>
      <c r="L3109">
        <v>0</v>
      </c>
      <c r="M3109">
        <v>0</v>
      </c>
      <c r="N3109">
        <v>0</v>
      </c>
      <c r="O3109">
        <v>0</v>
      </c>
      <c r="P3109">
        <v>0</v>
      </c>
      <c r="Q3109">
        <v>0</v>
      </c>
      <c r="R3109">
        <v>0</v>
      </c>
      <c r="S3109">
        <v>0</v>
      </c>
      <c r="T3109">
        <v>0</v>
      </c>
      <c r="U3109">
        <v>0</v>
      </c>
      <c r="V3109">
        <v>0</v>
      </c>
      <c r="W3109">
        <v>0</v>
      </c>
      <c r="X3109">
        <v>0</v>
      </c>
      <c r="Y3109">
        <v>0</v>
      </c>
      <c r="Z3109">
        <v>0</v>
      </c>
      <c r="AA3109">
        <v>0</v>
      </c>
      <c r="AB3109">
        <v>0</v>
      </c>
      <c r="AC3109">
        <v>0</v>
      </c>
      <c r="AD3109">
        <v>0</v>
      </c>
      <c r="AE3109">
        <v>0</v>
      </c>
      <c r="AF3109">
        <v>0</v>
      </c>
    </row>
    <row r="3110" spans="1:32" x14ac:dyDescent="0.25">
      <c r="A3110" t="s">
        <v>8771</v>
      </c>
      <c r="B3110">
        <v>0</v>
      </c>
      <c r="C3110">
        <v>0</v>
      </c>
      <c r="D3110">
        <v>0</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row>
    <row r="3111" spans="1:32" x14ac:dyDescent="0.25">
      <c r="A3111" t="s">
        <v>8772</v>
      </c>
      <c r="B3111" s="197">
        <v>13095900000000</v>
      </c>
      <c r="C3111" s="197">
        <v>13328000000000</v>
      </c>
      <c r="D3111" s="197">
        <v>13558900000000</v>
      </c>
      <c r="E3111" s="197">
        <v>13788600000000</v>
      </c>
      <c r="F3111" s="197">
        <v>14017200000000</v>
      </c>
      <c r="G3111" s="197">
        <v>14244600000000</v>
      </c>
      <c r="H3111" s="197">
        <v>14470800000000</v>
      </c>
      <c r="I3111" s="197">
        <v>14695800000000</v>
      </c>
      <c r="J3111" s="197">
        <v>14919600000000</v>
      </c>
      <c r="K3111" s="197">
        <v>15142200000000</v>
      </c>
      <c r="L3111" s="197">
        <v>15363700000000</v>
      </c>
      <c r="M3111" s="197">
        <v>15583900000000</v>
      </c>
      <c r="N3111" s="197">
        <v>15803000000000</v>
      </c>
      <c r="O3111" s="197">
        <v>16020900000000</v>
      </c>
      <c r="P3111" s="197">
        <v>16237600000000</v>
      </c>
      <c r="Q3111" s="197">
        <v>16453100000000</v>
      </c>
      <c r="R3111" s="197">
        <v>16667500000000</v>
      </c>
      <c r="S3111" s="197">
        <v>16880600000000</v>
      </c>
      <c r="T3111" s="197">
        <v>17092600000000</v>
      </c>
      <c r="U3111" s="197">
        <v>17303400000000</v>
      </c>
      <c r="V3111" s="197">
        <v>17513000000000</v>
      </c>
      <c r="W3111" s="197">
        <v>17721400000000</v>
      </c>
      <c r="X3111" s="197">
        <v>17928700000000</v>
      </c>
      <c r="Y3111" s="197">
        <v>18134700000000</v>
      </c>
      <c r="Z3111" s="197">
        <v>18339600000000</v>
      </c>
      <c r="AA3111" s="197">
        <v>18543300000000</v>
      </c>
      <c r="AB3111" s="197">
        <v>18745800000000</v>
      </c>
      <c r="AC3111" s="197">
        <v>18947100000000</v>
      </c>
      <c r="AD3111" s="197">
        <v>19147200000000</v>
      </c>
      <c r="AE3111" s="197">
        <v>19346100000000</v>
      </c>
      <c r="AF3111" s="197">
        <v>19543900000000</v>
      </c>
    </row>
    <row r="3112" spans="1:32" x14ac:dyDescent="0.25">
      <c r="A3112" t="s">
        <v>8773</v>
      </c>
      <c r="B3112" s="197">
        <v>179009000000</v>
      </c>
      <c r="C3112" s="197">
        <v>188581000000</v>
      </c>
      <c r="D3112" s="197">
        <v>195166000000</v>
      </c>
      <c r="E3112" s="197">
        <v>194093000000</v>
      </c>
      <c r="F3112" s="197">
        <v>200300000000</v>
      </c>
      <c r="G3112" s="197">
        <v>206485000000</v>
      </c>
      <c r="H3112" s="197">
        <v>211080000000</v>
      </c>
      <c r="I3112" s="197">
        <v>214707000000</v>
      </c>
      <c r="J3112" s="197">
        <v>218173000000</v>
      </c>
      <c r="K3112" s="197">
        <v>221531000000</v>
      </c>
      <c r="L3112" s="197">
        <v>225536000000</v>
      </c>
      <c r="M3112" s="197">
        <v>229138000000</v>
      </c>
      <c r="N3112" s="197">
        <v>232166000000</v>
      </c>
      <c r="O3112" s="197">
        <v>235432000000</v>
      </c>
      <c r="P3112" s="197">
        <v>239098000000</v>
      </c>
      <c r="Q3112" s="197">
        <v>243139000000</v>
      </c>
      <c r="R3112" s="197">
        <v>246427000000</v>
      </c>
      <c r="S3112" s="197">
        <v>249730000000</v>
      </c>
      <c r="T3112" s="197">
        <v>253329000000</v>
      </c>
      <c r="U3112" s="197">
        <v>256114000000</v>
      </c>
      <c r="V3112" s="197">
        <v>259746000000</v>
      </c>
      <c r="W3112" s="197">
        <v>263630000000</v>
      </c>
      <c r="X3112" s="197">
        <v>268830000000</v>
      </c>
      <c r="Y3112" s="197">
        <v>272881000000</v>
      </c>
      <c r="Z3112" s="197">
        <v>276273000000</v>
      </c>
      <c r="AA3112" s="197">
        <v>279326000000</v>
      </c>
      <c r="AB3112" s="197">
        <v>283058000000</v>
      </c>
      <c r="AC3112" s="197">
        <v>286377000000</v>
      </c>
      <c r="AD3112" s="197">
        <v>289660000000</v>
      </c>
      <c r="AE3112" s="197">
        <v>293953000000</v>
      </c>
      <c r="AF3112" s="197">
        <v>297890000000</v>
      </c>
    </row>
    <row r="3113" spans="1:32" x14ac:dyDescent="0.25">
      <c r="A3113" t="s">
        <v>8774</v>
      </c>
      <c r="B3113" s="197">
        <v>93817400000</v>
      </c>
      <c r="C3113" s="197">
        <v>98137000000</v>
      </c>
      <c r="D3113" s="197">
        <v>102088000000</v>
      </c>
      <c r="E3113" s="197">
        <v>101267000000</v>
      </c>
      <c r="F3113" s="197">
        <v>104097000000</v>
      </c>
      <c r="G3113" s="197">
        <v>106870000000</v>
      </c>
      <c r="H3113" s="197">
        <v>108577000000</v>
      </c>
      <c r="I3113" s="197">
        <v>109811000000</v>
      </c>
      <c r="J3113" s="197">
        <v>110936000000</v>
      </c>
      <c r="K3113" s="197">
        <v>112097000000</v>
      </c>
      <c r="L3113" s="197">
        <v>113603000000</v>
      </c>
      <c r="M3113" s="197">
        <v>115062000000</v>
      </c>
      <c r="N3113" s="197">
        <v>116375000000</v>
      </c>
      <c r="O3113" s="197">
        <v>117647000000</v>
      </c>
      <c r="P3113" s="197">
        <v>118894000000</v>
      </c>
      <c r="Q3113" s="197">
        <v>120481000000</v>
      </c>
      <c r="R3113" s="197">
        <v>121640000000</v>
      </c>
      <c r="S3113" s="197">
        <v>122783000000</v>
      </c>
      <c r="T3113" s="197">
        <v>124191000000</v>
      </c>
      <c r="U3113" s="197">
        <v>125182000000</v>
      </c>
      <c r="V3113" s="197">
        <v>126745000000</v>
      </c>
      <c r="W3113" s="197">
        <v>128464000000</v>
      </c>
      <c r="X3113" s="197">
        <v>130599000000</v>
      </c>
      <c r="Y3113" s="197">
        <v>131987000000</v>
      </c>
      <c r="Z3113" s="197">
        <v>133144000000</v>
      </c>
      <c r="AA3113" s="197">
        <v>134087000000</v>
      </c>
      <c r="AB3113" s="197">
        <v>135780000000</v>
      </c>
      <c r="AC3113" s="197">
        <v>137363000000</v>
      </c>
      <c r="AD3113" s="197">
        <v>139040000000</v>
      </c>
      <c r="AE3113" s="197">
        <v>140966000000</v>
      </c>
      <c r="AF3113" s="197">
        <v>142773000000</v>
      </c>
    </row>
    <row r="3114" spans="1:32" x14ac:dyDescent="0.25">
      <c r="A3114" t="s">
        <v>8775</v>
      </c>
      <c r="B3114" s="197">
        <v>21561400000</v>
      </c>
      <c r="C3114" s="197">
        <v>22649700000</v>
      </c>
      <c r="D3114" s="197">
        <v>23489200000</v>
      </c>
      <c r="E3114" s="197">
        <v>23336000000</v>
      </c>
      <c r="F3114" s="197">
        <v>24044400000</v>
      </c>
      <c r="G3114" s="197">
        <v>24745900000</v>
      </c>
      <c r="H3114" s="197">
        <v>25234400000</v>
      </c>
      <c r="I3114" s="197">
        <v>25609400000</v>
      </c>
      <c r="J3114" s="197">
        <v>25962700000</v>
      </c>
      <c r="K3114" s="197">
        <v>26311700000</v>
      </c>
      <c r="L3114" s="197">
        <v>26739100000</v>
      </c>
      <c r="M3114" s="197">
        <v>27133300000</v>
      </c>
      <c r="N3114" s="197">
        <v>27472600000</v>
      </c>
      <c r="O3114" s="197">
        <v>27825200000</v>
      </c>
      <c r="P3114" s="197">
        <v>28204200000</v>
      </c>
      <c r="Q3114" s="197">
        <v>28641800000</v>
      </c>
      <c r="R3114" s="197">
        <v>28985400000</v>
      </c>
      <c r="S3114" s="197">
        <v>29328800000</v>
      </c>
      <c r="T3114" s="197">
        <v>29718000000</v>
      </c>
      <c r="U3114" s="197">
        <v>30010000000</v>
      </c>
      <c r="V3114" s="197">
        <v>30415900000</v>
      </c>
      <c r="W3114" s="197">
        <v>30854300000</v>
      </c>
      <c r="X3114" s="197">
        <v>31426000000</v>
      </c>
      <c r="Y3114" s="197">
        <v>31845700000</v>
      </c>
      <c r="Z3114" s="197">
        <v>32196800000</v>
      </c>
      <c r="AA3114" s="197">
        <v>32503600000</v>
      </c>
      <c r="AB3114" s="197">
        <v>32928700000</v>
      </c>
      <c r="AC3114" s="197">
        <v>33314000000</v>
      </c>
      <c r="AD3114" s="197">
        <v>33705400000</v>
      </c>
      <c r="AE3114" s="197">
        <v>34192400000</v>
      </c>
      <c r="AF3114" s="197">
        <v>34642900000</v>
      </c>
    </row>
    <row r="3115" spans="1:32" x14ac:dyDescent="0.25">
      <c r="A3115" t="s">
        <v>8776</v>
      </c>
      <c r="B3115" s="197">
        <v>6642660000</v>
      </c>
      <c r="C3115" s="197">
        <v>6993400000</v>
      </c>
      <c r="D3115" s="197">
        <v>7240960000</v>
      </c>
      <c r="E3115" s="197">
        <v>7199480000</v>
      </c>
      <c r="F3115" s="197">
        <v>7427090000</v>
      </c>
      <c r="G3115" s="197">
        <v>7653610000</v>
      </c>
      <c r="H3115" s="197">
        <v>7819650000</v>
      </c>
      <c r="I3115" s="197">
        <v>7949980000</v>
      </c>
      <c r="J3115" s="197">
        <v>8074190000</v>
      </c>
      <c r="K3115" s="197">
        <v>8194980000</v>
      </c>
      <c r="L3115" s="197">
        <v>8339800000</v>
      </c>
      <c r="M3115" s="197">
        <v>8470720000</v>
      </c>
      <c r="N3115" s="197">
        <v>8581360000</v>
      </c>
      <c r="O3115" s="197">
        <v>8699750000</v>
      </c>
      <c r="P3115" s="197">
        <v>8831470000</v>
      </c>
      <c r="Q3115" s="197">
        <v>8978030000</v>
      </c>
      <c r="R3115" s="197">
        <v>9096420000</v>
      </c>
      <c r="S3115" s="197">
        <v>9215260000</v>
      </c>
      <c r="T3115" s="197">
        <v>9345770000</v>
      </c>
      <c r="U3115" s="197">
        <v>9446110000</v>
      </c>
      <c r="V3115" s="197">
        <v>9578730000</v>
      </c>
      <c r="W3115" s="197">
        <v>9720810000</v>
      </c>
      <c r="X3115" s="197">
        <v>9910000000</v>
      </c>
      <c r="Y3115" s="197">
        <v>10055600000</v>
      </c>
      <c r="Z3115" s="197">
        <v>10177500000</v>
      </c>
      <c r="AA3115" s="197">
        <v>10286700000</v>
      </c>
      <c r="AB3115" s="197">
        <v>10423400000</v>
      </c>
      <c r="AC3115" s="197">
        <v>10545600000</v>
      </c>
      <c r="AD3115" s="197">
        <v>10667200000</v>
      </c>
      <c r="AE3115" s="197">
        <v>10824400000</v>
      </c>
      <c r="AF3115" s="197">
        <v>10968900000</v>
      </c>
    </row>
    <row r="3116" spans="1:32" x14ac:dyDescent="0.25">
      <c r="A3116" t="s">
        <v>8777</v>
      </c>
      <c r="B3116" s="197">
        <v>5389430000</v>
      </c>
      <c r="C3116" s="197">
        <v>5673040000</v>
      </c>
      <c r="D3116" s="197">
        <v>5874580000</v>
      </c>
      <c r="E3116" s="197">
        <v>5840570000</v>
      </c>
      <c r="F3116" s="197">
        <v>6024650000</v>
      </c>
      <c r="G3116" s="197">
        <v>6207790000</v>
      </c>
      <c r="H3116" s="197">
        <v>6341540000</v>
      </c>
      <c r="I3116" s="197">
        <v>6446360000</v>
      </c>
      <c r="J3116" s="197">
        <v>6546170000</v>
      </c>
      <c r="K3116" s="197">
        <v>6643360000</v>
      </c>
      <c r="L3116" s="197">
        <v>6760030000</v>
      </c>
      <c r="M3116" s="197">
        <v>6865660000</v>
      </c>
      <c r="N3116" s="197">
        <v>6955050000</v>
      </c>
      <c r="O3116" s="197">
        <v>7050490000</v>
      </c>
      <c r="P3116" s="197">
        <v>7156430000</v>
      </c>
      <c r="Q3116" s="197">
        <v>7274610000</v>
      </c>
      <c r="R3116" s="197">
        <v>7369890000</v>
      </c>
      <c r="S3116" s="197">
        <v>7465490000</v>
      </c>
      <c r="T3116" s="197">
        <v>7570720000</v>
      </c>
      <c r="U3116" s="197">
        <v>7651480000</v>
      </c>
      <c r="V3116" s="197">
        <v>7758600000</v>
      </c>
      <c r="W3116" s="197">
        <v>7873450000</v>
      </c>
      <c r="X3116" s="197">
        <v>8026130000</v>
      </c>
      <c r="Y3116" s="197">
        <v>8143260000</v>
      </c>
      <c r="Z3116" s="197">
        <v>8241320000</v>
      </c>
      <c r="AA3116" s="197">
        <v>8328940000</v>
      </c>
      <c r="AB3116" s="197">
        <v>8439550000</v>
      </c>
      <c r="AC3116" s="197">
        <v>8538460000</v>
      </c>
      <c r="AD3116" s="197">
        <v>8637020000</v>
      </c>
      <c r="AE3116" s="197">
        <v>8764130000</v>
      </c>
      <c r="AF3116" s="197">
        <v>8880990000</v>
      </c>
    </row>
    <row r="3117" spans="1:32" x14ac:dyDescent="0.25">
      <c r="A3117" t="s">
        <v>8778</v>
      </c>
      <c r="B3117" s="197">
        <v>27709900000</v>
      </c>
      <c r="C3117" s="197">
        <v>29202900000</v>
      </c>
      <c r="D3117" s="197">
        <v>30214200000</v>
      </c>
      <c r="E3117" s="197">
        <v>30052200000</v>
      </c>
      <c r="F3117" s="197">
        <v>31019900000</v>
      </c>
      <c r="G3117" s="197">
        <v>31984900000</v>
      </c>
      <c r="H3117" s="197">
        <v>32707600000</v>
      </c>
      <c r="I3117" s="197">
        <v>33279900000</v>
      </c>
      <c r="J3117" s="197">
        <v>33827800000</v>
      </c>
      <c r="K3117" s="197">
        <v>34357400000</v>
      </c>
      <c r="L3117" s="197">
        <v>34986900000</v>
      </c>
      <c r="M3117" s="197">
        <v>35551500000</v>
      </c>
      <c r="N3117" s="197">
        <v>36024800000</v>
      </c>
      <c r="O3117" s="197">
        <v>36537500000</v>
      </c>
      <c r="P3117" s="197">
        <v>37116000000</v>
      </c>
      <c r="Q3117" s="197">
        <v>37750100000</v>
      </c>
      <c r="R3117" s="197">
        <v>38268200000</v>
      </c>
      <c r="S3117" s="197">
        <v>38789200000</v>
      </c>
      <c r="T3117" s="197">
        <v>39354100000</v>
      </c>
      <c r="U3117" s="197">
        <v>39792800000</v>
      </c>
      <c r="V3117" s="197">
        <v>40360600000</v>
      </c>
      <c r="W3117" s="197">
        <v>40967000000</v>
      </c>
      <c r="X3117" s="197">
        <v>41781500000</v>
      </c>
      <c r="Y3117" s="197">
        <v>42420500000</v>
      </c>
      <c r="Z3117" s="197">
        <v>42955700000</v>
      </c>
      <c r="AA3117" s="197">
        <v>43439100000</v>
      </c>
      <c r="AB3117" s="197">
        <v>44021000000</v>
      </c>
      <c r="AC3117" s="197">
        <v>44537400000</v>
      </c>
      <c r="AD3117" s="197">
        <v>45046300000</v>
      </c>
      <c r="AE3117" s="197">
        <v>45716000000</v>
      </c>
      <c r="AF3117" s="197">
        <v>46329700000</v>
      </c>
    </row>
    <row r="3118" spans="1:32" x14ac:dyDescent="0.25">
      <c r="A3118" t="s">
        <v>8779</v>
      </c>
      <c r="B3118" s="197">
        <v>399839000</v>
      </c>
      <c r="C3118" s="197">
        <v>417834000</v>
      </c>
      <c r="D3118" s="197">
        <v>434971000</v>
      </c>
      <c r="E3118" s="197">
        <v>431318000</v>
      </c>
      <c r="F3118" s="197">
        <v>443127000</v>
      </c>
      <c r="G3118" s="197">
        <v>454665000</v>
      </c>
      <c r="H3118" s="197">
        <v>461526000</v>
      </c>
      <c r="I3118" s="197">
        <v>466388000</v>
      </c>
      <c r="J3118" s="197">
        <v>470769000</v>
      </c>
      <c r="K3118" s="197">
        <v>475362000</v>
      </c>
      <c r="L3118" s="197">
        <v>481428000</v>
      </c>
      <c r="M3118" s="197">
        <v>487393000</v>
      </c>
      <c r="N3118" s="197">
        <v>492824000</v>
      </c>
      <c r="O3118" s="197">
        <v>497983000</v>
      </c>
      <c r="P3118" s="197">
        <v>502896000</v>
      </c>
      <c r="Q3118" s="197">
        <v>509344000</v>
      </c>
      <c r="R3118" s="197">
        <v>513948000</v>
      </c>
      <c r="S3118" s="197">
        <v>518471000</v>
      </c>
      <c r="T3118" s="197">
        <v>524187000</v>
      </c>
      <c r="U3118" s="197">
        <v>528130000</v>
      </c>
      <c r="V3118" s="197">
        <v>534591000</v>
      </c>
      <c r="W3118" s="197">
        <v>541727000</v>
      </c>
      <c r="X3118" s="197">
        <v>550477000</v>
      </c>
      <c r="Y3118" s="197">
        <v>555954000</v>
      </c>
      <c r="Z3118" s="197">
        <v>560518000</v>
      </c>
      <c r="AA3118" s="197">
        <v>564145000</v>
      </c>
      <c r="AB3118" s="197">
        <v>571204000</v>
      </c>
      <c r="AC3118" s="197">
        <v>577859000</v>
      </c>
      <c r="AD3118" s="197">
        <v>584978000</v>
      </c>
      <c r="AE3118" s="197">
        <v>592994000</v>
      </c>
      <c r="AF3118" s="197">
        <v>600543000</v>
      </c>
    </row>
    <row r="3119" spans="1:32" x14ac:dyDescent="0.25">
      <c r="A3119" t="s">
        <v>8780</v>
      </c>
      <c r="B3119" s="197">
        <v>754037000</v>
      </c>
      <c r="C3119" s="197">
        <v>792728000</v>
      </c>
      <c r="D3119" s="197">
        <v>821635000</v>
      </c>
      <c r="E3119" s="197">
        <v>816510000</v>
      </c>
      <c r="F3119" s="197">
        <v>841665000</v>
      </c>
      <c r="G3119" s="197">
        <v>866623000</v>
      </c>
      <c r="H3119" s="197">
        <v>884342000</v>
      </c>
      <c r="I3119" s="197">
        <v>898062000</v>
      </c>
      <c r="J3119" s="197">
        <v>911046000</v>
      </c>
      <c r="K3119" s="197">
        <v>923793000</v>
      </c>
      <c r="L3119" s="197">
        <v>939276000</v>
      </c>
      <c r="M3119" s="197">
        <v>953448000</v>
      </c>
      <c r="N3119" s="197">
        <v>965565000</v>
      </c>
      <c r="O3119" s="197">
        <v>978294000</v>
      </c>
      <c r="P3119" s="197">
        <v>992160000</v>
      </c>
      <c r="Q3119" s="197">
        <v>1007940000</v>
      </c>
      <c r="R3119" s="197">
        <v>1020470000</v>
      </c>
      <c r="S3119" s="197">
        <v>1033010000</v>
      </c>
      <c r="T3119" s="197">
        <v>1047060000</v>
      </c>
      <c r="U3119" s="197">
        <v>1057690000</v>
      </c>
      <c r="V3119" s="197">
        <v>1072200000</v>
      </c>
      <c r="W3119" s="197">
        <v>1087820000</v>
      </c>
      <c r="X3119" s="197">
        <v>1108340000</v>
      </c>
      <c r="Y3119" s="197">
        <v>1123690000</v>
      </c>
      <c r="Z3119" s="197">
        <v>1136530000</v>
      </c>
      <c r="AA3119" s="197">
        <v>1147850000</v>
      </c>
      <c r="AB3119" s="197">
        <v>1162960000</v>
      </c>
      <c r="AC3119" s="197">
        <v>1176570000</v>
      </c>
      <c r="AD3119" s="197">
        <v>1190300000</v>
      </c>
      <c r="AE3119" s="197">
        <v>1207630000</v>
      </c>
      <c r="AF3119" s="197">
        <v>1223610000</v>
      </c>
    </row>
    <row r="3120" spans="1:32" x14ac:dyDescent="0.25">
      <c r="A3120" t="s">
        <v>8781</v>
      </c>
      <c r="B3120" s="197">
        <v>2259920000</v>
      </c>
      <c r="C3120" s="197">
        <v>2259920000</v>
      </c>
      <c r="D3120" s="197">
        <v>2259920000</v>
      </c>
      <c r="E3120" s="197">
        <v>2259920000</v>
      </c>
      <c r="F3120" s="197">
        <v>2259920000</v>
      </c>
      <c r="G3120" s="197">
        <v>2259920000</v>
      </c>
      <c r="H3120" s="197">
        <v>2259920000</v>
      </c>
      <c r="I3120" s="197">
        <v>2259920000</v>
      </c>
      <c r="J3120" s="197">
        <v>2259920000</v>
      </c>
      <c r="K3120" s="197">
        <v>2259920000</v>
      </c>
      <c r="L3120" s="197">
        <v>2259920000</v>
      </c>
      <c r="M3120" s="197">
        <v>2259920000</v>
      </c>
      <c r="N3120" s="197">
        <v>2259920000</v>
      </c>
      <c r="O3120" s="197">
        <v>2259920000</v>
      </c>
      <c r="P3120" s="197">
        <v>2259920000</v>
      </c>
      <c r="Q3120" s="197">
        <v>2259920000</v>
      </c>
      <c r="R3120" s="197">
        <v>2259920000</v>
      </c>
      <c r="S3120" s="197">
        <v>2259920000</v>
      </c>
      <c r="T3120" s="197">
        <v>2259920000</v>
      </c>
      <c r="U3120" s="197">
        <v>2259920000</v>
      </c>
      <c r="V3120" s="197">
        <v>2259920000</v>
      </c>
      <c r="W3120" s="197">
        <v>2259920000</v>
      </c>
      <c r="X3120" s="197">
        <v>2259920000</v>
      </c>
      <c r="Y3120" s="197">
        <v>2259920000</v>
      </c>
      <c r="Z3120" s="197">
        <v>2259920000</v>
      </c>
      <c r="AA3120" s="197">
        <v>2259920000</v>
      </c>
      <c r="AB3120" s="197">
        <v>2259920000</v>
      </c>
      <c r="AC3120" s="197">
        <v>2259920000</v>
      </c>
      <c r="AD3120" s="197">
        <v>2259920000</v>
      </c>
      <c r="AE3120" s="197">
        <v>2259920000</v>
      </c>
      <c r="AF3120" s="197">
        <v>2259920000</v>
      </c>
    </row>
    <row r="3121" spans="1:32" x14ac:dyDescent="0.25">
      <c r="A3121" t="s">
        <v>8782</v>
      </c>
      <c r="B3121" s="197">
        <v>7414000000</v>
      </c>
      <c r="C3121" s="197">
        <v>7661460000</v>
      </c>
      <c r="D3121" s="197">
        <v>7908920000</v>
      </c>
      <c r="E3121" s="197">
        <v>8156380000</v>
      </c>
      <c r="F3121" s="197">
        <v>8403840000</v>
      </c>
      <c r="G3121" s="197">
        <v>8651290000</v>
      </c>
      <c r="H3121" s="197">
        <v>8936730000</v>
      </c>
      <c r="I3121" s="197">
        <v>9222170000</v>
      </c>
      <c r="J3121" s="197">
        <v>9507610000</v>
      </c>
      <c r="K3121" s="197">
        <v>9793050000</v>
      </c>
      <c r="L3121" s="197">
        <v>10078500000</v>
      </c>
      <c r="M3121" s="197">
        <v>10397500000</v>
      </c>
      <c r="N3121" s="197">
        <v>10716400000</v>
      </c>
      <c r="O3121" s="197">
        <v>11035400000</v>
      </c>
      <c r="P3121" s="197">
        <v>11354400000</v>
      </c>
      <c r="Q3121" s="197">
        <v>11673300000</v>
      </c>
      <c r="R3121" s="197">
        <v>12051400000</v>
      </c>
      <c r="S3121" s="197">
        <v>12429400000</v>
      </c>
      <c r="T3121" s="197">
        <v>12807500000</v>
      </c>
      <c r="U3121" s="197">
        <v>13185600000</v>
      </c>
      <c r="V3121" s="197">
        <v>13563600000</v>
      </c>
      <c r="W3121" s="197">
        <v>14011800000</v>
      </c>
      <c r="X3121" s="197">
        <v>14460000000</v>
      </c>
      <c r="Y3121" s="197">
        <v>14908300000</v>
      </c>
      <c r="Z3121" s="197">
        <v>15356500000</v>
      </c>
      <c r="AA3121" s="197">
        <v>15804700000</v>
      </c>
      <c r="AB3121" s="197">
        <v>16336200000</v>
      </c>
      <c r="AC3121" s="197">
        <v>16867800000</v>
      </c>
      <c r="AD3121" s="197">
        <v>17399300000</v>
      </c>
      <c r="AE3121" s="197">
        <v>17930800000</v>
      </c>
      <c r="AF3121" s="197">
        <v>18462300000</v>
      </c>
    </row>
    <row r="3122" spans="1:32" x14ac:dyDescent="0.25">
      <c r="A3122" t="s">
        <v>8783</v>
      </c>
      <c r="B3122" s="197">
        <v>3318920000000</v>
      </c>
      <c r="C3122" s="197">
        <v>3351310000000</v>
      </c>
      <c r="D3122" s="197">
        <v>3379760000000</v>
      </c>
      <c r="E3122" s="197">
        <v>3404290000000</v>
      </c>
      <c r="F3122" s="197">
        <v>3424890000000</v>
      </c>
      <c r="G3122" s="197">
        <v>3441560000000</v>
      </c>
      <c r="H3122" s="197">
        <v>3454430000000</v>
      </c>
      <c r="I3122" s="197">
        <v>3466920000000</v>
      </c>
      <c r="J3122" s="197">
        <v>3479010000000</v>
      </c>
      <c r="K3122" s="197">
        <v>3490720000000</v>
      </c>
      <c r="L3122" s="197">
        <v>3502030000000</v>
      </c>
      <c r="M3122" s="197">
        <v>3513100000000</v>
      </c>
      <c r="N3122" s="197">
        <v>3524160000000</v>
      </c>
      <c r="O3122" s="197">
        <v>3535210000000</v>
      </c>
      <c r="P3122" s="197">
        <v>3546270000000</v>
      </c>
      <c r="Q3122" s="197">
        <v>3557310000000</v>
      </c>
      <c r="R3122" s="197">
        <v>3577380000000</v>
      </c>
      <c r="S3122" s="197">
        <v>3597440000000</v>
      </c>
      <c r="T3122" s="197">
        <v>3617500000000</v>
      </c>
      <c r="U3122" s="197">
        <v>3637560000000</v>
      </c>
      <c r="V3122" s="197">
        <v>3657610000000</v>
      </c>
      <c r="W3122" s="197">
        <v>3682730000000</v>
      </c>
      <c r="X3122" s="197">
        <v>3707850000000</v>
      </c>
      <c r="Y3122" s="197">
        <v>3732980000000</v>
      </c>
      <c r="Z3122" s="197">
        <v>3758100000000</v>
      </c>
      <c r="AA3122" s="197">
        <v>3783220000000</v>
      </c>
      <c r="AB3122" s="197">
        <v>3797870000000</v>
      </c>
      <c r="AC3122" s="197">
        <v>3812530000000</v>
      </c>
      <c r="AD3122" s="197">
        <v>3827200000000</v>
      </c>
      <c r="AE3122" s="197">
        <v>3841880000000</v>
      </c>
      <c r="AF3122" s="197">
        <v>3856570000000</v>
      </c>
    </row>
    <row r="3123" spans="1:32" x14ac:dyDescent="0.25">
      <c r="A3123" t="s">
        <v>8784</v>
      </c>
      <c r="B3123">
        <v>0</v>
      </c>
      <c r="C3123">
        <v>0</v>
      </c>
      <c r="D3123">
        <v>0</v>
      </c>
      <c r="E3123">
        <v>0</v>
      </c>
      <c r="F3123">
        <v>0</v>
      </c>
      <c r="G3123">
        <v>0</v>
      </c>
      <c r="H3123">
        <v>0</v>
      </c>
      <c r="I3123">
        <v>0</v>
      </c>
      <c r="J3123">
        <v>0</v>
      </c>
      <c r="K3123">
        <v>0</v>
      </c>
      <c r="L3123">
        <v>0</v>
      </c>
      <c r="M3123">
        <v>0</v>
      </c>
      <c r="N3123">
        <v>0</v>
      </c>
      <c r="O3123">
        <v>0</v>
      </c>
      <c r="P3123">
        <v>0</v>
      </c>
      <c r="Q3123">
        <v>0</v>
      </c>
      <c r="R3123">
        <v>0</v>
      </c>
      <c r="S3123">
        <v>0</v>
      </c>
      <c r="T3123">
        <v>0</v>
      </c>
      <c r="U3123">
        <v>0</v>
      </c>
      <c r="V3123">
        <v>0</v>
      </c>
      <c r="W3123">
        <v>0</v>
      </c>
      <c r="X3123">
        <v>0</v>
      </c>
      <c r="Y3123">
        <v>0</v>
      </c>
      <c r="Z3123">
        <v>0</v>
      </c>
      <c r="AA3123">
        <v>0</v>
      </c>
      <c r="AB3123">
        <v>0</v>
      </c>
      <c r="AC3123">
        <v>0</v>
      </c>
      <c r="AD3123">
        <v>0</v>
      </c>
      <c r="AE3123">
        <v>0</v>
      </c>
      <c r="AF3123">
        <v>0</v>
      </c>
    </row>
    <row r="3124" spans="1:32" x14ac:dyDescent="0.25">
      <c r="A3124" t="s">
        <v>8785</v>
      </c>
      <c r="B3124" s="197">
        <v>12021000</v>
      </c>
      <c r="C3124" s="197">
        <v>11956100</v>
      </c>
      <c r="D3124" s="197">
        <v>12430600</v>
      </c>
      <c r="E3124" s="197">
        <v>12396000</v>
      </c>
      <c r="F3124" s="197">
        <v>12692900</v>
      </c>
      <c r="G3124" s="197">
        <v>12913400</v>
      </c>
      <c r="H3124" s="197">
        <v>13076900</v>
      </c>
      <c r="I3124" s="197">
        <v>13242900</v>
      </c>
      <c r="J3124" s="197">
        <v>13383100</v>
      </c>
      <c r="K3124" s="197">
        <v>13525500</v>
      </c>
      <c r="L3124" s="197">
        <v>13733600</v>
      </c>
      <c r="M3124" s="197">
        <v>13952500</v>
      </c>
      <c r="N3124" s="197">
        <v>14151400</v>
      </c>
      <c r="O3124" s="197">
        <v>14300700</v>
      </c>
      <c r="P3124" s="197">
        <v>14456900</v>
      </c>
      <c r="Q3124" s="197">
        <v>14617400</v>
      </c>
      <c r="R3124" s="197">
        <v>14747500</v>
      </c>
      <c r="S3124" s="197">
        <v>14884000</v>
      </c>
      <c r="T3124" s="197">
        <v>15039200</v>
      </c>
      <c r="U3124" s="197">
        <v>15185500</v>
      </c>
      <c r="V3124" s="197">
        <v>15329000</v>
      </c>
      <c r="W3124" s="197">
        <v>15523900</v>
      </c>
      <c r="X3124" s="197">
        <v>15738100</v>
      </c>
      <c r="Y3124" s="197">
        <v>15971200</v>
      </c>
      <c r="Z3124" s="197">
        <v>16224800</v>
      </c>
      <c r="AA3124" s="197">
        <v>16413300</v>
      </c>
      <c r="AB3124" s="197">
        <v>16647700</v>
      </c>
      <c r="AC3124" s="197">
        <v>16891300</v>
      </c>
      <c r="AD3124" s="197">
        <v>17096200</v>
      </c>
      <c r="AE3124" s="197">
        <v>17330900</v>
      </c>
      <c r="AF3124" s="197">
        <v>17603500</v>
      </c>
    </row>
    <row r="3125" spans="1:32" x14ac:dyDescent="0.25">
      <c r="A3125" t="s">
        <v>8786</v>
      </c>
      <c r="B3125" s="197">
        <v>118230000</v>
      </c>
      <c r="C3125" s="197">
        <v>117592000</v>
      </c>
      <c r="D3125" s="197">
        <v>122258000</v>
      </c>
      <c r="E3125" s="197">
        <v>121918000</v>
      </c>
      <c r="F3125" s="197">
        <v>124838000</v>
      </c>
      <c r="G3125" s="197">
        <v>127007000</v>
      </c>
      <c r="H3125" s="197">
        <v>128615000</v>
      </c>
      <c r="I3125" s="197">
        <v>130248000</v>
      </c>
      <c r="J3125" s="197">
        <v>131627000</v>
      </c>
      <c r="K3125" s="197">
        <v>133028000</v>
      </c>
      <c r="L3125" s="197">
        <v>135074000</v>
      </c>
      <c r="M3125" s="197">
        <v>137227000</v>
      </c>
      <c r="N3125" s="197">
        <v>139183000</v>
      </c>
      <c r="O3125" s="197">
        <v>140652000</v>
      </c>
      <c r="P3125" s="197">
        <v>142188000</v>
      </c>
      <c r="Q3125" s="197">
        <v>143766000</v>
      </c>
      <c r="R3125" s="197">
        <v>145046000</v>
      </c>
      <c r="S3125" s="197">
        <v>146389000</v>
      </c>
      <c r="T3125" s="197">
        <v>147915000</v>
      </c>
      <c r="U3125" s="197">
        <v>149354000</v>
      </c>
      <c r="V3125" s="197">
        <v>150765000</v>
      </c>
      <c r="W3125" s="197">
        <v>152682000</v>
      </c>
      <c r="X3125" s="197">
        <v>154789000</v>
      </c>
      <c r="Y3125" s="197">
        <v>157082000</v>
      </c>
      <c r="Z3125" s="197">
        <v>159576000</v>
      </c>
      <c r="AA3125" s="197">
        <v>161430000</v>
      </c>
      <c r="AB3125" s="197">
        <v>163735000</v>
      </c>
      <c r="AC3125" s="197">
        <v>166131000</v>
      </c>
      <c r="AD3125" s="197">
        <v>168146000</v>
      </c>
      <c r="AE3125" s="197">
        <v>170454000</v>
      </c>
      <c r="AF3125" s="197">
        <v>173135000</v>
      </c>
    </row>
    <row r="3126" spans="1:32" x14ac:dyDescent="0.25">
      <c r="A3126" t="s">
        <v>8787</v>
      </c>
      <c r="B3126" s="197">
        <v>11824400</v>
      </c>
      <c r="C3126" s="197">
        <v>11760600</v>
      </c>
      <c r="D3126" s="197">
        <v>12227400</v>
      </c>
      <c r="E3126" s="197">
        <v>12193300</v>
      </c>
      <c r="F3126" s="197">
        <v>12485300</v>
      </c>
      <c r="G3126" s="197">
        <v>12702300</v>
      </c>
      <c r="H3126" s="197">
        <v>12863100</v>
      </c>
      <c r="I3126" s="197">
        <v>13026400</v>
      </c>
      <c r="J3126" s="197">
        <v>13164300</v>
      </c>
      <c r="K3126" s="197">
        <v>13304400</v>
      </c>
      <c r="L3126" s="197">
        <v>13509100</v>
      </c>
      <c r="M3126" s="197">
        <v>13724400</v>
      </c>
      <c r="N3126" s="197">
        <v>13920000</v>
      </c>
      <c r="O3126" s="197">
        <v>14066900</v>
      </c>
      <c r="P3126" s="197">
        <v>14220500</v>
      </c>
      <c r="Q3126" s="197">
        <v>14378400</v>
      </c>
      <c r="R3126" s="197">
        <v>14506300</v>
      </c>
      <c r="S3126" s="197">
        <v>14640700</v>
      </c>
      <c r="T3126" s="197">
        <v>14793300</v>
      </c>
      <c r="U3126" s="197">
        <v>14937200</v>
      </c>
      <c r="V3126" s="197">
        <v>15078400</v>
      </c>
      <c r="W3126" s="197">
        <v>15270100</v>
      </c>
      <c r="X3126" s="197">
        <v>15480800</v>
      </c>
      <c r="Y3126" s="197">
        <v>15710100</v>
      </c>
      <c r="Z3126" s="197">
        <v>15959500</v>
      </c>
      <c r="AA3126" s="197">
        <v>16145000</v>
      </c>
      <c r="AB3126" s="197">
        <v>16375500</v>
      </c>
      <c r="AC3126" s="197">
        <v>16615100</v>
      </c>
      <c r="AD3126" s="197">
        <v>16816700</v>
      </c>
      <c r="AE3126" s="197">
        <v>17047500</v>
      </c>
      <c r="AF3126" s="197">
        <v>17315600</v>
      </c>
    </row>
    <row r="3127" spans="1:32" x14ac:dyDescent="0.25">
      <c r="A3127" t="s">
        <v>8788</v>
      </c>
      <c r="B3127" s="197">
        <v>1160610</v>
      </c>
      <c r="C3127" s="197">
        <v>1154350</v>
      </c>
      <c r="D3127" s="197">
        <v>1200160</v>
      </c>
      <c r="E3127" s="197">
        <v>1196820</v>
      </c>
      <c r="F3127" s="197">
        <v>1225480</v>
      </c>
      <c r="G3127" s="197">
        <v>1246780</v>
      </c>
      <c r="H3127" s="197">
        <v>1262560</v>
      </c>
      <c r="I3127" s="197">
        <v>1278590</v>
      </c>
      <c r="J3127" s="197">
        <v>1292130</v>
      </c>
      <c r="K3127" s="197">
        <v>1305880</v>
      </c>
      <c r="L3127" s="197">
        <v>1325970</v>
      </c>
      <c r="M3127" s="197">
        <v>1347100</v>
      </c>
      <c r="N3127" s="197">
        <v>1366300</v>
      </c>
      <c r="O3127" s="197">
        <v>1380720</v>
      </c>
      <c r="P3127" s="197">
        <v>1395800</v>
      </c>
      <c r="Q3127" s="197">
        <v>1411300</v>
      </c>
      <c r="R3127" s="197">
        <v>1423850</v>
      </c>
      <c r="S3127" s="197">
        <v>1437040</v>
      </c>
      <c r="T3127" s="197">
        <v>1452020</v>
      </c>
      <c r="U3127" s="197">
        <v>1466150</v>
      </c>
      <c r="V3127" s="197">
        <v>1480010</v>
      </c>
      <c r="W3127" s="197">
        <v>1498820</v>
      </c>
      <c r="X3127" s="197">
        <v>1519500</v>
      </c>
      <c r="Y3127" s="197">
        <v>1542010</v>
      </c>
      <c r="Z3127" s="197">
        <v>1566490</v>
      </c>
      <c r="AA3127" s="197">
        <v>1584690</v>
      </c>
      <c r="AB3127" s="197">
        <v>1607320</v>
      </c>
      <c r="AC3127" s="197">
        <v>1630840</v>
      </c>
      <c r="AD3127" s="197">
        <v>1650620</v>
      </c>
      <c r="AE3127" s="197">
        <v>1673280</v>
      </c>
      <c r="AF3127" s="197">
        <v>1699600</v>
      </c>
    </row>
    <row r="3128" spans="1:32" x14ac:dyDescent="0.25">
      <c r="A3128" t="s">
        <v>8789</v>
      </c>
      <c r="B3128" s="197">
        <v>1096270</v>
      </c>
      <c r="C3128" s="197">
        <v>1090360</v>
      </c>
      <c r="D3128" s="197">
        <v>1133630</v>
      </c>
      <c r="E3128" s="197">
        <v>1130480</v>
      </c>
      <c r="F3128" s="197">
        <v>1157550</v>
      </c>
      <c r="G3128" s="197">
        <v>1177660</v>
      </c>
      <c r="H3128" s="197">
        <v>1192570</v>
      </c>
      <c r="I3128" s="197">
        <v>1207710</v>
      </c>
      <c r="J3128" s="197">
        <v>1220500</v>
      </c>
      <c r="K3128" s="197">
        <v>1233490</v>
      </c>
      <c r="L3128" s="197">
        <v>1252460</v>
      </c>
      <c r="M3128" s="197">
        <v>1272420</v>
      </c>
      <c r="N3128" s="197">
        <v>1290560</v>
      </c>
      <c r="O3128" s="197">
        <v>1304180</v>
      </c>
      <c r="P3128" s="197">
        <v>1318420</v>
      </c>
      <c r="Q3128" s="197">
        <v>1333060</v>
      </c>
      <c r="R3128" s="197">
        <v>1344920</v>
      </c>
      <c r="S3128" s="197">
        <v>1357380</v>
      </c>
      <c r="T3128" s="197">
        <v>1371530</v>
      </c>
      <c r="U3128" s="197">
        <v>1384870</v>
      </c>
      <c r="V3128" s="197">
        <v>1397960</v>
      </c>
      <c r="W3128" s="197">
        <v>1415730</v>
      </c>
      <c r="X3128" s="197">
        <v>1435270</v>
      </c>
      <c r="Y3128" s="197">
        <v>1456530</v>
      </c>
      <c r="Z3128" s="197">
        <v>1479650</v>
      </c>
      <c r="AA3128" s="197">
        <v>1496840</v>
      </c>
      <c r="AB3128" s="197">
        <v>1518220</v>
      </c>
      <c r="AC3128" s="197">
        <v>1540430</v>
      </c>
      <c r="AD3128" s="197">
        <v>1559120</v>
      </c>
      <c r="AE3128" s="197">
        <v>1580520</v>
      </c>
      <c r="AF3128" s="197">
        <v>1605380</v>
      </c>
    </row>
    <row r="3129" spans="1:32" x14ac:dyDescent="0.25">
      <c r="A3129" t="s">
        <v>8790</v>
      </c>
      <c r="B3129">
        <v>36560.5</v>
      </c>
      <c r="C3129">
        <v>36363.300000000003</v>
      </c>
      <c r="D3129">
        <v>37806.300000000003</v>
      </c>
      <c r="E3129">
        <v>37701.199999999997</v>
      </c>
      <c r="F3129">
        <v>38604</v>
      </c>
      <c r="G3129">
        <v>39274.800000000003</v>
      </c>
      <c r="H3129">
        <v>39771.9</v>
      </c>
      <c r="I3129">
        <v>40276.9</v>
      </c>
      <c r="J3129">
        <v>40703.4</v>
      </c>
      <c r="K3129">
        <v>41136.5</v>
      </c>
      <c r="L3129">
        <v>41769.4</v>
      </c>
      <c r="M3129">
        <v>42435</v>
      </c>
      <c r="N3129">
        <v>43039.9</v>
      </c>
      <c r="O3129">
        <v>43494.1</v>
      </c>
      <c r="P3129">
        <v>43969.1</v>
      </c>
      <c r="Q3129">
        <v>44457.2</v>
      </c>
      <c r="R3129">
        <v>44852.9</v>
      </c>
      <c r="S3129">
        <v>45268.2</v>
      </c>
      <c r="T3129">
        <v>45740.2</v>
      </c>
      <c r="U3129">
        <v>46185.1</v>
      </c>
      <c r="V3129">
        <v>46621.7</v>
      </c>
      <c r="W3129">
        <v>47214.400000000001</v>
      </c>
      <c r="X3129">
        <v>47865.8</v>
      </c>
      <c r="Y3129">
        <v>48574.8</v>
      </c>
      <c r="Z3129">
        <v>49346</v>
      </c>
      <c r="AA3129">
        <v>49919.4</v>
      </c>
      <c r="AB3129">
        <v>50632.2</v>
      </c>
      <c r="AC3129">
        <v>51373.1</v>
      </c>
      <c r="AD3129">
        <v>51996.3</v>
      </c>
      <c r="AE3129">
        <v>52709.9</v>
      </c>
      <c r="AF3129">
        <v>53539.1</v>
      </c>
    </row>
    <row r="3130" spans="1:32" x14ac:dyDescent="0.25">
      <c r="A3130" t="s">
        <v>8791</v>
      </c>
      <c r="B3130">
        <v>570446</v>
      </c>
      <c r="C3130">
        <v>567369</v>
      </c>
      <c r="D3130">
        <v>589884</v>
      </c>
      <c r="E3130">
        <v>588243</v>
      </c>
      <c r="F3130">
        <v>602330</v>
      </c>
      <c r="G3130">
        <v>612797</v>
      </c>
      <c r="H3130">
        <v>620552</v>
      </c>
      <c r="I3130">
        <v>628432</v>
      </c>
      <c r="J3130">
        <v>635086</v>
      </c>
      <c r="K3130">
        <v>641844</v>
      </c>
      <c r="L3130">
        <v>651720</v>
      </c>
      <c r="M3130">
        <v>662104</v>
      </c>
      <c r="N3130">
        <v>671542</v>
      </c>
      <c r="O3130">
        <v>678629</v>
      </c>
      <c r="P3130">
        <v>686040</v>
      </c>
      <c r="Q3130">
        <v>693657</v>
      </c>
      <c r="R3130">
        <v>699830</v>
      </c>
      <c r="S3130">
        <v>706310</v>
      </c>
      <c r="T3130">
        <v>713675</v>
      </c>
      <c r="U3130">
        <v>720617</v>
      </c>
      <c r="V3130">
        <v>727428</v>
      </c>
      <c r="W3130">
        <v>736676</v>
      </c>
      <c r="X3130">
        <v>746840</v>
      </c>
      <c r="Y3130">
        <v>757902</v>
      </c>
      <c r="Z3130">
        <v>769936</v>
      </c>
      <c r="AA3130">
        <v>778881</v>
      </c>
      <c r="AB3130">
        <v>790004</v>
      </c>
      <c r="AC3130">
        <v>801564</v>
      </c>
      <c r="AD3130">
        <v>811288</v>
      </c>
      <c r="AE3130">
        <v>822422</v>
      </c>
      <c r="AF3130">
        <v>835359</v>
      </c>
    </row>
    <row r="3131" spans="1:32" x14ac:dyDescent="0.25">
      <c r="A3131" t="s">
        <v>8792</v>
      </c>
      <c r="B3131">
        <v>312104</v>
      </c>
      <c r="C3131">
        <v>310420</v>
      </c>
      <c r="D3131">
        <v>322739</v>
      </c>
      <c r="E3131">
        <v>321841</v>
      </c>
      <c r="F3131">
        <v>329548</v>
      </c>
      <c r="G3131">
        <v>335275</v>
      </c>
      <c r="H3131">
        <v>339518</v>
      </c>
      <c r="I3131">
        <v>343830</v>
      </c>
      <c r="J3131">
        <v>347470</v>
      </c>
      <c r="K3131">
        <v>351168</v>
      </c>
      <c r="L3131">
        <v>356571</v>
      </c>
      <c r="M3131">
        <v>362252</v>
      </c>
      <c r="N3131">
        <v>367416</v>
      </c>
      <c r="O3131">
        <v>371294</v>
      </c>
      <c r="P3131">
        <v>375348</v>
      </c>
      <c r="Q3131">
        <v>379516</v>
      </c>
      <c r="R3131">
        <v>382893</v>
      </c>
      <c r="S3131">
        <v>386438</v>
      </c>
      <c r="T3131">
        <v>390468</v>
      </c>
      <c r="U3131">
        <v>394266</v>
      </c>
      <c r="V3131">
        <v>397992</v>
      </c>
      <c r="W3131">
        <v>403052</v>
      </c>
      <c r="X3131">
        <v>408613</v>
      </c>
      <c r="Y3131">
        <v>414666</v>
      </c>
      <c r="Z3131">
        <v>421249</v>
      </c>
      <c r="AA3131">
        <v>426144</v>
      </c>
      <c r="AB3131">
        <v>432229</v>
      </c>
      <c r="AC3131">
        <v>438554</v>
      </c>
      <c r="AD3131">
        <v>443874</v>
      </c>
      <c r="AE3131">
        <v>449966</v>
      </c>
      <c r="AF3131">
        <v>457044</v>
      </c>
    </row>
    <row r="3132" spans="1:32" x14ac:dyDescent="0.25">
      <c r="A3132" t="s">
        <v>8793</v>
      </c>
      <c r="B3132">
        <v>0</v>
      </c>
      <c r="C3132">
        <v>0</v>
      </c>
      <c r="D3132">
        <v>0</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v>0</v>
      </c>
      <c r="AA3132">
        <v>0</v>
      </c>
      <c r="AB3132">
        <v>0</v>
      </c>
      <c r="AC3132">
        <v>0</v>
      </c>
      <c r="AD3132">
        <v>0</v>
      </c>
      <c r="AE3132">
        <v>0</v>
      </c>
      <c r="AF3132">
        <v>0</v>
      </c>
    </row>
    <row r="3133" spans="1:32" x14ac:dyDescent="0.25">
      <c r="A3133" t="s">
        <v>8794</v>
      </c>
      <c r="B3133">
        <v>0</v>
      </c>
      <c r="C3133">
        <v>0</v>
      </c>
      <c r="D3133">
        <v>0</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v>0</v>
      </c>
      <c r="AA3133">
        <v>0</v>
      </c>
      <c r="AB3133">
        <v>0</v>
      </c>
      <c r="AC3133">
        <v>0</v>
      </c>
      <c r="AD3133">
        <v>0</v>
      </c>
      <c r="AE3133">
        <v>0</v>
      </c>
      <c r="AF3133">
        <v>0</v>
      </c>
    </row>
    <row r="3134" spans="1:32" x14ac:dyDescent="0.25">
      <c r="A3134" t="s">
        <v>8795</v>
      </c>
      <c r="B3134">
        <v>0</v>
      </c>
      <c r="C3134">
        <v>0</v>
      </c>
      <c r="D3134">
        <v>0</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v>0</v>
      </c>
      <c r="AA3134">
        <v>0</v>
      </c>
      <c r="AB3134">
        <v>0</v>
      </c>
      <c r="AC3134">
        <v>0</v>
      </c>
      <c r="AD3134">
        <v>0</v>
      </c>
      <c r="AE3134">
        <v>0</v>
      </c>
      <c r="AF3134">
        <v>0</v>
      </c>
    </row>
    <row r="3135" spans="1:32" x14ac:dyDescent="0.25">
      <c r="A3135" t="s">
        <v>8796</v>
      </c>
      <c r="B3135">
        <v>0</v>
      </c>
      <c r="C3135">
        <v>0</v>
      </c>
      <c r="D3135">
        <v>0</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row>
    <row r="3136" spans="1:32" x14ac:dyDescent="0.25">
      <c r="A3136" t="s">
        <v>8797</v>
      </c>
      <c r="B3136">
        <v>0</v>
      </c>
      <c r="C3136">
        <v>0</v>
      </c>
      <c r="D3136">
        <v>0</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row>
    <row r="3137" spans="1:32" x14ac:dyDescent="0.25">
      <c r="A3137" t="s">
        <v>8798</v>
      </c>
      <c r="B3137">
        <v>0</v>
      </c>
      <c r="C3137">
        <v>0</v>
      </c>
      <c r="D3137">
        <v>0</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row>
    <row r="3138" spans="1:32" x14ac:dyDescent="0.25">
      <c r="A3138" t="s">
        <v>8799</v>
      </c>
      <c r="B3138">
        <v>0</v>
      </c>
      <c r="C3138">
        <v>0</v>
      </c>
      <c r="D3138">
        <v>0</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0</v>
      </c>
      <c r="Z3138">
        <v>0</v>
      </c>
      <c r="AA3138">
        <v>0</v>
      </c>
      <c r="AB3138">
        <v>0</v>
      </c>
      <c r="AC3138">
        <v>0</v>
      </c>
      <c r="AD3138">
        <v>0</v>
      </c>
      <c r="AE3138">
        <v>0</v>
      </c>
      <c r="AF3138">
        <v>0</v>
      </c>
    </row>
    <row r="3139" spans="1:32" x14ac:dyDescent="0.25">
      <c r="A3139" t="s">
        <v>8800</v>
      </c>
      <c r="B3139" s="197">
        <v>0</v>
      </c>
      <c r="C3139" s="197">
        <v>0</v>
      </c>
      <c r="D3139" s="197">
        <v>0</v>
      </c>
      <c r="E3139" s="197">
        <v>0</v>
      </c>
      <c r="F3139" s="197">
        <v>0</v>
      </c>
      <c r="G3139" s="197">
        <v>0</v>
      </c>
      <c r="H3139" s="197">
        <v>0</v>
      </c>
      <c r="I3139" s="197">
        <v>0</v>
      </c>
      <c r="J3139" s="197">
        <v>0</v>
      </c>
      <c r="K3139" s="197">
        <v>0</v>
      </c>
      <c r="L3139" s="197">
        <v>0</v>
      </c>
      <c r="M3139" s="197">
        <v>0</v>
      </c>
      <c r="N3139" s="197">
        <v>0</v>
      </c>
      <c r="O3139" s="197">
        <v>0</v>
      </c>
      <c r="P3139" s="197">
        <v>0</v>
      </c>
      <c r="Q3139" s="197">
        <v>0</v>
      </c>
      <c r="R3139" s="197">
        <v>0</v>
      </c>
      <c r="S3139" s="197">
        <v>0</v>
      </c>
      <c r="T3139" s="197">
        <v>0</v>
      </c>
      <c r="U3139" s="197">
        <v>0</v>
      </c>
      <c r="V3139" s="197">
        <v>0</v>
      </c>
      <c r="W3139" s="197">
        <v>0</v>
      </c>
      <c r="X3139" s="197">
        <v>0</v>
      </c>
      <c r="Y3139" s="197">
        <v>0</v>
      </c>
      <c r="Z3139" s="197">
        <v>0</v>
      </c>
      <c r="AA3139" s="197">
        <v>0</v>
      </c>
      <c r="AB3139" s="197">
        <v>0</v>
      </c>
      <c r="AC3139" s="197">
        <v>0</v>
      </c>
      <c r="AD3139" s="197">
        <v>0</v>
      </c>
      <c r="AE3139" s="197">
        <v>0</v>
      </c>
      <c r="AF3139" s="197">
        <v>0</v>
      </c>
    </row>
    <row r="3140" spans="1:32" x14ac:dyDescent="0.25">
      <c r="A3140" t="s">
        <v>8801</v>
      </c>
      <c r="B3140">
        <v>0</v>
      </c>
      <c r="C3140">
        <v>0</v>
      </c>
      <c r="D3140">
        <v>0</v>
      </c>
      <c r="E3140">
        <v>0</v>
      </c>
      <c r="F3140">
        <v>0</v>
      </c>
      <c r="G3140">
        <v>0</v>
      </c>
      <c r="H3140">
        <v>0</v>
      </c>
      <c r="I3140">
        <v>0</v>
      </c>
      <c r="J3140">
        <v>0</v>
      </c>
      <c r="K3140">
        <v>0</v>
      </c>
      <c r="L3140">
        <v>0</v>
      </c>
      <c r="M3140">
        <v>0</v>
      </c>
      <c r="N3140">
        <v>0</v>
      </c>
      <c r="O3140">
        <v>0</v>
      </c>
      <c r="P3140">
        <v>0</v>
      </c>
      <c r="Q3140">
        <v>0</v>
      </c>
      <c r="R3140">
        <v>0</v>
      </c>
      <c r="S3140">
        <v>0</v>
      </c>
      <c r="T3140">
        <v>0</v>
      </c>
      <c r="U3140">
        <v>0</v>
      </c>
      <c r="V3140">
        <v>0</v>
      </c>
      <c r="W3140">
        <v>0</v>
      </c>
      <c r="X3140">
        <v>0</v>
      </c>
      <c r="Y3140">
        <v>0</v>
      </c>
      <c r="Z3140">
        <v>0</v>
      </c>
      <c r="AA3140">
        <v>0</v>
      </c>
      <c r="AB3140">
        <v>0</v>
      </c>
      <c r="AC3140">
        <v>0</v>
      </c>
      <c r="AD3140">
        <v>0</v>
      </c>
      <c r="AE3140">
        <v>0</v>
      </c>
      <c r="AF3140">
        <v>0</v>
      </c>
    </row>
    <row r="3141" spans="1:32" x14ac:dyDescent="0.25">
      <c r="A3141" t="s">
        <v>8802</v>
      </c>
      <c r="B3141">
        <v>0</v>
      </c>
      <c r="C3141">
        <v>0</v>
      </c>
      <c r="D3141">
        <v>0</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row>
    <row r="3142" spans="1:32" x14ac:dyDescent="0.25">
      <c r="A3142" t="s">
        <v>8803</v>
      </c>
      <c r="B3142">
        <v>0</v>
      </c>
      <c r="C3142">
        <v>0</v>
      </c>
      <c r="D3142">
        <v>0</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row>
    <row r="3143" spans="1:32" x14ac:dyDescent="0.25">
      <c r="A3143" t="s">
        <v>8804</v>
      </c>
      <c r="B3143">
        <v>0</v>
      </c>
      <c r="C3143">
        <v>0</v>
      </c>
      <c r="D3143">
        <v>0</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v>0</v>
      </c>
      <c r="AA3143">
        <v>0</v>
      </c>
      <c r="AB3143">
        <v>0</v>
      </c>
      <c r="AC3143">
        <v>0</v>
      </c>
      <c r="AD3143">
        <v>0</v>
      </c>
      <c r="AE3143">
        <v>0</v>
      </c>
      <c r="AF3143">
        <v>0</v>
      </c>
    </row>
    <row r="3144" spans="1:32" x14ac:dyDescent="0.25">
      <c r="A3144" t="s">
        <v>8805</v>
      </c>
      <c r="B3144">
        <v>0</v>
      </c>
      <c r="C3144">
        <v>0</v>
      </c>
      <c r="D3144">
        <v>0</v>
      </c>
      <c r="E3144">
        <v>0</v>
      </c>
      <c r="F3144">
        <v>0</v>
      </c>
      <c r="G3144">
        <v>0</v>
      </c>
      <c r="H3144">
        <v>0</v>
      </c>
      <c r="I3144">
        <v>0</v>
      </c>
      <c r="J3144">
        <v>0</v>
      </c>
      <c r="K3144">
        <v>0</v>
      </c>
      <c r="L3144">
        <v>0</v>
      </c>
      <c r="M3144">
        <v>0</v>
      </c>
      <c r="N3144">
        <v>0</v>
      </c>
      <c r="O3144">
        <v>0</v>
      </c>
      <c r="P3144">
        <v>0</v>
      </c>
      <c r="Q3144">
        <v>0</v>
      </c>
      <c r="R3144">
        <v>0</v>
      </c>
      <c r="S3144">
        <v>0</v>
      </c>
      <c r="T3144">
        <v>0</v>
      </c>
      <c r="U3144">
        <v>0</v>
      </c>
      <c r="V3144">
        <v>0</v>
      </c>
      <c r="W3144">
        <v>0</v>
      </c>
      <c r="X3144">
        <v>0</v>
      </c>
      <c r="Y3144">
        <v>0</v>
      </c>
      <c r="Z3144">
        <v>0</v>
      </c>
      <c r="AA3144">
        <v>0</v>
      </c>
      <c r="AB3144">
        <v>0</v>
      </c>
      <c r="AC3144">
        <v>0</v>
      </c>
      <c r="AD3144">
        <v>0</v>
      </c>
      <c r="AE3144">
        <v>0</v>
      </c>
      <c r="AF3144">
        <v>0</v>
      </c>
    </row>
    <row r="3145" spans="1:32" x14ac:dyDescent="0.25">
      <c r="A3145" t="s">
        <v>8806</v>
      </c>
      <c r="B3145">
        <v>0</v>
      </c>
      <c r="C3145">
        <v>0</v>
      </c>
      <c r="D3145">
        <v>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row>
    <row r="3146" spans="1:32" x14ac:dyDescent="0.25">
      <c r="A3146" t="s">
        <v>8807</v>
      </c>
      <c r="B3146">
        <v>0</v>
      </c>
      <c r="C3146">
        <v>0</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v>0</v>
      </c>
      <c r="AA3146">
        <v>0</v>
      </c>
      <c r="AB3146">
        <v>0</v>
      </c>
      <c r="AC3146">
        <v>0</v>
      </c>
      <c r="AD3146">
        <v>0</v>
      </c>
      <c r="AE3146">
        <v>0</v>
      </c>
      <c r="AF3146">
        <v>0</v>
      </c>
    </row>
    <row r="3147" spans="1:32" x14ac:dyDescent="0.25">
      <c r="A3147" t="s">
        <v>8808</v>
      </c>
      <c r="B3147">
        <v>0</v>
      </c>
      <c r="C3147">
        <v>0</v>
      </c>
      <c r="D3147">
        <v>0</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row>
    <row r="3148" spans="1:32" x14ac:dyDescent="0.25">
      <c r="A3148" t="s">
        <v>8809</v>
      </c>
      <c r="B3148" s="197">
        <v>372965000</v>
      </c>
      <c r="C3148" s="197">
        <v>375792000</v>
      </c>
      <c r="D3148" s="197">
        <v>394611000</v>
      </c>
      <c r="E3148" s="197">
        <v>401726000</v>
      </c>
      <c r="F3148" s="197">
        <v>409772000</v>
      </c>
      <c r="G3148" s="197">
        <v>422091000</v>
      </c>
      <c r="H3148" s="197">
        <v>433276000</v>
      </c>
      <c r="I3148" s="197">
        <v>444632000</v>
      </c>
      <c r="J3148" s="197">
        <v>458082000</v>
      </c>
      <c r="K3148" s="197">
        <v>474952000</v>
      </c>
      <c r="L3148" s="197">
        <v>495380000</v>
      </c>
      <c r="M3148" s="197">
        <v>519330000</v>
      </c>
      <c r="N3148" s="197">
        <v>544523000</v>
      </c>
      <c r="O3148" s="197">
        <v>571268000</v>
      </c>
      <c r="P3148" s="197">
        <v>602164000</v>
      </c>
      <c r="Q3148" s="197">
        <v>621488000</v>
      </c>
      <c r="R3148" s="197">
        <v>636020000</v>
      </c>
      <c r="S3148" s="197">
        <v>647118000</v>
      </c>
      <c r="T3148" s="197">
        <v>658842000</v>
      </c>
      <c r="U3148" s="197">
        <v>669171000</v>
      </c>
      <c r="V3148" s="197">
        <v>679906000</v>
      </c>
      <c r="W3148" s="197">
        <v>692207000</v>
      </c>
      <c r="X3148" s="197">
        <v>702142000</v>
      </c>
      <c r="Y3148" s="197">
        <v>713242000</v>
      </c>
      <c r="Z3148" s="197">
        <v>725321000</v>
      </c>
      <c r="AA3148" s="197">
        <v>737500000</v>
      </c>
      <c r="AB3148" s="197">
        <v>749186000</v>
      </c>
      <c r="AC3148" s="197">
        <v>759537000</v>
      </c>
      <c r="AD3148" s="197">
        <v>770761000</v>
      </c>
      <c r="AE3148" s="197">
        <v>782632000</v>
      </c>
      <c r="AF3148" s="197">
        <v>795428000</v>
      </c>
    </row>
    <row r="3149" spans="1:32" x14ac:dyDescent="0.25">
      <c r="A3149" t="s">
        <v>8810</v>
      </c>
      <c r="B3149" s="197">
        <v>5689880000</v>
      </c>
      <c r="C3149" s="197">
        <v>5714870000</v>
      </c>
      <c r="D3149" s="197">
        <v>6000980000</v>
      </c>
      <c r="E3149" s="197">
        <v>6119940000</v>
      </c>
      <c r="F3149" s="197">
        <v>6239840000</v>
      </c>
      <c r="G3149" s="197">
        <v>6427640000</v>
      </c>
      <c r="H3149" s="197">
        <v>6598890000</v>
      </c>
      <c r="I3149" s="197">
        <v>6772680000</v>
      </c>
      <c r="J3149" s="197">
        <v>6976100000</v>
      </c>
      <c r="K3149" s="197">
        <v>7231960000</v>
      </c>
      <c r="L3149" s="197">
        <v>7543760000</v>
      </c>
      <c r="M3149" s="197">
        <v>7910670000</v>
      </c>
      <c r="N3149" s="197">
        <v>8292690000</v>
      </c>
      <c r="O3149" s="197">
        <v>8701570000</v>
      </c>
      <c r="P3149" s="197">
        <v>9174990000</v>
      </c>
      <c r="Q3149" s="197">
        <v>9472740000</v>
      </c>
      <c r="R3149" s="197">
        <v>9695090000</v>
      </c>
      <c r="S3149" s="197">
        <v>9860930000</v>
      </c>
      <c r="T3149" s="197">
        <v>10037100000</v>
      </c>
      <c r="U3149" s="197">
        <v>10189500000</v>
      </c>
      <c r="V3149" s="197">
        <v>10356200000</v>
      </c>
      <c r="W3149" s="197">
        <v>10546900000</v>
      </c>
      <c r="X3149" s="197">
        <v>10697600000</v>
      </c>
      <c r="Y3149" s="197">
        <v>10865300000</v>
      </c>
      <c r="Z3149" s="197">
        <v>11050800000</v>
      </c>
      <c r="AA3149" s="197">
        <v>11238300000</v>
      </c>
      <c r="AB3149" s="197">
        <v>11417000000</v>
      </c>
      <c r="AC3149" s="197">
        <v>11573700000</v>
      </c>
      <c r="AD3149" s="197">
        <v>11743200000</v>
      </c>
      <c r="AE3149" s="197">
        <v>11922600000</v>
      </c>
      <c r="AF3149" s="197">
        <v>12116400000</v>
      </c>
    </row>
    <row r="3150" spans="1:32" x14ac:dyDescent="0.25">
      <c r="A3150" t="s">
        <v>8811</v>
      </c>
      <c r="B3150" s="197">
        <v>4437760000</v>
      </c>
      <c r="C3150" s="197">
        <v>4434860000</v>
      </c>
      <c r="D3150" s="197">
        <v>4656810000</v>
      </c>
      <c r="E3150" s="197">
        <v>4762440000</v>
      </c>
      <c r="F3150" s="197">
        <v>4852410000</v>
      </c>
      <c r="G3150" s="197">
        <v>4998740000</v>
      </c>
      <c r="H3150" s="197">
        <v>5133060000</v>
      </c>
      <c r="I3150" s="197">
        <v>5269280000</v>
      </c>
      <c r="J3150" s="197">
        <v>5425740000</v>
      </c>
      <c r="K3150" s="197">
        <v>5623440000</v>
      </c>
      <c r="L3150" s="197">
        <v>5866820000</v>
      </c>
      <c r="M3150" s="197">
        <v>6154860000</v>
      </c>
      <c r="N3150" s="197">
        <v>6449980000</v>
      </c>
      <c r="O3150" s="197">
        <v>6769930000</v>
      </c>
      <c r="P3150" s="197">
        <v>7141740000</v>
      </c>
      <c r="Q3150" s="197">
        <v>7377600000</v>
      </c>
      <c r="R3150" s="197">
        <v>7551810000</v>
      </c>
      <c r="S3150" s="197">
        <v>7676880000</v>
      </c>
      <c r="T3150" s="197">
        <v>7810960000</v>
      </c>
      <c r="U3150" s="197">
        <v>7923430000</v>
      </c>
      <c r="V3150" s="197">
        <v>8057060000</v>
      </c>
      <c r="W3150" s="197">
        <v>8209580000</v>
      </c>
      <c r="X3150" s="197">
        <v>8326080000</v>
      </c>
      <c r="Y3150" s="197">
        <v>8454830000</v>
      </c>
      <c r="Z3150" s="197">
        <v>8600990000</v>
      </c>
      <c r="AA3150" s="197">
        <v>8749310000</v>
      </c>
      <c r="AB3150" s="197">
        <v>8889260000</v>
      </c>
      <c r="AC3150" s="197">
        <v>9009890000</v>
      </c>
      <c r="AD3150" s="197">
        <v>9140080000</v>
      </c>
      <c r="AE3150" s="197">
        <v>9277830000</v>
      </c>
      <c r="AF3150" s="197">
        <v>9427250000</v>
      </c>
    </row>
    <row r="3151" spans="1:32" x14ac:dyDescent="0.25">
      <c r="A3151" t="s">
        <v>8812</v>
      </c>
      <c r="B3151" s="197">
        <v>476483000</v>
      </c>
      <c r="C3151" s="197">
        <v>476141000</v>
      </c>
      <c r="D3151" s="197">
        <v>499970000</v>
      </c>
      <c r="E3151" s="197">
        <v>511329000</v>
      </c>
      <c r="F3151" s="197">
        <v>520985000</v>
      </c>
      <c r="G3151" s="197">
        <v>536695000</v>
      </c>
      <c r="H3151" s="197">
        <v>551119000</v>
      </c>
      <c r="I3151" s="197">
        <v>565745000</v>
      </c>
      <c r="J3151" s="197">
        <v>582542000</v>
      </c>
      <c r="K3151" s="197">
        <v>603766000</v>
      </c>
      <c r="L3151" s="197">
        <v>629898000</v>
      </c>
      <c r="M3151" s="197">
        <v>660828000</v>
      </c>
      <c r="N3151" s="197">
        <v>692510000</v>
      </c>
      <c r="O3151" s="197">
        <v>726865000</v>
      </c>
      <c r="P3151" s="197">
        <v>766790000</v>
      </c>
      <c r="Q3151" s="197">
        <v>792119000</v>
      </c>
      <c r="R3151" s="197">
        <v>810825000</v>
      </c>
      <c r="S3151" s="197">
        <v>824248000</v>
      </c>
      <c r="T3151" s="197">
        <v>838640000</v>
      </c>
      <c r="U3151" s="197">
        <v>850707000</v>
      </c>
      <c r="V3151" s="197">
        <v>865059000</v>
      </c>
      <c r="W3151" s="197">
        <v>881441000</v>
      </c>
      <c r="X3151" s="197">
        <v>893948000</v>
      </c>
      <c r="Y3151" s="197">
        <v>907770000</v>
      </c>
      <c r="Z3151" s="197">
        <v>923465000</v>
      </c>
      <c r="AA3151" s="197">
        <v>939392000</v>
      </c>
      <c r="AB3151" s="197">
        <v>954420000</v>
      </c>
      <c r="AC3151" s="197">
        <v>967370000</v>
      </c>
      <c r="AD3151" s="197">
        <v>981345000</v>
      </c>
      <c r="AE3151" s="197">
        <v>996133000</v>
      </c>
      <c r="AF3151" s="197">
        <v>1012170000</v>
      </c>
    </row>
    <row r="3152" spans="1:32" x14ac:dyDescent="0.25">
      <c r="A3152" t="s">
        <v>8813</v>
      </c>
      <c r="B3152" s="197">
        <v>286697000</v>
      </c>
      <c r="C3152" s="197">
        <v>286602000</v>
      </c>
      <c r="D3152" s="197">
        <v>300945000</v>
      </c>
      <c r="E3152" s="197">
        <v>307716000</v>
      </c>
      <c r="F3152" s="197">
        <v>313544000</v>
      </c>
      <c r="G3152" s="197">
        <v>322997000</v>
      </c>
      <c r="H3152" s="197">
        <v>331672000</v>
      </c>
      <c r="I3152" s="197">
        <v>340469000</v>
      </c>
      <c r="J3152" s="197">
        <v>350587000</v>
      </c>
      <c r="K3152" s="197">
        <v>363366000</v>
      </c>
      <c r="L3152" s="197">
        <v>379089000</v>
      </c>
      <c r="M3152" s="197">
        <v>397690000</v>
      </c>
      <c r="N3152" s="197">
        <v>416767000</v>
      </c>
      <c r="O3152" s="197">
        <v>437433000</v>
      </c>
      <c r="P3152" s="197">
        <v>461443000</v>
      </c>
      <c r="Q3152" s="197">
        <v>476665000</v>
      </c>
      <c r="R3152" s="197">
        <v>487917000</v>
      </c>
      <c r="S3152" s="197">
        <v>496014000</v>
      </c>
      <c r="T3152" s="197">
        <v>504690000</v>
      </c>
      <c r="U3152" s="197">
        <v>511982000</v>
      </c>
      <c r="V3152" s="197">
        <v>520600000</v>
      </c>
      <c r="W3152" s="197">
        <v>530438000</v>
      </c>
      <c r="X3152" s="197">
        <v>537969000</v>
      </c>
      <c r="Y3152" s="197">
        <v>546295000</v>
      </c>
      <c r="Z3152" s="197">
        <v>555731000</v>
      </c>
      <c r="AA3152" s="197">
        <v>565305000</v>
      </c>
      <c r="AB3152" s="197">
        <v>574344000</v>
      </c>
      <c r="AC3152" s="197">
        <v>582144000</v>
      </c>
      <c r="AD3152" s="197">
        <v>590563000</v>
      </c>
      <c r="AE3152" s="197">
        <v>599471000</v>
      </c>
      <c r="AF3152" s="197">
        <v>609131000</v>
      </c>
    </row>
    <row r="3153" spans="1:32" x14ac:dyDescent="0.25">
      <c r="A3153" t="s">
        <v>8814</v>
      </c>
      <c r="B3153" s="197">
        <v>1058080000</v>
      </c>
      <c r="C3153" s="197">
        <v>1056620000</v>
      </c>
      <c r="D3153" s="197">
        <v>1109490000</v>
      </c>
      <c r="E3153" s="197">
        <v>1135120000</v>
      </c>
      <c r="F3153" s="197">
        <v>1156450000</v>
      </c>
      <c r="G3153" s="197">
        <v>1191340000</v>
      </c>
      <c r="H3153" s="197">
        <v>1223390000</v>
      </c>
      <c r="I3153" s="197">
        <v>1255890000</v>
      </c>
      <c r="J3153" s="197">
        <v>1293120000</v>
      </c>
      <c r="K3153" s="197">
        <v>1340190000</v>
      </c>
      <c r="L3153" s="197">
        <v>1398230000</v>
      </c>
      <c r="M3153" s="197">
        <v>1466970000</v>
      </c>
      <c r="N3153" s="197">
        <v>1537230000</v>
      </c>
      <c r="O3153" s="197">
        <v>1613560000</v>
      </c>
      <c r="P3153" s="197">
        <v>1702300000</v>
      </c>
      <c r="Q3153" s="197">
        <v>1758660000</v>
      </c>
      <c r="R3153" s="197">
        <v>1800220000</v>
      </c>
      <c r="S3153" s="197">
        <v>1829890000</v>
      </c>
      <c r="T3153" s="197">
        <v>1861750000</v>
      </c>
      <c r="U3153" s="197">
        <v>1888340000</v>
      </c>
      <c r="V3153" s="197">
        <v>1920330000</v>
      </c>
      <c r="W3153" s="197">
        <v>1956820000</v>
      </c>
      <c r="X3153" s="197">
        <v>1984560000</v>
      </c>
      <c r="Y3153" s="197">
        <v>2015190000</v>
      </c>
      <c r="Z3153" s="197">
        <v>2050090000</v>
      </c>
      <c r="AA3153" s="197">
        <v>2085520000</v>
      </c>
      <c r="AB3153" s="197">
        <v>2118910000</v>
      </c>
      <c r="AC3153" s="197">
        <v>2147620000</v>
      </c>
      <c r="AD3153" s="197">
        <v>2178590000</v>
      </c>
      <c r="AE3153" s="197">
        <v>2211360000</v>
      </c>
      <c r="AF3153" s="197">
        <v>2246920000</v>
      </c>
    </row>
    <row r="3154" spans="1:32" x14ac:dyDescent="0.25">
      <c r="A3154" t="s">
        <v>8815</v>
      </c>
      <c r="B3154" s="197">
        <v>15434000</v>
      </c>
      <c r="C3154" s="197">
        <v>15571400</v>
      </c>
      <c r="D3154" s="197">
        <v>16351200</v>
      </c>
      <c r="E3154" s="197">
        <v>16633900</v>
      </c>
      <c r="F3154" s="197">
        <v>16970200</v>
      </c>
      <c r="G3154" s="197">
        <v>17480000</v>
      </c>
      <c r="H3154" s="197">
        <v>17942200</v>
      </c>
      <c r="I3154" s="197">
        <v>18411500</v>
      </c>
      <c r="J3154" s="197">
        <v>18970100</v>
      </c>
      <c r="K3154" s="197">
        <v>19669900</v>
      </c>
      <c r="L3154" s="197">
        <v>20515100</v>
      </c>
      <c r="M3154" s="197">
        <v>21504500</v>
      </c>
      <c r="N3154" s="197">
        <v>22549600</v>
      </c>
      <c r="O3154" s="197">
        <v>23655400</v>
      </c>
      <c r="P3154" s="197">
        <v>24931600</v>
      </c>
      <c r="Q3154" s="197">
        <v>25728000</v>
      </c>
      <c r="R3154" s="197">
        <v>26328600</v>
      </c>
      <c r="S3154" s="197">
        <v>26791800</v>
      </c>
      <c r="T3154" s="197">
        <v>27279900</v>
      </c>
      <c r="U3154" s="197">
        <v>27713200</v>
      </c>
      <c r="V3154" s="197">
        <v>28154100</v>
      </c>
      <c r="W3154" s="197">
        <v>28659700</v>
      </c>
      <c r="X3154" s="197">
        <v>29071800</v>
      </c>
      <c r="Y3154" s="197">
        <v>29533000</v>
      </c>
      <c r="Z3154" s="197">
        <v>30031500</v>
      </c>
      <c r="AA3154" s="197">
        <v>30533600</v>
      </c>
      <c r="AB3154" s="197">
        <v>31016700</v>
      </c>
      <c r="AC3154" s="197">
        <v>31446400</v>
      </c>
      <c r="AD3154" s="197">
        <v>31912800</v>
      </c>
      <c r="AE3154" s="197">
        <v>32406000</v>
      </c>
      <c r="AF3154" s="197">
        <v>32937100</v>
      </c>
    </row>
    <row r="3155" spans="1:32" x14ac:dyDescent="0.25">
      <c r="A3155" t="s">
        <v>8816</v>
      </c>
      <c r="B3155" s="197">
        <v>38614800</v>
      </c>
      <c r="C3155" s="197">
        <v>38647900</v>
      </c>
      <c r="D3155" s="197">
        <v>40582200</v>
      </c>
      <c r="E3155" s="197">
        <v>41467900</v>
      </c>
      <c r="F3155" s="197">
        <v>42260000</v>
      </c>
      <c r="G3155" s="197">
        <v>43533700</v>
      </c>
      <c r="H3155" s="197">
        <v>44700500</v>
      </c>
      <c r="I3155" s="197">
        <v>45884000</v>
      </c>
      <c r="J3155" s="197">
        <v>47251200</v>
      </c>
      <c r="K3155" s="197">
        <v>48976300</v>
      </c>
      <c r="L3155" s="197">
        <v>51093500</v>
      </c>
      <c r="M3155" s="197">
        <v>53595000</v>
      </c>
      <c r="N3155" s="197">
        <v>56170300</v>
      </c>
      <c r="O3155" s="197">
        <v>58951600</v>
      </c>
      <c r="P3155" s="197">
        <v>62180200</v>
      </c>
      <c r="Q3155" s="197">
        <v>64223000</v>
      </c>
      <c r="R3155" s="197">
        <v>65736900</v>
      </c>
      <c r="S3155" s="197">
        <v>66836300</v>
      </c>
      <c r="T3155" s="197">
        <v>68011600</v>
      </c>
      <c r="U3155" s="197">
        <v>69006900</v>
      </c>
      <c r="V3155" s="197">
        <v>70160200</v>
      </c>
      <c r="W3155" s="197">
        <v>71477600</v>
      </c>
      <c r="X3155" s="197">
        <v>72494000</v>
      </c>
      <c r="Y3155" s="197">
        <v>73619600</v>
      </c>
      <c r="Z3155" s="197">
        <v>74887600</v>
      </c>
      <c r="AA3155" s="197">
        <v>76172700</v>
      </c>
      <c r="AB3155" s="197">
        <v>77389000</v>
      </c>
      <c r="AC3155" s="197">
        <v>78442700</v>
      </c>
      <c r="AD3155" s="197">
        <v>79580900</v>
      </c>
      <c r="AE3155" s="197">
        <v>80785100</v>
      </c>
      <c r="AF3155" s="197">
        <v>82089800</v>
      </c>
    </row>
    <row r="3156" spans="1:32" x14ac:dyDescent="0.25">
      <c r="A3156" t="s">
        <v>8817</v>
      </c>
      <c r="B3156">
        <v>0</v>
      </c>
      <c r="C3156">
        <v>0</v>
      </c>
      <c r="D3156">
        <v>0</v>
      </c>
      <c r="E3156">
        <v>0</v>
      </c>
      <c r="F3156">
        <v>0</v>
      </c>
      <c r="G3156">
        <v>0</v>
      </c>
      <c r="H3156">
        <v>0</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row>
    <row r="3157" spans="1:32" x14ac:dyDescent="0.25">
      <c r="A3157" t="s">
        <v>8818</v>
      </c>
      <c r="B3157">
        <v>0</v>
      </c>
      <c r="C3157">
        <v>0</v>
      </c>
      <c r="D3157">
        <v>0</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row>
    <row r="3158" spans="1:32" x14ac:dyDescent="0.25">
      <c r="A3158" t="s">
        <v>8819</v>
      </c>
      <c r="B3158">
        <v>0</v>
      </c>
      <c r="C3158">
        <v>0</v>
      </c>
      <c r="D3158">
        <v>0</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row>
    <row r="3159" spans="1:32" x14ac:dyDescent="0.25">
      <c r="A3159" t="s">
        <v>8820</v>
      </c>
      <c r="B3159" s="197">
        <v>742718000000</v>
      </c>
      <c r="C3159" s="197">
        <v>751601000000</v>
      </c>
      <c r="D3159" s="197">
        <v>760484000000</v>
      </c>
      <c r="E3159" s="197">
        <v>769367000000</v>
      </c>
      <c r="F3159" s="197">
        <v>778251000000</v>
      </c>
      <c r="G3159" s="197">
        <v>787134000000</v>
      </c>
      <c r="H3159" s="197">
        <v>796017000000</v>
      </c>
      <c r="I3159" s="197">
        <v>804900000000</v>
      </c>
      <c r="J3159" s="197">
        <v>813783000000</v>
      </c>
      <c r="K3159" s="197">
        <v>822666000000</v>
      </c>
      <c r="L3159" s="197">
        <v>831549000000</v>
      </c>
      <c r="M3159" s="197">
        <v>840432000000</v>
      </c>
      <c r="N3159" s="197">
        <v>849315000000</v>
      </c>
      <c r="O3159" s="197">
        <v>858198000000</v>
      </c>
      <c r="P3159" s="197">
        <v>867081000000</v>
      </c>
      <c r="Q3159" s="197">
        <v>875965000000</v>
      </c>
      <c r="R3159" s="197">
        <v>884848000000</v>
      </c>
      <c r="S3159" s="197">
        <v>893731000000</v>
      </c>
      <c r="T3159" s="197">
        <v>902614000000</v>
      </c>
      <c r="U3159" s="197">
        <v>911497000000</v>
      </c>
      <c r="V3159" s="197">
        <v>920380000000</v>
      </c>
      <c r="W3159" s="197">
        <v>929263000000</v>
      </c>
      <c r="X3159" s="197">
        <v>938146000000</v>
      </c>
      <c r="Y3159" s="197">
        <v>947029000000</v>
      </c>
      <c r="Z3159" s="197">
        <v>955912000000</v>
      </c>
      <c r="AA3159" s="197">
        <v>964795000000</v>
      </c>
      <c r="AB3159" s="197">
        <v>973678000000</v>
      </c>
      <c r="AC3159" s="197">
        <v>982562000000</v>
      </c>
      <c r="AD3159" s="197">
        <v>991445000000</v>
      </c>
      <c r="AE3159" s="197">
        <v>1000330000000</v>
      </c>
      <c r="AF3159" s="197">
        <v>1009210000000</v>
      </c>
    </row>
    <row r="3160" spans="1:32" x14ac:dyDescent="0.25">
      <c r="A3160" t="s">
        <v>8821</v>
      </c>
      <c r="B3160" s="197">
        <v>48233600</v>
      </c>
      <c r="C3160" s="197">
        <v>44778600</v>
      </c>
      <c r="D3160" s="197">
        <v>47737200</v>
      </c>
      <c r="E3160" s="197">
        <v>40857400</v>
      </c>
      <c r="F3160" s="197">
        <v>42764100</v>
      </c>
      <c r="G3160" s="197">
        <v>47456100</v>
      </c>
      <c r="H3160" s="197">
        <v>47637800</v>
      </c>
      <c r="I3160" s="197">
        <v>48259200</v>
      </c>
      <c r="J3160" s="197">
        <v>48923000</v>
      </c>
      <c r="K3160" s="197">
        <v>50617800</v>
      </c>
      <c r="L3160" s="197">
        <v>51792800</v>
      </c>
      <c r="M3160" s="197">
        <v>50920400</v>
      </c>
      <c r="N3160" s="197">
        <v>49440000</v>
      </c>
      <c r="O3160" s="197">
        <v>48001700</v>
      </c>
      <c r="P3160" s="197">
        <v>46551100</v>
      </c>
      <c r="Q3160" s="197">
        <v>45724800</v>
      </c>
      <c r="R3160" s="197">
        <v>45176100</v>
      </c>
      <c r="S3160" s="197">
        <v>45051600</v>
      </c>
      <c r="T3160" s="197">
        <v>45290300</v>
      </c>
      <c r="U3160" s="197">
        <v>45331600</v>
      </c>
      <c r="V3160" s="197">
        <v>44722700</v>
      </c>
      <c r="W3160" s="197">
        <v>44865700</v>
      </c>
      <c r="X3160" s="197">
        <v>45712100</v>
      </c>
      <c r="Y3160" s="197">
        <v>46428100</v>
      </c>
      <c r="Z3160" s="197">
        <v>46143200</v>
      </c>
      <c r="AA3160" s="197">
        <v>46176800</v>
      </c>
      <c r="AB3160" s="197">
        <v>46247100</v>
      </c>
      <c r="AC3160" s="197">
        <v>46247600</v>
      </c>
      <c r="AD3160" s="197">
        <v>46491300</v>
      </c>
      <c r="AE3160" s="197">
        <v>46684400</v>
      </c>
      <c r="AF3160" s="197">
        <v>47522600</v>
      </c>
    </row>
    <row r="3161" spans="1:32" x14ac:dyDescent="0.25">
      <c r="A3161" t="s">
        <v>8822</v>
      </c>
      <c r="B3161" s="197">
        <v>1297900000</v>
      </c>
      <c r="C3161" s="197">
        <v>1187670000</v>
      </c>
      <c r="D3161" s="197">
        <v>1268790000</v>
      </c>
      <c r="E3161" s="197">
        <v>1083250000</v>
      </c>
      <c r="F3161" s="197">
        <v>1137040000</v>
      </c>
      <c r="G3161" s="197">
        <v>1267130000</v>
      </c>
      <c r="H3161" s="197">
        <v>1270240000</v>
      </c>
      <c r="I3161" s="197">
        <v>1285770000</v>
      </c>
      <c r="J3161" s="197">
        <v>1302600000</v>
      </c>
      <c r="K3161" s="197">
        <v>1347000000</v>
      </c>
      <c r="L3161" s="197">
        <v>1378790000</v>
      </c>
      <c r="M3161" s="197">
        <v>1356050000</v>
      </c>
      <c r="N3161" s="197">
        <v>1316730000</v>
      </c>
      <c r="O3161" s="197">
        <v>1276870000</v>
      </c>
      <c r="P3161" s="197">
        <v>1237120000</v>
      </c>
      <c r="Q3161" s="197">
        <v>1215410000</v>
      </c>
      <c r="R3161" s="197">
        <v>1199970000</v>
      </c>
      <c r="S3161" s="197">
        <v>1196170000</v>
      </c>
      <c r="T3161" s="197">
        <v>1202920000</v>
      </c>
      <c r="U3161" s="197">
        <v>1204440000</v>
      </c>
      <c r="V3161" s="197">
        <v>1186170000</v>
      </c>
      <c r="W3161" s="197">
        <v>1188930000</v>
      </c>
      <c r="X3161" s="197">
        <v>1212220000</v>
      </c>
      <c r="Y3161" s="197">
        <v>1233710000</v>
      </c>
      <c r="Z3161" s="197">
        <v>1225210000</v>
      </c>
      <c r="AA3161" s="197">
        <v>1226260000</v>
      </c>
      <c r="AB3161" s="197">
        <v>1226650000</v>
      </c>
      <c r="AC3161" s="197">
        <v>1224510000</v>
      </c>
      <c r="AD3161" s="197">
        <v>1230480000</v>
      </c>
      <c r="AE3161" s="197">
        <v>1234900000</v>
      </c>
      <c r="AF3161" s="197">
        <v>1258530000</v>
      </c>
    </row>
    <row r="3162" spans="1:32" x14ac:dyDescent="0.25">
      <c r="A3162" t="s">
        <v>8823</v>
      </c>
      <c r="B3162" s="197">
        <v>227620000</v>
      </c>
      <c r="C3162" s="197">
        <v>207539000</v>
      </c>
      <c r="D3162" s="197">
        <v>221831000</v>
      </c>
      <c r="E3162" s="197">
        <v>189273000</v>
      </c>
      <c r="F3162" s="197">
        <v>198815000</v>
      </c>
      <c r="G3162" s="197">
        <v>221797000</v>
      </c>
      <c r="H3162" s="197">
        <v>222264000</v>
      </c>
      <c r="I3162" s="197">
        <v>224935000</v>
      </c>
      <c r="J3162" s="197">
        <v>227841000</v>
      </c>
      <c r="K3162" s="197">
        <v>235576000</v>
      </c>
      <c r="L3162" s="197">
        <v>241158000</v>
      </c>
      <c r="M3162" s="197">
        <v>237204000</v>
      </c>
      <c r="N3162" s="197">
        <v>230329000</v>
      </c>
      <c r="O3162" s="197">
        <v>223289000</v>
      </c>
      <c r="P3162" s="197">
        <v>216287000</v>
      </c>
      <c r="Q3162" s="197">
        <v>212502000</v>
      </c>
      <c r="R3162" s="197">
        <v>209765000</v>
      </c>
      <c r="S3162" s="197">
        <v>209078000</v>
      </c>
      <c r="T3162" s="197">
        <v>210277000</v>
      </c>
      <c r="U3162" s="197">
        <v>210562000</v>
      </c>
      <c r="V3162" s="197">
        <v>207277000</v>
      </c>
      <c r="W3162" s="197">
        <v>207711000</v>
      </c>
      <c r="X3162" s="197">
        <v>211819000</v>
      </c>
      <c r="Y3162" s="197">
        <v>215684000</v>
      </c>
      <c r="Z3162" s="197">
        <v>214157000</v>
      </c>
      <c r="AA3162" s="197">
        <v>214349000</v>
      </c>
      <c r="AB3162" s="197">
        <v>214352000</v>
      </c>
      <c r="AC3162" s="197">
        <v>213883000</v>
      </c>
      <c r="AD3162" s="197">
        <v>214904000</v>
      </c>
      <c r="AE3162" s="197">
        <v>215645000</v>
      </c>
      <c r="AF3162" s="197">
        <v>219836000</v>
      </c>
    </row>
    <row r="3163" spans="1:32" x14ac:dyDescent="0.25">
      <c r="A3163" t="s">
        <v>8824</v>
      </c>
      <c r="B3163" s="197">
        <v>125580000</v>
      </c>
      <c r="C3163" s="197">
        <v>114050000</v>
      </c>
      <c r="D3163" s="197">
        <v>121975000</v>
      </c>
      <c r="E3163" s="197">
        <v>104001000</v>
      </c>
      <c r="F3163" s="197">
        <v>109331000</v>
      </c>
      <c r="G3163" s="197">
        <v>122110000</v>
      </c>
      <c r="H3163" s="197">
        <v>122321000</v>
      </c>
      <c r="I3163" s="197">
        <v>123764000</v>
      </c>
      <c r="J3163" s="197">
        <v>125340000</v>
      </c>
      <c r="K3163" s="197">
        <v>129576000</v>
      </c>
      <c r="L3163" s="197">
        <v>132660000</v>
      </c>
      <c r="M3163" s="197">
        <v>130498000</v>
      </c>
      <c r="N3163" s="197">
        <v>126718000</v>
      </c>
      <c r="O3163" s="197">
        <v>122804000</v>
      </c>
      <c r="P3163" s="197">
        <v>118922000</v>
      </c>
      <c r="Q3163" s="197">
        <v>116848000</v>
      </c>
      <c r="R3163" s="197">
        <v>115320000</v>
      </c>
      <c r="S3163" s="197">
        <v>114929000</v>
      </c>
      <c r="T3163" s="197">
        <v>115599000</v>
      </c>
      <c r="U3163" s="197">
        <v>115767000</v>
      </c>
      <c r="V3163" s="197">
        <v>113906000</v>
      </c>
      <c r="W3163" s="197">
        <v>114117000</v>
      </c>
      <c r="X3163" s="197">
        <v>116396000</v>
      </c>
      <c r="Y3163" s="197">
        <v>118587000</v>
      </c>
      <c r="Z3163" s="197">
        <v>117722000</v>
      </c>
      <c r="AA3163" s="197">
        <v>117832000</v>
      </c>
      <c r="AB3163" s="197">
        <v>117795000</v>
      </c>
      <c r="AC3163" s="197">
        <v>117480000</v>
      </c>
      <c r="AD3163" s="197">
        <v>118028000</v>
      </c>
      <c r="AE3163" s="197">
        <v>118416000</v>
      </c>
      <c r="AF3163" s="197">
        <v>120756000</v>
      </c>
    </row>
    <row r="3164" spans="1:32" x14ac:dyDescent="0.25">
      <c r="A3164" t="s">
        <v>8825</v>
      </c>
      <c r="B3164" s="197">
        <v>89590500</v>
      </c>
      <c r="C3164" s="197">
        <v>81387600</v>
      </c>
      <c r="D3164" s="197">
        <v>87038900</v>
      </c>
      <c r="E3164" s="197">
        <v>74216700</v>
      </c>
      <c r="F3164" s="197">
        <v>78015800</v>
      </c>
      <c r="G3164" s="197">
        <v>87127600</v>
      </c>
      <c r="H3164" s="197">
        <v>87280900</v>
      </c>
      <c r="I3164" s="197">
        <v>88311500</v>
      </c>
      <c r="J3164" s="197">
        <v>89437400</v>
      </c>
      <c r="K3164" s="197">
        <v>92460800</v>
      </c>
      <c r="L3164" s="197">
        <v>94660900</v>
      </c>
      <c r="M3164" s="197">
        <v>93117400</v>
      </c>
      <c r="N3164" s="197">
        <v>90420400</v>
      </c>
      <c r="O3164" s="197">
        <v>87629400</v>
      </c>
      <c r="P3164" s="197">
        <v>84860900</v>
      </c>
      <c r="Q3164" s="197">
        <v>83380500</v>
      </c>
      <c r="R3164" s="197">
        <v>82291200</v>
      </c>
      <c r="S3164" s="197">
        <v>82013100</v>
      </c>
      <c r="T3164" s="197">
        <v>82490500</v>
      </c>
      <c r="U3164" s="197">
        <v>82609800</v>
      </c>
      <c r="V3164" s="197">
        <v>81284300</v>
      </c>
      <c r="W3164" s="197">
        <v>81436400</v>
      </c>
      <c r="X3164" s="197">
        <v>83061900</v>
      </c>
      <c r="Y3164" s="197">
        <v>84622100</v>
      </c>
      <c r="Z3164" s="197">
        <v>84006200</v>
      </c>
      <c r="AA3164" s="197">
        <v>84084400</v>
      </c>
      <c r="AB3164" s="197">
        <v>84059500</v>
      </c>
      <c r="AC3164" s="197">
        <v>83837600</v>
      </c>
      <c r="AD3164" s="197">
        <v>84229400</v>
      </c>
      <c r="AE3164" s="197">
        <v>84507400</v>
      </c>
      <c r="AF3164" s="197">
        <v>86175600</v>
      </c>
    </row>
    <row r="3165" spans="1:32" x14ac:dyDescent="0.25">
      <c r="A3165" t="s">
        <v>8826</v>
      </c>
      <c r="B3165" s="197">
        <v>83977000</v>
      </c>
      <c r="C3165" s="197">
        <v>76204700</v>
      </c>
      <c r="D3165" s="197">
        <v>81509200</v>
      </c>
      <c r="E3165" s="197">
        <v>69488400</v>
      </c>
      <c r="F3165" s="197">
        <v>73061400</v>
      </c>
      <c r="G3165" s="197">
        <v>81620900</v>
      </c>
      <c r="H3165" s="197">
        <v>81756000</v>
      </c>
      <c r="I3165" s="197">
        <v>82716300</v>
      </c>
      <c r="J3165" s="197">
        <v>83766500</v>
      </c>
      <c r="K3165" s="197">
        <v>86594700</v>
      </c>
      <c r="L3165" s="197">
        <v>88657800</v>
      </c>
      <c r="M3165" s="197">
        <v>87214600</v>
      </c>
      <c r="N3165" s="197">
        <v>84689000</v>
      </c>
      <c r="O3165" s="197">
        <v>82067300</v>
      </c>
      <c r="P3165" s="197">
        <v>79468900</v>
      </c>
      <c r="Q3165" s="197">
        <v>78083700</v>
      </c>
      <c r="R3165" s="197">
        <v>77059400</v>
      </c>
      <c r="S3165" s="197">
        <v>76796500</v>
      </c>
      <c r="T3165" s="197">
        <v>77245600</v>
      </c>
      <c r="U3165" s="197">
        <v>77359500</v>
      </c>
      <c r="V3165" s="197">
        <v>76107900</v>
      </c>
      <c r="W3165" s="197">
        <v>76245200</v>
      </c>
      <c r="X3165" s="197">
        <v>77771300</v>
      </c>
      <c r="Y3165" s="197">
        <v>79244500</v>
      </c>
      <c r="Z3165" s="197">
        <v>78663200</v>
      </c>
      <c r="AA3165" s="197">
        <v>78737200</v>
      </c>
      <c r="AB3165" s="197">
        <v>78706600</v>
      </c>
      <c r="AC3165" s="197">
        <v>78488200</v>
      </c>
      <c r="AD3165" s="197">
        <v>78852600</v>
      </c>
      <c r="AE3165" s="197">
        <v>79109400</v>
      </c>
      <c r="AF3165" s="197">
        <v>80678400</v>
      </c>
    </row>
    <row r="3166" spans="1:32" x14ac:dyDescent="0.25">
      <c r="A3166" t="s">
        <v>8827</v>
      </c>
      <c r="B3166" s="197">
        <v>2120720</v>
      </c>
      <c r="C3166" s="197">
        <v>1972340</v>
      </c>
      <c r="D3166" s="197">
        <v>2102110</v>
      </c>
      <c r="E3166" s="197">
        <v>1799710</v>
      </c>
      <c r="F3166" s="197">
        <v>1883030</v>
      </c>
      <c r="G3166" s="197">
        <v>2088550</v>
      </c>
      <c r="H3166" s="197">
        <v>2096900</v>
      </c>
      <c r="I3166" s="197">
        <v>2124460</v>
      </c>
      <c r="J3166" s="197">
        <v>2153860</v>
      </c>
      <c r="K3166" s="197">
        <v>2228620</v>
      </c>
      <c r="L3166" s="197">
        <v>2280250</v>
      </c>
      <c r="M3166" s="197">
        <v>2241740</v>
      </c>
      <c r="N3166" s="197">
        <v>2176550</v>
      </c>
      <c r="O3166" s="197">
        <v>2113550</v>
      </c>
      <c r="P3166" s="197">
        <v>2049910</v>
      </c>
      <c r="Q3166" s="197">
        <v>2013470</v>
      </c>
      <c r="R3166" s="197">
        <v>1989490</v>
      </c>
      <c r="S3166" s="197">
        <v>1984110</v>
      </c>
      <c r="T3166" s="197">
        <v>1994530</v>
      </c>
      <c r="U3166" s="197">
        <v>1996260</v>
      </c>
      <c r="V3166" s="197">
        <v>1969870</v>
      </c>
      <c r="W3166" s="197">
        <v>1976390</v>
      </c>
      <c r="X3166" s="197">
        <v>2013500</v>
      </c>
      <c r="Y3166" s="197">
        <v>2044520</v>
      </c>
      <c r="Z3166" s="197">
        <v>2032170</v>
      </c>
      <c r="AA3166" s="197">
        <v>2033610</v>
      </c>
      <c r="AB3166" s="197">
        <v>2037010</v>
      </c>
      <c r="AC3166" s="197">
        <v>2037470</v>
      </c>
      <c r="AD3166" s="197">
        <v>2048310</v>
      </c>
      <c r="AE3166" s="197">
        <v>2056960</v>
      </c>
      <c r="AF3166" s="197">
        <v>2093590</v>
      </c>
    </row>
    <row r="3167" spans="1:32" x14ac:dyDescent="0.25">
      <c r="A3167" t="s">
        <v>8828</v>
      </c>
      <c r="B3167" s="197">
        <v>8948780</v>
      </c>
      <c r="C3167" s="197">
        <v>8146460</v>
      </c>
      <c r="D3167" s="197">
        <v>8709460</v>
      </c>
      <c r="E3167" s="197">
        <v>7429120</v>
      </c>
      <c r="F3167" s="197">
        <v>7806140</v>
      </c>
      <c r="G3167" s="197">
        <v>8712500</v>
      </c>
      <c r="H3167" s="197">
        <v>8729570</v>
      </c>
      <c r="I3167" s="197">
        <v>8833690</v>
      </c>
      <c r="J3167" s="197">
        <v>8947160</v>
      </c>
      <c r="K3167" s="197">
        <v>9250350</v>
      </c>
      <c r="L3167" s="197">
        <v>9469940</v>
      </c>
      <c r="M3167" s="197">
        <v>9315030</v>
      </c>
      <c r="N3167" s="197">
        <v>9045140</v>
      </c>
      <c r="O3167" s="197">
        <v>8767490</v>
      </c>
      <c r="P3167" s="197">
        <v>8491670</v>
      </c>
      <c r="Q3167" s="197">
        <v>8343280</v>
      </c>
      <c r="R3167" s="197">
        <v>8235140</v>
      </c>
      <c r="S3167" s="197">
        <v>8207810</v>
      </c>
      <c r="T3167" s="197">
        <v>8255180</v>
      </c>
      <c r="U3167" s="197">
        <v>8266690</v>
      </c>
      <c r="V3167" s="197">
        <v>8136140</v>
      </c>
      <c r="W3167" s="197">
        <v>8152420</v>
      </c>
      <c r="X3167" s="197">
        <v>8314270</v>
      </c>
      <c r="Y3167" s="197">
        <v>8467910</v>
      </c>
      <c r="Z3167" s="197">
        <v>8407230</v>
      </c>
      <c r="AA3167" s="197">
        <v>8414880</v>
      </c>
      <c r="AB3167" s="197">
        <v>8413880</v>
      </c>
      <c r="AC3167" s="197">
        <v>8393840</v>
      </c>
      <c r="AD3167" s="197">
        <v>8433560</v>
      </c>
      <c r="AE3167" s="197">
        <v>8462090</v>
      </c>
      <c r="AF3167" s="197">
        <v>8627670</v>
      </c>
    </row>
    <row r="3168" spans="1:32" x14ac:dyDescent="0.25">
      <c r="A3168" t="s">
        <v>8829</v>
      </c>
      <c r="B3168">
        <v>0</v>
      </c>
      <c r="C3168">
        <v>0</v>
      </c>
      <c r="D3168">
        <v>0</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row>
    <row r="3169" spans="1:32" x14ac:dyDescent="0.25">
      <c r="A3169" t="s">
        <v>8830</v>
      </c>
      <c r="B3169">
        <v>0</v>
      </c>
      <c r="C3169">
        <v>0</v>
      </c>
      <c r="D3169">
        <v>0</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row>
    <row r="3170" spans="1:32" x14ac:dyDescent="0.25">
      <c r="A3170" t="s">
        <v>8831</v>
      </c>
      <c r="B3170">
        <v>0</v>
      </c>
      <c r="C3170">
        <v>0</v>
      </c>
      <c r="D3170">
        <v>0</v>
      </c>
      <c r="E3170">
        <v>0</v>
      </c>
      <c r="F3170">
        <v>0</v>
      </c>
      <c r="G3170">
        <v>0</v>
      </c>
      <c r="H3170">
        <v>0</v>
      </c>
      <c r="I3170">
        <v>0</v>
      </c>
      <c r="J3170">
        <v>0</v>
      </c>
      <c r="K3170">
        <v>0</v>
      </c>
      <c r="L3170">
        <v>0</v>
      </c>
      <c r="M3170">
        <v>0</v>
      </c>
      <c r="N3170">
        <v>0</v>
      </c>
      <c r="O3170">
        <v>0</v>
      </c>
      <c r="P3170">
        <v>0</v>
      </c>
      <c r="Q3170">
        <v>0</v>
      </c>
      <c r="R3170">
        <v>0</v>
      </c>
      <c r="S3170">
        <v>0</v>
      </c>
      <c r="T3170">
        <v>0</v>
      </c>
      <c r="U3170">
        <v>0</v>
      </c>
      <c r="V3170">
        <v>0</v>
      </c>
      <c r="W3170">
        <v>0</v>
      </c>
      <c r="X3170">
        <v>0</v>
      </c>
      <c r="Y3170">
        <v>0</v>
      </c>
      <c r="Z3170">
        <v>0</v>
      </c>
      <c r="AA3170">
        <v>0</v>
      </c>
      <c r="AB3170">
        <v>0</v>
      </c>
      <c r="AC3170">
        <v>0</v>
      </c>
      <c r="AD3170">
        <v>0</v>
      </c>
      <c r="AE3170">
        <v>0</v>
      </c>
      <c r="AF3170">
        <v>0</v>
      </c>
    </row>
    <row r="3171" spans="1:32" x14ac:dyDescent="0.25">
      <c r="A3171" t="s">
        <v>8832</v>
      </c>
      <c r="B3171">
        <v>0</v>
      </c>
      <c r="C3171">
        <v>0</v>
      </c>
      <c r="D3171">
        <v>0</v>
      </c>
      <c r="E3171">
        <v>0</v>
      </c>
      <c r="F3171">
        <v>0</v>
      </c>
      <c r="G3171">
        <v>0</v>
      </c>
      <c r="H3171">
        <v>0</v>
      </c>
      <c r="I3171">
        <v>0</v>
      </c>
      <c r="J3171">
        <v>0</v>
      </c>
      <c r="K3171">
        <v>0</v>
      </c>
      <c r="L3171">
        <v>0</v>
      </c>
      <c r="M3171">
        <v>0</v>
      </c>
      <c r="N3171">
        <v>0</v>
      </c>
      <c r="O3171">
        <v>0</v>
      </c>
      <c r="P3171">
        <v>0</v>
      </c>
      <c r="Q3171">
        <v>0</v>
      </c>
      <c r="R3171">
        <v>0</v>
      </c>
      <c r="S3171">
        <v>0</v>
      </c>
      <c r="T3171">
        <v>0</v>
      </c>
      <c r="U3171">
        <v>0</v>
      </c>
      <c r="V3171">
        <v>0</v>
      </c>
      <c r="W3171">
        <v>0</v>
      </c>
      <c r="X3171">
        <v>0</v>
      </c>
      <c r="Y3171">
        <v>0</v>
      </c>
      <c r="Z3171">
        <v>0</v>
      </c>
      <c r="AA3171">
        <v>0</v>
      </c>
      <c r="AB3171">
        <v>0</v>
      </c>
      <c r="AC3171">
        <v>0</v>
      </c>
      <c r="AD3171">
        <v>0</v>
      </c>
      <c r="AE3171">
        <v>0</v>
      </c>
      <c r="AF3171">
        <v>0</v>
      </c>
    </row>
    <row r="3172" spans="1:32" x14ac:dyDescent="0.25">
      <c r="A3172" t="s">
        <v>8833</v>
      </c>
      <c r="B3172">
        <v>0</v>
      </c>
      <c r="C3172">
        <v>0</v>
      </c>
      <c r="D3172">
        <v>0</v>
      </c>
      <c r="E3172">
        <v>0</v>
      </c>
      <c r="F3172">
        <v>0</v>
      </c>
      <c r="G3172">
        <v>0</v>
      </c>
      <c r="H3172">
        <v>0</v>
      </c>
      <c r="I3172">
        <v>0</v>
      </c>
      <c r="J3172">
        <v>0</v>
      </c>
      <c r="K3172">
        <v>0</v>
      </c>
      <c r="L3172">
        <v>0</v>
      </c>
      <c r="M3172">
        <v>0</v>
      </c>
      <c r="N3172">
        <v>0</v>
      </c>
      <c r="O3172">
        <v>0</v>
      </c>
      <c r="P3172">
        <v>0</v>
      </c>
      <c r="Q3172">
        <v>0</v>
      </c>
      <c r="R3172">
        <v>0</v>
      </c>
      <c r="S3172">
        <v>0</v>
      </c>
      <c r="T3172">
        <v>0</v>
      </c>
      <c r="U3172">
        <v>0</v>
      </c>
      <c r="V3172">
        <v>0</v>
      </c>
      <c r="W3172">
        <v>0</v>
      </c>
      <c r="X3172">
        <v>0</v>
      </c>
      <c r="Y3172">
        <v>0</v>
      </c>
      <c r="Z3172">
        <v>0</v>
      </c>
      <c r="AA3172">
        <v>0</v>
      </c>
      <c r="AB3172">
        <v>0</v>
      </c>
      <c r="AC3172">
        <v>0</v>
      </c>
      <c r="AD3172">
        <v>0</v>
      </c>
      <c r="AE3172">
        <v>0</v>
      </c>
      <c r="AF3172">
        <v>0</v>
      </c>
    </row>
    <row r="3173" spans="1:32" x14ac:dyDescent="0.25">
      <c r="A3173" t="s">
        <v>8834</v>
      </c>
      <c r="B3173">
        <v>0</v>
      </c>
      <c r="C3173">
        <v>0</v>
      </c>
      <c r="D3173">
        <v>0</v>
      </c>
      <c r="E3173">
        <v>0</v>
      </c>
      <c r="F3173">
        <v>0</v>
      </c>
      <c r="G3173">
        <v>0</v>
      </c>
      <c r="H3173">
        <v>0</v>
      </c>
      <c r="I3173">
        <v>0</v>
      </c>
      <c r="J3173">
        <v>0</v>
      </c>
      <c r="K3173">
        <v>0</v>
      </c>
      <c r="L3173">
        <v>0</v>
      </c>
      <c r="M3173">
        <v>0</v>
      </c>
      <c r="N3173">
        <v>0</v>
      </c>
      <c r="O3173">
        <v>0</v>
      </c>
      <c r="P3173">
        <v>0</v>
      </c>
      <c r="Q3173">
        <v>0</v>
      </c>
      <c r="R3173">
        <v>0</v>
      </c>
      <c r="S3173">
        <v>0</v>
      </c>
      <c r="T3173">
        <v>0</v>
      </c>
      <c r="U3173">
        <v>0</v>
      </c>
      <c r="V3173">
        <v>0</v>
      </c>
      <c r="W3173">
        <v>0</v>
      </c>
      <c r="X3173">
        <v>0</v>
      </c>
      <c r="Y3173">
        <v>0</v>
      </c>
      <c r="Z3173">
        <v>0</v>
      </c>
      <c r="AA3173">
        <v>0</v>
      </c>
      <c r="AB3173">
        <v>0</v>
      </c>
      <c r="AC3173">
        <v>0</v>
      </c>
      <c r="AD3173">
        <v>0</v>
      </c>
      <c r="AE3173">
        <v>0</v>
      </c>
      <c r="AF3173">
        <v>0</v>
      </c>
    </row>
    <row r="3174" spans="1:32" x14ac:dyDescent="0.25">
      <c r="A3174" t="s">
        <v>8835</v>
      </c>
      <c r="B3174">
        <v>0</v>
      </c>
      <c r="C3174">
        <v>0</v>
      </c>
      <c r="D3174">
        <v>0</v>
      </c>
      <c r="E3174">
        <v>0</v>
      </c>
      <c r="F3174">
        <v>0</v>
      </c>
      <c r="G3174">
        <v>0</v>
      </c>
      <c r="H3174">
        <v>0</v>
      </c>
      <c r="I3174">
        <v>0</v>
      </c>
      <c r="J3174">
        <v>0</v>
      </c>
      <c r="K3174">
        <v>0</v>
      </c>
      <c r="L3174">
        <v>0</v>
      </c>
      <c r="M3174">
        <v>0</v>
      </c>
      <c r="N3174">
        <v>0</v>
      </c>
      <c r="O3174">
        <v>0</v>
      </c>
      <c r="P3174">
        <v>0</v>
      </c>
      <c r="Q3174">
        <v>0</v>
      </c>
      <c r="R3174">
        <v>0</v>
      </c>
      <c r="S3174">
        <v>0</v>
      </c>
      <c r="T3174">
        <v>0</v>
      </c>
      <c r="U3174">
        <v>0</v>
      </c>
      <c r="V3174">
        <v>0</v>
      </c>
      <c r="W3174">
        <v>0</v>
      </c>
      <c r="X3174">
        <v>0</v>
      </c>
      <c r="Y3174">
        <v>0</v>
      </c>
      <c r="Z3174">
        <v>0</v>
      </c>
      <c r="AA3174">
        <v>0</v>
      </c>
      <c r="AB3174">
        <v>0</v>
      </c>
      <c r="AC3174">
        <v>0</v>
      </c>
      <c r="AD3174">
        <v>0</v>
      </c>
      <c r="AE3174">
        <v>0</v>
      </c>
      <c r="AF3174">
        <v>0</v>
      </c>
    </row>
    <row r="3175" spans="1:32" x14ac:dyDescent="0.25">
      <c r="A3175" t="s">
        <v>8836</v>
      </c>
      <c r="B3175" s="197">
        <v>0</v>
      </c>
      <c r="C3175" s="197">
        <v>0</v>
      </c>
      <c r="D3175" s="197">
        <v>0</v>
      </c>
      <c r="E3175" s="197">
        <v>0</v>
      </c>
      <c r="F3175" s="197">
        <v>0</v>
      </c>
      <c r="G3175" s="197">
        <v>0</v>
      </c>
      <c r="H3175" s="197">
        <v>0</v>
      </c>
      <c r="I3175" s="197">
        <v>0</v>
      </c>
      <c r="J3175" s="197">
        <v>0</v>
      </c>
      <c r="K3175" s="197">
        <v>0</v>
      </c>
      <c r="L3175" s="197">
        <v>0</v>
      </c>
      <c r="M3175" s="197">
        <v>0</v>
      </c>
      <c r="N3175" s="197">
        <v>0</v>
      </c>
      <c r="O3175" s="197">
        <v>0</v>
      </c>
      <c r="P3175" s="197">
        <v>0</v>
      </c>
      <c r="Q3175" s="197">
        <v>0</v>
      </c>
      <c r="R3175" s="197">
        <v>0</v>
      </c>
      <c r="S3175" s="197">
        <v>0</v>
      </c>
      <c r="T3175" s="197">
        <v>0</v>
      </c>
      <c r="U3175" s="197">
        <v>0</v>
      </c>
      <c r="V3175" s="197">
        <v>0</v>
      </c>
      <c r="W3175" s="197">
        <v>0</v>
      </c>
      <c r="X3175" s="197">
        <v>0</v>
      </c>
      <c r="Y3175" s="197">
        <v>0</v>
      </c>
      <c r="Z3175" s="197">
        <v>0</v>
      </c>
      <c r="AA3175" s="197">
        <v>0</v>
      </c>
      <c r="AB3175" s="197">
        <v>0</v>
      </c>
      <c r="AC3175" s="197">
        <v>0</v>
      </c>
      <c r="AD3175" s="197">
        <v>0</v>
      </c>
      <c r="AE3175" s="197">
        <v>0</v>
      </c>
      <c r="AF3175" s="197">
        <v>0</v>
      </c>
    </row>
    <row r="3176" spans="1:32" x14ac:dyDescent="0.25">
      <c r="A3176" t="s">
        <v>8837</v>
      </c>
      <c r="B3176">
        <v>0</v>
      </c>
      <c r="C3176">
        <v>0</v>
      </c>
      <c r="D3176">
        <v>0</v>
      </c>
      <c r="E3176">
        <v>0</v>
      </c>
      <c r="F3176">
        <v>0</v>
      </c>
      <c r="G3176">
        <v>0</v>
      </c>
      <c r="H3176">
        <v>0</v>
      </c>
      <c r="I3176">
        <v>0</v>
      </c>
      <c r="J3176">
        <v>0</v>
      </c>
      <c r="K3176">
        <v>0</v>
      </c>
      <c r="L3176">
        <v>0</v>
      </c>
      <c r="M3176">
        <v>0</v>
      </c>
      <c r="N3176">
        <v>0</v>
      </c>
      <c r="O3176">
        <v>0</v>
      </c>
      <c r="P3176">
        <v>0</v>
      </c>
      <c r="Q3176">
        <v>0</v>
      </c>
      <c r="R3176">
        <v>0</v>
      </c>
      <c r="S3176">
        <v>0</v>
      </c>
      <c r="T3176">
        <v>0</v>
      </c>
      <c r="U3176">
        <v>0</v>
      </c>
      <c r="V3176">
        <v>0</v>
      </c>
      <c r="W3176">
        <v>0</v>
      </c>
      <c r="X3176">
        <v>0</v>
      </c>
      <c r="Y3176">
        <v>0</v>
      </c>
      <c r="Z3176">
        <v>0</v>
      </c>
      <c r="AA3176">
        <v>0</v>
      </c>
      <c r="AB3176">
        <v>0</v>
      </c>
      <c r="AC3176">
        <v>0</v>
      </c>
      <c r="AD3176">
        <v>0</v>
      </c>
      <c r="AE3176">
        <v>0</v>
      </c>
      <c r="AF3176">
        <v>0</v>
      </c>
    </row>
    <row r="3177" spans="1:32" x14ac:dyDescent="0.25">
      <c r="A3177" t="s">
        <v>8838</v>
      </c>
      <c r="B3177">
        <v>0</v>
      </c>
      <c r="C3177">
        <v>0</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0</v>
      </c>
      <c r="W3177">
        <v>0</v>
      </c>
      <c r="X3177">
        <v>0</v>
      </c>
      <c r="Y3177">
        <v>0</v>
      </c>
      <c r="Z3177">
        <v>0</v>
      </c>
      <c r="AA3177">
        <v>0</v>
      </c>
      <c r="AB3177">
        <v>0</v>
      </c>
      <c r="AC3177">
        <v>0</v>
      </c>
      <c r="AD3177">
        <v>0</v>
      </c>
      <c r="AE3177">
        <v>0</v>
      </c>
      <c r="AF3177">
        <v>0</v>
      </c>
    </row>
    <row r="3178" spans="1:32" x14ac:dyDescent="0.25">
      <c r="A3178" t="s">
        <v>8839</v>
      </c>
      <c r="B3178">
        <v>0</v>
      </c>
      <c r="C3178">
        <v>0</v>
      </c>
      <c r="D3178">
        <v>0</v>
      </c>
      <c r="E3178">
        <v>0</v>
      </c>
      <c r="F3178">
        <v>0</v>
      </c>
      <c r="G3178">
        <v>0</v>
      </c>
      <c r="H3178">
        <v>0</v>
      </c>
      <c r="I3178">
        <v>0</v>
      </c>
      <c r="J3178">
        <v>0</v>
      </c>
      <c r="K3178">
        <v>0</v>
      </c>
      <c r="L3178">
        <v>0</v>
      </c>
      <c r="M3178">
        <v>0</v>
      </c>
      <c r="N3178">
        <v>0</v>
      </c>
      <c r="O3178">
        <v>0</v>
      </c>
      <c r="P3178">
        <v>0</v>
      </c>
      <c r="Q3178">
        <v>0</v>
      </c>
      <c r="R3178">
        <v>0</v>
      </c>
      <c r="S3178">
        <v>0</v>
      </c>
      <c r="T3178">
        <v>0</v>
      </c>
      <c r="U3178">
        <v>0</v>
      </c>
      <c r="V3178">
        <v>0</v>
      </c>
      <c r="W3178">
        <v>0</v>
      </c>
      <c r="X3178">
        <v>0</v>
      </c>
      <c r="Y3178">
        <v>0</v>
      </c>
      <c r="Z3178">
        <v>0</v>
      </c>
      <c r="AA3178">
        <v>0</v>
      </c>
      <c r="AB3178">
        <v>0</v>
      </c>
      <c r="AC3178">
        <v>0</v>
      </c>
      <c r="AD3178">
        <v>0</v>
      </c>
      <c r="AE3178">
        <v>0</v>
      </c>
      <c r="AF3178">
        <v>0</v>
      </c>
    </row>
    <row r="3179" spans="1:32" x14ac:dyDescent="0.25">
      <c r="A3179" t="s">
        <v>8840</v>
      </c>
      <c r="B3179">
        <v>0</v>
      </c>
      <c r="C3179">
        <v>0</v>
      </c>
      <c r="D3179">
        <v>0</v>
      </c>
      <c r="E3179">
        <v>0</v>
      </c>
      <c r="F3179">
        <v>0</v>
      </c>
      <c r="G3179">
        <v>0</v>
      </c>
      <c r="H3179">
        <v>0</v>
      </c>
      <c r="I3179">
        <v>0</v>
      </c>
      <c r="J3179">
        <v>0</v>
      </c>
      <c r="K3179">
        <v>0</v>
      </c>
      <c r="L3179">
        <v>0</v>
      </c>
      <c r="M3179">
        <v>0</v>
      </c>
      <c r="N3179">
        <v>0</v>
      </c>
      <c r="O3179">
        <v>0</v>
      </c>
      <c r="P3179">
        <v>0</v>
      </c>
      <c r="Q3179">
        <v>0</v>
      </c>
      <c r="R3179">
        <v>0</v>
      </c>
      <c r="S3179">
        <v>0</v>
      </c>
      <c r="T3179">
        <v>0</v>
      </c>
      <c r="U3179">
        <v>0</v>
      </c>
      <c r="V3179">
        <v>0</v>
      </c>
      <c r="W3179">
        <v>0</v>
      </c>
      <c r="X3179">
        <v>0</v>
      </c>
      <c r="Y3179">
        <v>0</v>
      </c>
      <c r="Z3179">
        <v>0</v>
      </c>
      <c r="AA3179">
        <v>0</v>
      </c>
      <c r="AB3179">
        <v>0</v>
      </c>
      <c r="AC3179">
        <v>0</v>
      </c>
      <c r="AD3179">
        <v>0</v>
      </c>
      <c r="AE3179">
        <v>0</v>
      </c>
      <c r="AF3179">
        <v>0</v>
      </c>
    </row>
    <row r="3180" spans="1:32" x14ac:dyDescent="0.25">
      <c r="A3180" t="s">
        <v>8841</v>
      </c>
      <c r="B3180">
        <v>0</v>
      </c>
      <c r="C3180">
        <v>0</v>
      </c>
      <c r="D3180">
        <v>0</v>
      </c>
      <c r="E3180">
        <v>0</v>
      </c>
      <c r="F3180">
        <v>0</v>
      </c>
      <c r="G3180">
        <v>0</v>
      </c>
      <c r="H3180">
        <v>0</v>
      </c>
      <c r="I3180">
        <v>0</v>
      </c>
      <c r="J3180">
        <v>0</v>
      </c>
      <c r="K3180">
        <v>0</v>
      </c>
      <c r="L3180">
        <v>0</v>
      </c>
      <c r="M3180">
        <v>0</v>
      </c>
      <c r="N3180">
        <v>0</v>
      </c>
      <c r="O3180">
        <v>0</v>
      </c>
      <c r="P3180">
        <v>0</v>
      </c>
      <c r="Q3180">
        <v>0</v>
      </c>
      <c r="R3180">
        <v>0</v>
      </c>
      <c r="S3180">
        <v>0</v>
      </c>
      <c r="T3180">
        <v>0</v>
      </c>
      <c r="U3180">
        <v>0</v>
      </c>
      <c r="V3180">
        <v>0</v>
      </c>
      <c r="W3180">
        <v>0</v>
      </c>
      <c r="X3180">
        <v>0</v>
      </c>
      <c r="Y3180">
        <v>0</v>
      </c>
      <c r="Z3180">
        <v>0</v>
      </c>
      <c r="AA3180">
        <v>0</v>
      </c>
      <c r="AB3180">
        <v>0</v>
      </c>
      <c r="AC3180">
        <v>0</v>
      </c>
      <c r="AD3180">
        <v>0</v>
      </c>
      <c r="AE3180">
        <v>0</v>
      </c>
      <c r="AF3180">
        <v>0</v>
      </c>
    </row>
    <row r="3181" spans="1:32" x14ac:dyDescent="0.25">
      <c r="A3181" t="s">
        <v>8842</v>
      </c>
      <c r="B3181">
        <v>0</v>
      </c>
      <c r="C3181">
        <v>0</v>
      </c>
      <c r="D3181">
        <v>0</v>
      </c>
      <c r="E3181">
        <v>0</v>
      </c>
      <c r="F3181">
        <v>0</v>
      </c>
      <c r="G3181">
        <v>0</v>
      </c>
      <c r="H3181">
        <v>0</v>
      </c>
      <c r="I3181">
        <v>0</v>
      </c>
      <c r="J3181">
        <v>0</v>
      </c>
      <c r="K3181">
        <v>0</v>
      </c>
      <c r="L3181">
        <v>0</v>
      </c>
      <c r="M3181">
        <v>0</v>
      </c>
      <c r="N3181">
        <v>0</v>
      </c>
      <c r="O3181">
        <v>0</v>
      </c>
      <c r="P3181">
        <v>0</v>
      </c>
      <c r="Q3181">
        <v>0</v>
      </c>
      <c r="R3181">
        <v>0</v>
      </c>
      <c r="S3181">
        <v>0</v>
      </c>
      <c r="T3181">
        <v>0</v>
      </c>
      <c r="U3181">
        <v>0</v>
      </c>
      <c r="V3181">
        <v>0</v>
      </c>
      <c r="W3181">
        <v>0</v>
      </c>
      <c r="X3181">
        <v>0</v>
      </c>
      <c r="Y3181">
        <v>0</v>
      </c>
      <c r="Z3181">
        <v>0</v>
      </c>
      <c r="AA3181">
        <v>0</v>
      </c>
      <c r="AB3181">
        <v>0</v>
      </c>
      <c r="AC3181">
        <v>0</v>
      </c>
      <c r="AD3181">
        <v>0</v>
      </c>
      <c r="AE3181">
        <v>0</v>
      </c>
      <c r="AF3181">
        <v>0</v>
      </c>
    </row>
    <row r="3182" spans="1:32" x14ac:dyDescent="0.25">
      <c r="A3182" t="s">
        <v>8843</v>
      </c>
      <c r="B3182">
        <v>0</v>
      </c>
      <c r="C3182">
        <v>0</v>
      </c>
      <c r="D3182">
        <v>0</v>
      </c>
      <c r="E3182">
        <v>0</v>
      </c>
      <c r="F3182">
        <v>0</v>
      </c>
      <c r="G3182">
        <v>0</v>
      </c>
      <c r="H3182">
        <v>0</v>
      </c>
      <c r="I3182">
        <v>0</v>
      </c>
      <c r="J3182">
        <v>0</v>
      </c>
      <c r="K3182">
        <v>0</v>
      </c>
      <c r="L3182">
        <v>0</v>
      </c>
      <c r="M3182">
        <v>0</v>
      </c>
      <c r="N3182">
        <v>0</v>
      </c>
      <c r="O3182">
        <v>0</v>
      </c>
      <c r="P3182">
        <v>0</v>
      </c>
      <c r="Q3182">
        <v>0</v>
      </c>
      <c r="R3182">
        <v>0</v>
      </c>
      <c r="S3182">
        <v>0</v>
      </c>
      <c r="T3182">
        <v>0</v>
      </c>
      <c r="U3182">
        <v>0</v>
      </c>
      <c r="V3182">
        <v>0</v>
      </c>
      <c r="W3182">
        <v>0</v>
      </c>
      <c r="X3182">
        <v>0</v>
      </c>
      <c r="Y3182">
        <v>0</v>
      </c>
      <c r="Z3182">
        <v>0</v>
      </c>
      <c r="AA3182">
        <v>0</v>
      </c>
      <c r="AB3182">
        <v>0</v>
      </c>
      <c r="AC3182">
        <v>0</v>
      </c>
      <c r="AD3182">
        <v>0</v>
      </c>
      <c r="AE3182">
        <v>0</v>
      </c>
      <c r="AF3182">
        <v>0</v>
      </c>
    </row>
    <row r="3183" spans="1:32" x14ac:dyDescent="0.25">
      <c r="A3183" t="s">
        <v>8844</v>
      </c>
      <c r="B3183">
        <v>0</v>
      </c>
      <c r="C3183">
        <v>0</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0</v>
      </c>
      <c r="X3183">
        <v>0</v>
      </c>
      <c r="Y3183">
        <v>0</v>
      </c>
      <c r="Z3183">
        <v>0</v>
      </c>
      <c r="AA3183">
        <v>0</v>
      </c>
      <c r="AB3183">
        <v>0</v>
      </c>
      <c r="AC3183">
        <v>0</v>
      </c>
      <c r="AD3183">
        <v>0</v>
      </c>
      <c r="AE3183">
        <v>0</v>
      </c>
      <c r="AF3183">
        <v>0</v>
      </c>
    </row>
    <row r="3184" spans="1:32" x14ac:dyDescent="0.25">
      <c r="A3184" t="s">
        <v>8845</v>
      </c>
      <c r="B3184" s="197">
        <v>9609440</v>
      </c>
      <c r="C3184" s="197">
        <v>9841250</v>
      </c>
      <c r="D3184" s="197">
        <v>10040800</v>
      </c>
      <c r="E3184" s="197">
        <v>9876770</v>
      </c>
      <c r="F3184" s="197">
        <v>10019800</v>
      </c>
      <c r="G3184" s="197">
        <v>10137800</v>
      </c>
      <c r="H3184" s="197">
        <v>10253500</v>
      </c>
      <c r="I3184" s="197">
        <v>10404600</v>
      </c>
      <c r="J3184" s="197">
        <v>10559100</v>
      </c>
      <c r="K3184" s="197">
        <v>10687200</v>
      </c>
      <c r="L3184" s="197">
        <v>10871100</v>
      </c>
      <c r="M3184" s="197">
        <v>11067600</v>
      </c>
      <c r="N3184" s="197">
        <v>11241800</v>
      </c>
      <c r="O3184" s="197">
        <v>11358700</v>
      </c>
      <c r="P3184" s="197">
        <v>11485100</v>
      </c>
      <c r="Q3184" s="197">
        <v>11578200</v>
      </c>
      <c r="R3184" s="197">
        <v>11634500</v>
      </c>
      <c r="S3184" s="197">
        <v>11705200</v>
      </c>
      <c r="T3184" s="197">
        <v>11800800</v>
      </c>
      <c r="U3184" s="197">
        <v>11883100</v>
      </c>
      <c r="V3184" s="197">
        <v>11921000</v>
      </c>
      <c r="W3184" s="197">
        <v>12007800</v>
      </c>
      <c r="X3184" s="197">
        <v>12141600</v>
      </c>
      <c r="Y3184" s="197">
        <v>12303800</v>
      </c>
      <c r="Z3184" s="197">
        <v>12497900</v>
      </c>
      <c r="AA3184" s="197">
        <v>12593300</v>
      </c>
      <c r="AB3184" s="197">
        <v>12699700</v>
      </c>
      <c r="AC3184" s="197">
        <v>12862800</v>
      </c>
      <c r="AD3184" s="197">
        <v>12979800</v>
      </c>
      <c r="AE3184" s="197">
        <v>13113500</v>
      </c>
      <c r="AF3184" s="197">
        <v>13268800</v>
      </c>
    </row>
    <row r="3185" spans="1:32" x14ac:dyDescent="0.25">
      <c r="A3185" t="s">
        <v>8846</v>
      </c>
      <c r="B3185" s="197">
        <v>94511500</v>
      </c>
      <c r="C3185" s="197">
        <v>96791400</v>
      </c>
      <c r="D3185" s="197">
        <v>98754500</v>
      </c>
      <c r="E3185" s="197">
        <v>97140800</v>
      </c>
      <c r="F3185" s="197">
        <v>98547700</v>
      </c>
      <c r="G3185" s="197">
        <v>99707700</v>
      </c>
      <c r="H3185" s="197">
        <v>100846000</v>
      </c>
      <c r="I3185" s="197">
        <v>102332000</v>
      </c>
      <c r="J3185" s="197">
        <v>103852000</v>
      </c>
      <c r="K3185" s="197">
        <v>105112000</v>
      </c>
      <c r="L3185" s="197">
        <v>106920000</v>
      </c>
      <c r="M3185" s="197">
        <v>108853000</v>
      </c>
      <c r="N3185" s="197">
        <v>110566000</v>
      </c>
      <c r="O3185" s="197">
        <v>111716000</v>
      </c>
      <c r="P3185" s="197">
        <v>112959000</v>
      </c>
      <c r="Q3185" s="197">
        <v>113875000</v>
      </c>
      <c r="R3185" s="197">
        <v>114429000</v>
      </c>
      <c r="S3185" s="197">
        <v>115124000</v>
      </c>
      <c r="T3185" s="197">
        <v>116065000</v>
      </c>
      <c r="U3185" s="197">
        <v>116874000</v>
      </c>
      <c r="V3185" s="197">
        <v>117247000</v>
      </c>
      <c r="W3185" s="197">
        <v>118100000</v>
      </c>
      <c r="X3185" s="197">
        <v>119416000</v>
      </c>
      <c r="Y3185" s="197">
        <v>121011000</v>
      </c>
      <c r="Z3185" s="197">
        <v>122921000</v>
      </c>
      <c r="AA3185" s="197">
        <v>123858000</v>
      </c>
      <c r="AB3185" s="197">
        <v>124906000</v>
      </c>
      <c r="AC3185" s="197">
        <v>126510000</v>
      </c>
      <c r="AD3185" s="197">
        <v>127660000</v>
      </c>
      <c r="AE3185" s="197">
        <v>128975000</v>
      </c>
      <c r="AF3185" s="197">
        <v>130502000</v>
      </c>
    </row>
    <row r="3186" spans="1:32" x14ac:dyDescent="0.25">
      <c r="A3186" t="s">
        <v>8847</v>
      </c>
      <c r="B3186" s="197">
        <v>9452320</v>
      </c>
      <c r="C3186" s="197">
        <v>9680340</v>
      </c>
      <c r="D3186" s="197">
        <v>9876670</v>
      </c>
      <c r="E3186" s="197">
        <v>9715290</v>
      </c>
      <c r="F3186" s="197">
        <v>9856000</v>
      </c>
      <c r="G3186" s="197">
        <v>9972000</v>
      </c>
      <c r="H3186" s="197">
        <v>10085800</v>
      </c>
      <c r="I3186" s="197">
        <v>10234500</v>
      </c>
      <c r="J3186" s="197">
        <v>10386500</v>
      </c>
      <c r="K3186" s="197">
        <v>10512500</v>
      </c>
      <c r="L3186" s="197">
        <v>10693300</v>
      </c>
      <c r="M3186" s="197">
        <v>10886700</v>
      </c>
      <c r="N3186" s="197">
        <v>11058000</v>
      </c>
      <c r="O3186" s="197">
        <v>11173000</v>
      </c>
      <c r="P3186" s="197">
        <v>11297300</v>
      </c>
      <c r="Q3186" s="197">
        <v>11388900</v>
      </c>
      <c r="R3186" s="197">
        <v>11444300</v>
      </c>
      <c r="S3186" s="197">
        <v>11513900</v>
      </c>
      <c r="T3186" s="197">
        <v>11607900</v>
      </c>
      <c r="U3186" s="197">
        <v>11688900</v>
      </c>
      <c r="V3186" s="197">
        <v>11726100</v>
      </c>
      <c r="W3186" s="197">
        <v>11811500</v>
      </c>
      <c r="X3186" s="197">
        <v>11943100</v>
      </c>
      <c r="Y3186" s="197">
        <v>12102600</v>
      </c>
      <c r="Z3186" s="197">
        <v>12293600</v>
      </c>
      <c r="AA3186" s="197">
        <v>12387400</v>
      </c>
      <c r="AB3186" s="197">
        <v>12492100</v>
      </c>
      <c r="AC3186" s="197">
        <v>12652500</v>
      </c>
      <c r="AD3186" s="197">
        <v>12767500</v>
      </c>
      <c r="AE3186" s="197">
        <v>12899100</v>
      </c>
      <c r="AF3186" s="197">
        <v>13051800</v>
      </c>
    </row>
    <row r="3187" spans="1:32" x14ac:dyDescent="0.25">
      <c r="A3187" t="s">
        <v>8848</v>
      </c>
      <c r="B3187" s="197">
        <v>927782</v>
      </c>
      <c r="C3187" s="197">
        <v>950163</v>
      </c>
      <c r="D3187" s="197">
        <v>969434</v>
      </c>
      <c r="E3187" s="197">
        <v>953593</v>
      </c>
      <c r="F3187" s="197">
        <v>967404</v>
      </c>
      <c r="G3187" s="197">
        <v>978791</v>
      </c>
      <c r="H3187" s="197">
        <v>989962</v>
      </c>
      <c r="I3187" s="197">
        <v>1004550</v>
      </c>
      <c r="J3187" s="197">
        <v>1019470</v>
      </c>
      <c r="K3187" s="197">
        <v>1031840</v>
      </c>
      <c r="L3187" s="197">
        <v>1049590</v>
      </c>
      <c r="M3187" s="197">
        <v>1068570</v>
      </c>
      <c r="N3187" s="197">
        <v>1085390</v>
      </c>
      <c r="O3187" s="197">
        <v>1096670</v>
      </c>
      <c r="P3187" s="197">
        <v>1108870</v>
      </c>
      <c r="Q3187" s="197">
        <v>1117870</v>
      </c>
      <c r="R3187" s="197">
        <v>1123300</v>
      </c>
      <c r="S3187" s="197">
        <v>1130130</v>
      </c>
      <c r="T3187" s="197">
        <v>1139360</v>
      </c>
      <c r="U3187" s="197">
        <v>1147310</v>
      </c>
      <c r="V3187" s="197">
        <v>1150960</v>
      </c>
      <c r="W3187" s="197">
        <v>1159340</v>
      </c>
      <c r="X3187" s="197">
        <v>1172260</v>
      </c>
      <c r="Y3187" s="197">
        <v>1187920</v>
      </c>
      <c r="Z3187" s="197">
        <v>1206660</v>
      </c>
      <c r="AA3187" s="197">
        <v>1215870</v>
      </c>
      <c r="AB3187" s="197">
        <v>1226150</v>
      </c>
      <c r="AC3187" s="197">
        <v>1241890</v>
      </c>
      <c r="AD3187" s="197">
        <v>1253180</v>
      </c>
      <c r="AE3187" s="197">
        <v>1266100</v>
      </c>
      <c r="AF3187" s="197">
        <v>1281090</v>
      </c>
    </row>
    <row r="3188" spans="1:32" x14ac:dyDescent="0.25">
      <c r="A3188" t="s">
        <v>8849</v>
      </c>
      <c r="B3188">
        <v>876350</v>
      </c>
      <c r="C3188">
        <v>897491</v>
      </c>
      <c r="D3188">
        <v>915693</v>
      </c>
      <c r="E3188">
        <v>900730</v>
      </c>
      <c r="F3188">
        <v>913776</v>
      </c>
      <c r="G3188">
        <v>924531</v>
      </c>
      <c r="H3188">
        <v>935083</v>
      </c>
      <c r="I3188">
        <v>948866</v>
      </c>
      <c r="J3188">
        <v>962959</v>
      </c>
      <c r="K3188">
        <v>974641</v>
      </c>
      <c r="L3188">
        <v>991408</v>
      </c>
      <c r="M3188" s="197">
        <v>1009330</v>
      </c>
      <c r="N3188" s="197">
        <v>1025220</v>
      </c>
      <c r="O3188" s="197">
        <v>1035880</v>
      </c>
      <c r="P3188" s="197">
        <v>1047400</v>
      </c>
      <c r="Q3188" s="197">
        <v>1055900</v>
      </c>
      <c r="R3188" s="197">
        <v>1061030</v>
      </c>
      <c r="S3188" s="197">
        <v>1067480</v>
      </c>
      <c r="T3188" s="197">
        <v>1076200</v>
      </c>
      <c r="U3188" s="197">
        <v>1083710</v>
      </c>
      <c r="V3188" s="197">
        <v>1087160</v>
      </c>
      <c r="W3188" s="197">
        <v>1095080</v>
      </c>
      <c r="X3188" s="197">
        <v>1107270</v>
      </c>
      <c r="Y3188" s="197">
        <v>1122070</v>
      </c>
      <c r="Z3188" s="197">
        <v>1139770</v>
      </c>
      <c r="AA3188" s="197">
        <v>1148470</v>
      </c>
      <c r="AB3188" s="197">
        <v>1158180</v>
      </c>
      <c r="AC3188" s="197">
        <v>1173050</v>
      </c>
      <c r="AD3188" s="197">
        <v>1183710</v>
      </c>
      <c r="AE3188" s="197">
        <v>1195910</v>
      </c>
      <c r="AF3188" s="197">
        <v>1210070</v>
      </c>
    </row>
    <row r="3189" spans="1:32" x14ac:dyDescent="0.25">
      <c r="A3189" t="s">
        <v>8850</v>
      </c>
      <c r="B3189">
        <v>29226.1</v>
      </c>
      <c r="C3189">
        <v>29931.1</v>
      </c>
      <c r="D3189">
        <v>30538.2</v>
      </c>
      <c r="E3189">
        <v>30039.200000000001</v>
      </c>
      <c r="F3189">
        <v>30474.2</v>
      </c>
      <c r="G3189">
        <v>30832.9</v>
      </c>
      <c r="H3189">
        <v>31184.799999999999</v>
      </c>
      <c r="I3189">
        <v>31644.5</v>
      </c>
      <c r="J3189">
        <v>32114.5</v>
      </c>
      <c r="K3189">
        <v>32504.1</v>
      </c>
      <c r="L3189">
        <v>33063.199999999997</v>
      </c>
      <c r="M3189">
        <v>33661.1</v>
      </c>
      <c r="N3189">
        <v>34190.800000000003</v>
      </c>
      <c r="O3189">
        <v>34546.300000000003</v>
      </c>
      <c r="P3189">
        <v>34930.699999999997</v>
      </c>
      <c r="Q3189">
        <v>35214</v>
      </c>
      <c r="R3189">
        <v>35385.1</v>
      </c>
      <c r="S3189">
        <v>35600.300000000003</v>
      </c>
      <c r="T3189">
        <v>35891</v>
      </c>
      <c r="U3189">
        <v>36141.300000000003</v>
      </c>
      <c r="V3189">
        <v>36256.6</v>
      </c>
      <c r="W3189">
        <v>36520.5</v>
      </c>
      <c r="X3189">
        <v>36927.300000000003</v>
      </c>
      <c r="Y3189">
        <v>37420.699999999997</v>
      </c>
      <c r="Z3189">
        <v>38011.1</v>
      </c>
      <c r="AA3189">
        <v>38301.1</v>
      </c>
      <c r="AB3189">
        <v>38624.9</v>
      </c>
      <c r="AC3189">
        <v>39120.9</v>
      </c>
      <c r="AD3189">
        <v>39476.6</v>
      </c>
      <c r="AE3189">
        <v>39883.5</v>
      </c>
      <c r="AF3189">
        <v>40355.599999999999</v>
      </c>
    </row>
    <row r="3190" spans="1:32" x14ac:dyDescent="0.25">
      <c r="A3190" t="s">
        <v>8851</v>
      </c>
      <c r="B3190">
        <v>456008</v>
      </c>
      <c r="C3190">
        <v>467009</v>
      </c>
      <c r="D3190">
        <v>476480</v>
      </c>
      <c r="E3190">
        <v>468695</v>
      </c>
      <c r="F3190">
        <v>475483</v>
      </c>
      <c r="G3190">
        <v>481079</v>
      </c>
      <c r="H3190">
        <v>486570</v>
      </c>
      <c r="I3190">
        <v>493742</v>
      </c>
      <c r="J3190">
        <v>501075</v>
      </c>
      <c r="K3190">
        <v>507154</v>
      </c>
      <c r="L3190">
        <v>515879</v>
      </c>
      <c r="M3190">
        <v>525207</v>
      </c>
      <c r="N3190">
        <v>533472</v>
      </c>
      <c r="O3190">
        <v>539018</v>
      </c>
      <c r="P3190">
        <v>545016</v>
      </c>
      <c r="Q3190">
        <v>549437</v>
      </c>
      <c r="R3190">
        <v>552106</v>
      </c>
      <c r="S3190">
        <v>555463</v>
      </c>
      <c r="T3190">
        <v>560000</v>
      </c>
      <c r="U3190">
        <v>563906</v>
      </c>
      <c r="V3190">
        <v>565703</v>
      </c>
      <c r="W3190">
        <v>569822</v>
      </c>
      <c r="X3190">
        <v>576169</v>
      </c>
      <c r="Y3190">
        <v>583867</v>
      </c>
      <c r="Z3190">
        <v>593079</v>
      </c>
      <c r="AA3190">
        <v>597604</v>
      </c>
      <c r="AB3190">
        <v>602657</v>
      </c>
      <c r="AC3190">
        <v>610396</v>
      </c>
      <c r="AD3190">
        <v>615945</v>
      </c>
      <c r="AE3190">
        <v>622293</v>
      </c>
      <c r="AF3190">
        <v>629660</v>
      </c>
    </row>
    <row r="3191" spans="1:32" x14ac:dyDescent="0.25">
      <c r="A3191" t="s">
        <v>8852</v>
      </c>
      <c r="B3191">
        <v>249493</v>
      </c>
      <c r="C3191">
        <v>255511</v>
      </c>
      <c r="D3191">
        <v>260693</v>
      </c>
      <c r="E3191">
        <v>256434</v>
      </c>
      <c r="F3191">
        <v>260147</v>
      </c>
      <c r="G3191">
        <v>263210</v>
      </c>
      <c r="H3191">
        <v>266214</v>
      </c>
      <c r="I3191">
        <v>270137</v>
      </c>
      <c r="J3191">
        <v>274150</v>
      </c>
      <c r="K3191">
        <v>277476</v>
      </c>
      <c r="L3191">
        <v>282249</v>
      </c>
      <c r="M3191">
        <v>287353</v>
      </c>
      <c r="N3191">
        <v>291875</v>
      </c>
      <c r="O3191">
        <v>294909</v>
      </c>
      <c r="P3191">
        <v>298191</v>
      </c>
      <c r="Q3191">
        <v>300609</v>
      </c>
      <c r="R3191">
        <v>302070</v>
      </c>
      <c r="S3191">
        <v>303907</v>
      </c>
      <c r="T3191">
        <v>306389</v>
      </c>
      <c r="U3191">
        <v>308526</v>
      </c>
      <c r="V3191">
        <v>309509</v>
      </c>
      <c r="W3191">
        <v>311763</v>
      </c>
      <c r="X3191">
        <v>315235</v>
      </c>
      <c r="Y3191">
        <v>319447</v>
      </c>
      <c r="Z3191">
        <v>324487</v>
      </c>
      <c r="AA3191">
        <v>326963</v>
      </c>
      <c r="AB3191">
        <v>329727</v>
      </c>
      <c r="AC3191">
        <v>333961</v>
      </c>
      <c r="AD3191">
        <v>336997</v>
      </c>
      <c r="AE3191">
        <v>340471</v>
      </c>
      <c r="AF3191">
        <v>344501</v>
      </c>
    </row>
    <row r="3192" spans="1:32" x14ac:dyDescent="0.25">
      <c r="A3192" t="s">
        <v>8853</v>
      </c>
      <c r="B3192">
        <v>0</v>
      </c>
      <c r="C3192">
        <v>0</v>
      </c>
      <c r="D3192">
        <v>0</v>
      </c>
      <c r="E3192">
        <v>0</v>
      </c>
      <c r="F3192">
        <v>0</v>
      </c>
      <c r="G3192">
        <v>0</v>
      </c>
      <c r="H3192">
        <v>0</v>
      </c>
      <c r="I3192">
        <v>0</v>
      </c>
      <c r="J3192">
        <v>0</v>
      </c>
      <c r="K3192">
        <v>0</v>
      </c>
      <c r="L3192">
        <v>0</v>
      </c>
      <c r="M3192">
        <v>0</v>
      </c>
      <c r="N3192">
        <v>0</v>
      </c>
      <c r="O3192">
        <v>0</v>
      </c>
      <c r="P3192">
        <v>0</v>
      </c>
      <c r="Q3192">
        <v>0</v>
      </c>
      <c r="R3192">
        <v>0</v>
      </c>
      <c r="S3192">
        <v>0</v>
      </c>
      <c r="T3192">
        <v>0</v>
      </c>
      <c r="U3192">
        <v>0</v>
      </c>
      <c r="V3192">
        <v>0</v>
      </c>
      <c r="W3192">
        <v>0</v>
      </c>
      <c r="X3192">
        <v>0</v>
      </c>
      <c r="Y3192">
        <v>0</v>
      </c>
      <c r="Z3192">
        <v>0</v>
      </c>
      <c r="AA3192">
        <v>0</v>
      </c>
      <c r="AB3192">
        <v>0</v>
      </c>
      <c r="AC3192">
        <v>0</v>
      </c>
      <c r="AD3192">
        <v>0</v>
      </c>
      <c r="AE3192">
        <v>0</v>
      </c>
      <c r="AF3192">
        <v>0</v>
      </c>
    </row>
    <row r="3193" spans="1:32" x14ac:dyDescent="0.25">
      <c r="A3193" t="s">
        <v>8854</v>
      </c>
      <c r="B3193">
        <v>0</v>
      </c>
      <c r="C3193">
        <v>0</v>
      </c>
      <c r="D3193">
        <v>0</v>
      </c>
      <c r="E3193">
        <v>0</v>
      </c>
      <c r="F3193">
        <v>0</v>
      </c>
      <c r="G3193">
        <v>0</v>
      </c>
      <c r="H3193">
        <v>0</v>
      </c>
      <c r="I3193">
        <v>0</v>
      </c>
      <c r="J3193">
        <v>0</v>
      </c>
      <c r="K3193">
        <v>0</v>
      </c>
      <c r="L3193">
        <v>0</v>
      </c>
      <c r="M3193">
        <v>0</v>
      </c>
      <c r="N3193">
        <v>0</v>
      </c>
      <c r="O3193">
        <v>0</v>
      </c>
      <c r="P3193">
        <v>0</v>
      </c>
      <c r="Q3193">
        <v>0</v>
      </c>
      <c r="R3193">
        <v>0</v>
      </c>
      <c r="S3193">
        <v>0</v>
      </c>
      <c r="T3193">
        <v>0</v>
      </c>
      <c r="U3193">
        <v>0</v>
      </c>
      <c r="V3193">
        <v>0</v>
      </c>
      <c r="W3193">
        <v>0</v>
      </c>
      <c r="X3193">
        <v>0</v>
      </c>
      <c r="Y3193">
        <v>0</v>
      </c>
      <c r="Z3193">
        <v>0</v>
      </c>
      <c r="AA3193">
        <v>0</v>
      </c>
      <c r="AB3193">
        <v>0</v>
      </c>
      <c r="AC3193">
        <v>0</v>
      </c>
      <c r="AD3193">
        <v>0</v>
      </c>
      <c r="AE3193">
        <v>0</v>
      </c>
      <c r="AF3193">
        <v>0</v>
      </c>
    </row>
    <row r="3194" spans="1:32" x14ac:dyDescent="0.25">
      <c r="A3194" t="s">
        <v>8855</v>
      </c>
      <c r="B3194">
        <v>0</v>
      </c>
      <c r="C3194">
        <v>0</v>
      </c>
      <c r="D3194">
        <v>0</v>
      </c>
      <c r="E3194">
        <v>0</v>
      </c>
      <c r="F3194">
        <v>0</v>
      </c>
      <c r="G3194">
        <v>0</v>
      </c>
      <c r="H3194">
        <v>0</v>
      </c>
      <c r="I3194">
        <v>0</v>
      </c>
      <c r="J3194">
        <v>0</v>
      </c>
      <c r="K3194">
        <v>0</v>
      </c>
      <c r="L3194">
        <v>0</v>
      </c>
      <c r="M3194">
        <v>0</v>
      </c>
      <c r="N3194">
        <v>0</v>
      </c>
      <c r="O3194">
        <v>0</v>
      </c>
      <c r="P3194">
        <v>0</v>
      </c>
      <c r="Q3194">
        <v>0</v>
      </c>
      <c r="R3194">
        <v>0</v>
      </c>
      <c r="S3194">
        <v>0</v>
      </c>
      <c r="T3194">
        <v>0</v>
      </c>
      <c r="U3194">
        <v>0</v>
      </c>
      <c r="V3194">
        <v>0</v>
      </c>
      <c r="W3194">
        <v>0</v>
      </c>
      <c r="X3194">
        <v>0</v>
      </c>
      <c r="Y3194">
        <v>0</v>
      </c>
      <c r="Z3194">
        <v>0</v>
      </c>
      <c r="AA3194">
        <v>0</v>
      </c>
      <c r="AB3194">
        <v>0</v>
      </c>
      <c r="AC3194">
        <v>0</v>
      </c>
      <c r="AD3194">
        <v>0</v>
      </c>
      <c r="AE3194">
        <v>0</v>
      </c>
      <c r="AF3194">
        <v>0</v>
      </c>
    </row>
    <row r="3195" spans="1:32" x14ac:dyDescent="0.25">
      <c r="A3195" t="s">
        <v>8856</v>
      </c>
      <c r="B3195">
        <v>0</v>
      </c>
      <c r="C3195">
        <v>0</v>
      </c>
      <c r="D3195">
        <v>0</v>
      </c>
      <c r="E3195">
        <v>0</v>
      </c>
      <c r="F3195">
        <v>0</v>
      </c>
      <c r="G3195">
        <v>0</v>
      </c>
      <c r="H3195">
        <v>0</v>
      </c>
      <c r="I3195">
        <v>0</v>
      </c>
      <c r="J3195">
        <v>0</v>
      </c>
      <c r="K3195">
        <v>0</v>
      </c>
      <c r="L3195">
        <v>0</v>
      </c>
      <c r="M3195">
        <v>0</v>
      </c>
      <c r="N3195">
        <v>0</v>
      </c>
      <c r="O3195">
        <v>0</v>
      </c>
      <c r="P3195">
        <v>0</v>
      </c>
      <c r="Q3195">
        <v>0</v>
      </c>
      <c r="R3195">
        <v>0</v>
      </c>
      <c r="S3195">
        <v>0</v>
      </c>
      <c r="T3195">
        <v>0</v>
      </c>
      <c r="U3195">
        <v>0</v>
      </c>
      <c r="V3195">
        <v>0</v>
      </c>
      <c r="W3195">
        <v>0</v>
      </c>
      <c r="X3195">
        <v>0</v>
      </c>
      <c r="Y3195">
        <v>0</v>
      </c>
      <c r="Z3195">
        <v>0</v>
      </c>
      <c r="AA3195">
        <v>0</v>
      </c>
      <c r="AB3195">
        <v>0</v>
      </c>
      <c r="AC3195">
        <v>0</v>
      </c>
      <c r="AD3195">
        <v>0</v>
      </c>
      <c r="AE3195">
        <v>0</v>
      </c>
      <c r="AF3195">
        <v>0</v>
      </c>
    </row>
    <row r="3196" spans="1:32" x14ac:dyDescent="0.25">
      <c r="A3196" t="s">
        <v>8857</v>
      </c>
      <c r="B3196">
        <v>238699</v>
      </c>
      <c r="C3196">
        <v>239044</v>
      </c>
      <c r="D3196">
        <v>247476</v>
      </c>
      <c r="E3196">
        <v>251349</v>
      </c>
      <c r="F3196">
        <v>258706</v>
      </c>
      <c r="G3196">
        <v>264005</v>
      </c>
      <c r="H3196">
        <v>268028</v>
      </c>
      <c r="I3196">
        <v>271509</v>
      </c>
      <c r="J3196">
        <v>274461</v>
      </c>
      <c r="K3196">
        <v>277510</v>
      </c>
      <c r="L3196">
        <v>282069</v>
      </c>
      <c r="M3196">
        <v>286295</v>
      </c>
      <c r="N3196">
        <v>290897</v>
      </c>
      <c r="O3196">
        <v>293889</v>
      </c>
      <c r="P3196">
        <v>297045</v>
      </c>
      <c r="Q3196">
        <v>301119</v>
      </c>
      <c r="R3196">
        <v>304760</v>
      </c>
      <c r="S3196">
        <v>308295</v>
      </c>
      <c r="T3196">
        <v>311958</v>
      </c>
      <c r="U3196">
        <v>315742</v>
      </c>
      <c r="V3196">
        <v>319650</v>
      </c>
      <c r="W3196">
        <v>324548</v>
      </c>
      <c r="X3196">
        <v>329498</v>
      </c>
      <c r="Y3196">
        <v>334753</v>
      </c>
      <c r="Z3196">
        <v>340186</v>
      </c>
      <c r="AA3196">
        <v>344863</v>
      </c>
      <c r="AB3196">
        <v>350113</v>
      </c>
      <c r="AC3196">
        <v>355162</v>
      </c>
      <c r="AD3196">
        <v>359769</v>
      </c>
      <c r="AE3196">
        <v>364728</v>
      </c>
      <c r="AF3196">
        <v>370685</v>
      </c>
    </row>
    <row r="3197" spans="1:32" x14ac:dyDescent="0.25">
      <c r="A3197" t="s">
        <v>8858</v>
      </c>
      <c r="B3197" s="197">
        <v>2347670</v>
      </c>
      <c r="C3197" s="197">
        <v>2351060</v>
      </c>
      <c r="D3197" s="197">
        <v>2433990</v>
      </c>
      <c r="E3197" s="197">
        <v>2472080</v>
      </c>
      <c r="F3197" s="197">
        <v>2544450</v>
      </c>
      <c r="G3197" s="197">
        <v>2596570</v>
      </c>
      <c r="H3197" s="197">
        <v>2636130</v>
      </c>
      <c r="I3197" s="197">
        <v>2670370</v>
      </c>
      <c r="J3197" s="197">
        <v>2699400</v>
      </c>
      <c r="K3197" s="197">
        <v>2729390</v>
      </c>
      <c r="L3197" s="197">
        <v>2774230</v>
      </c>
      <c r="M3197" s="197">
        <v>2815790</v>
      </c>
      <c r="N3197" s="197">
        <v>2861050</v>
      </c>
      <c r="O3197" s="197">
        <v>2890480</v>
      </c>
      <c r="P3197" s="197">
        <v>2921520</v>
      </c>
      <c r="Q3197" s="197">
        <v>2961590</v>
      </c>
      <c r="R3197" s="197">
        <v>2997400</v>
      </c>
      <c r="S3197" s="197">
        <v>3032170</v>
      </c>
      <c r="T3197" s="197">
        <v>3068200</v>
      </c>
      <c r="U3197" s="197">
        <v>3105410</v>
      </c>
      <c r="V3197" s="197">
        <v>3143840</v>
      </c>
      <c r="W3197" s="197">
        <v>3192020</v>
      </c>
      <c r="X3197" s="197">
        <v>3240710</v>
      </c>
      <c r="Y3197" s="197">
        <v>3292390</v>
      </c>
      <c r="Z3197" s="197">
        <v>3345830</v>
      </c>
      <c r="AA3197" s="197">
        <v>3391830</v>
      </c>
      <c r="AB3197" s="197">
        <v>3443460</v>
      </c>
      <c r="AC3197" s="197">
        <v>3493120</v>
      </c>
      <c r="AD3197" s="197">
        <v>3538430</v>
      </c>
      <c r="AE3197" s="197">
        <v>3587200</v>
      </c>
      <c r="AF3197" s="197">
        <v>3645790</v>
      </c>
    </row>
    <row r="3198" spans="1:32" x14ac:dyDescent="0.25">
      <c r="A3198" t="s">
        <v>8859</v>
      </c>
      <c r="B3198">
        <v>234797</v>
      </c>
      <c r="C3198">
        <v>235135</v>
      </c>
      <c r="D3198">
        <v>243429</v>
      </c>
      <c r="E3198">
        <v>247239</v>
      </c>
      <c r="F3198">
        <v>254476</v>
      </c>
      <c r="G3198">
        <v>259689</v>
      </c>
      <c r="H3198">
        <v>263646</v>
      </c>
      <c r="I3198">
        <v>267070</v>
      </c>
      <c r="J3198">
        <v>269973</v>
      </c>
      <c r="K3198">
        <v>272973</v>
      </c>
      <c r="L3198">
        <v>277457</v>
      </c>
      <c r="M3198">
        <v>281614</v>
      </c>
      <c r="N3198">
        <v>286141</v>
      </c>
      <c r="O3198">
        <v>289084</v>
      </c>
      <c r="P3198">
        <v>292188</v>
      </c>
      <c r="Q3198">
        <v>296195</v>
      </c>
      <c r="R3198">
        <v>299777</v>
      </c>
      <c r="S3198">
        <v>303254</v>
      </c>
      <c r="T3198">
        <v>306858</v>
      </c>
      <c r="U3198">
        <v>310580</v>
      </c>
      <c r="V3198">
        <v>314423</v>
      </c>
      <c r="W3198">
        <v>319241</v>
      </c>
      <c r="X3198">
        <v>324111</v>
      </c>
      <c r="Y3198">
        <v>329279</v>
      </c>
      <c r="Z3198">
        <v>334624</v>
      </c>
      <c r="AA3198">
        <v>339225</v>
      </c>
      <c r="AB3198">
        <v>344388</v>
      </c>
      <c r="AC3198">
        <v>349355</v>
      </c>
      <c r="AD3198">
        <v>353886</v>
      </c>
      <c r="AE3198">
        <v>358764</v>
      </c>
      <c r="AF3198">
        <v>364624</v>
      </c>
    </row>
    <row r="3199" spans="1:32" x14ac:dyDescent="0.25">
      <c r="A3199" t="s">
        <v>8860</v>
      </c>
      <c r="B3199" s="197">
        <v>23046.2</v>
      </c>
      <c r="C3199" s="197">
        <v>23079.4</v>
      </c>
      <c r="D3199" s="197">
        <v>23893.5</v>
      </c>
      <c r="E3199" s="197">
        <v>24267.5</v>
      </c>
      <c r="F3199" s="197">
        <v>24977.9</v>
      </c>
      <c r="G3199" s="197">
        <v>25489.5</v>
      </c>
      <c r="H3199" s="197">
        <v>25877.8</v>
      </c>
      <c r="I3199" s="197">
        <v>26214</v>
      </c>
      <c r="J3199" s="197">
        <v>26498.9</v>
      </c>
      <c r="K3199" s="197">
        <v>26793.4</v>
      </c>
      <c r="L3199" s="197">
        <v>27233.5</v>
      </c>
      <c r="M3199" s="197">
        <v>27641.5</v>
      </c>
      <c r="N3199" s="197">
        <v>28085.8</v>
      </c>
      <c r="O3199" s="197">
        <v>28374.7</v>
      </c>
      <c r="P3199" s="197">
        <v>28679.4</v>
      </c>
      <c r="Q3199" s="197">
        <v>29072.7</v>
      </c>
      <c r="R3199" s="197">
        <v>29424.3</v>
      </c>
      <c r="S3199" s="197">
        <v>29765.599999999999</v>
      </c>
      <c r="T3199" s="197">
        <v>30119.3</v>
      </c>
      <c r="U3199" s="197">
        <v>30484.6</v>
      </c>
      <c r="V3199" s="197">
        <v>30861.9</v>
      </c>
      <c r="W3199" s="197">
        <v>31334.799999999999</v>
      </c>
      <c r="X3199" s="197">
        <v>31812.7</v>
      </c>
      <c r="Y3199" s="197">
        <v>32320.1</v>
      </c>
      <c r="Z3199" s="197">
        <v>32844.6</v>
      </c>
      <c r="AA3199" s="197">
        <v>33296.199999999997</v>
      </c>
      <c r="AB3199" s="197">
        <v>33803</v>
      </c>
      <c r="AC3199" s="197">
        <v>34290.6</v>
      </c>
      <c r="AD3199" s="197">
        <v>34735.300000000003</v>
      </c>
      <c r="AE3199" s="197">
        <v>35214.1</v>
      </c>
      <c r="AF3199" s="197">
        <v>35789.199999999997</v>
      </c>
    </row>
    <row r="3200" spans="1:32" x14ac:dyDescent="0.25">
      <c r="A3200" t="s">
        <v>8861</v>
      </c>
      <c r="B3200">
        <v>21768.6</v>
      </c>
      <c r="C3200">
        <v>21800</v>
      </c>
      <c r="D3200">
        <v>22569</v>
      </c>
      <c r="E3200">
        <v>22922.2</v>
      </c>
      <c r="F3200">
        <v>23593.200000000001</v>
      </c>
      <c r="G3200">
        <v>24076.400000000001</v>
      </c>
      <c r="H3200">
        <v>24443.3</v>
      </c>
      <c r="I3200">
        <v>24760.799999999999</v>
      </c>
      <c r="J3200">
        <v>25030</v>
      </c>
      <c r="K3200">
        <v>25308.1</v>
      </c>
      <c r="L3200">
        <v>25723.8</v>
      </c>
      <c r="M3200">
        <v>26109.200000000001</v>
      </c>
      <c r="N3200">
        <v>26528.9</v>
      </c>
      <c r="O3200">
        <v>26801.8</v>
      </c>
      <c r="P3200">
        <v>27089.599999999999</v>
      </c>
      <c r="Q3200">
        <v>27461.1</v>
      </c>
      <c r="R3200">
        <v>27793.1</v>
      </c>
      <c r="S3200">
        <v>28115.5</v>
      </c>
      <c r="T3200">
        <v>28449.599999999999</v>
      </c>
      <c r="U3200">
        <v>28794.7</v>
      </c>
      <c r="V3200">
        <v>29151</v>
      </c>
      <c r="W3200">
        <v>29597.7</v>
      </c>
      <c r="X3200">
        <v>30049.200000000001</v>
      </c>
      <c r="Y3200">
        <v>30528.400000000001</v>
      </c>
      <c r="Z3200">
        <v>31023.9</v>
      </c>
      <c r="AA3200">
        <v>31450.400000000001</v>
      </c>
      <c r="AB3200">
        <v>31929.200000000001</v>
      </c>
      <c r="AC3200">
        <v>32389.7</v>
      </c>
      <c r="AD3200">
        <v>32809.800000000003</v>
      </c>
      <c r="AE3200">
        <v>33262</v>
      </c>
      <c r="AF3200">
        <v>33805.199999999997</v>
      </c>
    </row>
    <row r="3201" spans="1:32" x14ac:dyDescent="0.25">
      <c r="A3201" t="s">
        <v>8862</v>
      </c>
      <c r="B3201">
        <v>725.97900000000004</v>
      </c>
      <c r="C3201">
        <v>727.02599999999995</v>
      </c>
      <c r="D3201">
        <v>752.67100000000005</v>
      </c>
      <c r="E3201">
        <v>764.45</v>
      </c>
      <c r="F3201">
        <v>786.82799999999997</v>
      </c>
      <c r="G3201">
        <v>802.94399999999996</v>
      </c>
      <c r="H3201">
        <v>815.178</v>
      </c>
      <c r="I3201">
        <v>825.76599999999996</v>
      </c>
      <c r="J3201">
        <v>834.74400000000003</v>
      </c>
      <c r="K3201">
        <v>844.01900000000001</v>
      </c>
      <c r="L3201">
        <v>857.88300000000004</v>
      </c>
      <c r="M3201">
        <v>870.73699999999997</v>
      </c>
      <c r="N3201">
        <v>884.73199999999997</v>
      </c>
      <c r="O3201">
        <v>893.83299999999997</v>
      </c>
      <c r="P3201">
        <v>903.43100000000004</v>
      </c>
      <c r="Q3201">
        <v>915.82100000000003</v>
      </c>
      <c r="R3201">
        <v>926.89499999999998</v>
      </c>
      <c r="S3201">
        <v>937.64599999999996</v>
      </c>
      <c r="T3201">
        <v>948.78899999999999</v>
      </c>
      <c r="U3201">
        <v>960.29700000000003</v>
      </c>
      <c r="V3201">
        <v>972.18</v>
      </c>
      <c r="W3201">
        <v>987.077</v>
      </c>
      <c r="X3201">
        <v>1002.13</v>
      </c>
      <c r="Y3201">
        <v>1018.11</v>
      </c>
      <c r="Z3201">
        <v>1034.6400000000001</v>
      </c>
      <c r="AA3201">
        <v>1048.8599999999999</v>
      </c>
      <c r="AB3201">
        <v>1064.83</v>
      </c>
      <c r="AC3201">
        <v>1080.19</v>
      </c>
      <c r="AD3201">
        <v>1094.2</v>
      </c>
      <c r="AE3201">
        <v>1109.28</v>
      </c>
      <c r="AF3201">
        <v>1127.4000000000001</v>
      </c>
    </row>
    <row r="3202" spans="1:32" x14ac:dyDescent="0.25">
      <c r="A3202" t="s">
        <v>8863</v>
      </c>
      <c r="B3202">
        <v>11327.3</v>
      </c>
      <c r="C3202">
        <v>11343.6</v>
      </c>
      <c r="D3202">
        <v>11743.8</v>
      </c>
      <c r="E3202">
        <v>11927.6</v>
      </c>
      <c r="F3202">
        <v>12276.7</v>
      </c>
      <c r="G3202">
        <v>12528.2</v>
      </c>
      <c r="H3202">
        <v>12719.1</v>
      </c>
      <c r="I3202">
        <v>12884.3</v>
      </c>
      <c r="J3202">
        <v>13024.3</v>
      </c>
      <c r="K3202">
        <v>13169</v>
      </c>
      <c r="L3202">
        <v>13385.4</v>
      </c>
      <c r="M3202">
        <v>13585.9</v>
      </c>
      <c r="N3202">
        <v>13804.3</v>
      </c>
      <c r="O3202">
        <v>13946.3</v>
      </c>
      <c r="P3202">
        <v>14096</v>
      </c>
      <c r="Q3202">
        <v>14289.4</v>
      </c>
      <c r="R3202">
        <v>14462.2</v>
      </c>
      <c r="S3202">
        <v>14629.9</v>
      </c>
      <c r="T3202">
        <v>14803.7</v>
      </c>
      <c r="U3202">
        <v>14983.3</v>
      </c>
      <c r="V3202">
        <v>15168.7</v>
      </c>
      <c r="W3202">
        <v>15401.1</v>
      </c>
      <c r="X3202">
        <v>15636.1</v>
      </c>
      <c r="Y3202">
        <v>15885.4</v>
      </c>
      <c r="Z3202">
        <v>16143.3</v>
      </c>
      <c r="AA3202">
        <v>16365.2</v>
      </c>
      <c r="AB3202">
        <v>16614.3</v>
      </c>
      <c r="AC3202">
        <v>16854</v>
      </c>
      <c r="AD3202">
        <v>17072.5</v>
      </c>
      <c r="AE3202">
        <v>17307.900000000001</v>
      </c>
      <c r="AF3202">
        <v>17590.5</v>
      </c>
    </row>
    <row r="3203" spans="1:32" x14ac:dyDescent="0.25">
      <c r="A3203" t="s">
        <v>8864</v>
      </c>
      <c r="B3203">
        <v>6197.42</v>
      </c>
      <c r="C3203">
        <v>6206.36</v>
      </c>
      <c r="D3203">
        <v>6425.28</v>
      </c>
      <c r="E3203">
        <v>6525.84</v>
      </c>
      <c r="F3203">
        <v>6716.87</v>
      </c>
      <c r="G3203">
        <v>6854.45</v>
      </c>
      <c r="H3203">
        <v>6958.88</v>
      </c>
      <c r="I3203">
        <v>7049.27</v>
      </c>
      <c r="J3203">
        <v>7125.91</v>
      </c>
      <c r="K3203">
        <v>7205.08</v>
      </c>
      <c r="L3203">
        <v>7323.44</v>
      </c>
      <c r="M3203">
        <v>7433.17</v>
      </c>
      <c r="N3203">
        <v>7552.64</v>
      </c>
      <c r="O3203">
        <v>7630.34</v>
      </c>
      <c r="P3203">
        <v>7712.27</v>
      </c>
      <c r="Q3203">
        <v>7818.03</v>
      </c>
      <c r="R3203">
        <v>7912.57</v>
      </c>
      <c r="S3203">
        <v>8004.35</v>
      </c>
      <c r="T3203">
        <v>8099.47</v>
      </c>
      <c r="U3203">
        <v>8197.7099999999991</v>
      </c>
      <c r="V3203">
        <v>8299.15</v>
      </c>
      <c r="W3203">
        <v>8426.32</v>
      </c>
      <c r="X3203">
        <v>8554.85</v>
      </c>
      <c r="Y3203">
        <v>8691.2800000000007</v>
      </c>
      <c r="Z3203">
        <v>8832.35</v>
      </c>
      <c r="AA3203">
        <v>8953.7800000000007</v>
      </c>
      <c r="AB3203">
        <v>9090.07</v>
      </c>
      <c r="AC3203">
        <v>9221.18</v>
      </c>
      <c r="AD3203">
        <v>9340.7800000000007</v>
      </c>
      <c r="AE3203">
        <v>9469.5300000000007</v>
      </c>
      <c r="AF3203">
        <v>9624.19</v>
      </c>
    </row>
    <row r="3204" spans="1:32" x14ac:dyDescent="0.25">
      <c r="A3204" t="s">
        <v>8865</v>
      </c>
      <c r="B3204">
        <v>0</v>
      </c>
      <c r="C3204">
        <v>0</v>
      </c>
      <c r="D3204">
        <v>0</v>
      </c>
      <c r="E3204">
        <v>0</v>
      </c>
      <c r="F3204">
        <v>0</v>
      </c>
      <c r="G3204">
        <v>0</v>
      </c>
      <c r="H3204">
        <v>0</v>
      </c>
      <c r="I3204">
        <v>0</v>
      </c>
      <c r="J3204">
        <v>0</v>
      </c>
      <c r="K3204">
        <v>0</v>
      </c>
      <c r="L3204">
        <v>0</v>
      </c>
      <c r="M3204">
        <v>0</v>
      </c>
      <c r="N3204">
        <v>0</v>
      </c>
      <c r="O3204">
        <v>0</v>
      </c>
      <c r="P3204">
        <v>0</v>
      </c>
      <c r="Q3204">
        <v>0</v>
      </c>
      <c r="R3204">
        <v>0</v>
      </c>
      <c r="S3204">
        <v>0</v>
      </c>
      <c r="T3204">
        <v>0</v>
      </c>
      <c r="U3204">
        <v>0</v>
      </c>
      <c r="V3204">
        <v>0</v>
      </c>
      <c r="W3204">
        <v>0</v>
      </c>
      <c r="X3204">
        <v>0</v>
      </c>
      <c r="Y3204">
        <v>0</v>
      </c>
      <c r="Z3204">
        <v>0</v>
      </c>
      <c r="AA3204">
        <v>0</v>
      </c>
      <c r="AB3204">
        <v>0</v>
      </c>
      <c r="AC3204">
        <v>0</v>
      </c>
      <c r="AD3204">
        <v>0</v>
      </c>
      <c r="AE3204">
        <v>0</v>
      </c>
      <c r="AF3204">
        <v>0</v>
      </c>
    </row>
    <row r="3205" spans="1:32" x14ac:dyDescent="0.25">
      <c r="A3205" t="s">
        <v>8866</v>
      </c>
      <c r="B3205">
        <v>0</v>
      </c>
      <c r="C3205">
        <v>0</v>
      </c>
      <c r="D3205">
        <v>0</v>
      </c>
      <c r="E3205">
        <v>0</v>
      </c>
      <c r="F3205">
        <v>0</v>
      </c>
      <c r="G3205">
        <v>0</v>
      </c>
      <c r="H3205">
        <v>0</v>
      </c>
      <c r="I3205">
        <v>0</v>
      </c>
      <c r="J3205">
        <v>0</v>
      </c>
      <c r="K3205">
        <v>0</v>
      </c>
      <c r="L3205">
        <v>0</v>
      </c>
      <c r="M3205">
        <v>0</v>
      </c>
      <c r="N3205">
        <v>0</v>
      </c>
      <c r="O3205">
        <v>0</v>
      </c>
      <c r="P3205">
        <v>0</v>
      </c>
      <c r="Q3205">
        <v>0</v>
      </c>
      <c r="R3205">
        <v>0</v>
      </c>
      <c r="S3205">
        <v>0</v>
      </c>
      <c r="T3205">
        <v>0</v>
      </c>
      <c r="U3205">
        <v>0</v>
      </c>
      <c r="V3205">
        <v>0</v>
      </c>
      <c r="W3205">
        <v>0</v>
      </c>
      <c r="X3205">
        <v>0</v>
      </c>
      <c r="Y3205">
        <v>0</v>
      </c>
      <c r="Z3205">
        <v>0</v>
      </c>
      <c r="AA3205">
        <v>0</v>
      </c>
      <c r="AB3205">
        <v>0</v>
      </c>
      <c r="AC3205">
        <v>0</v>
      </c>
      <c r="AD3205">
        <v>0</v>
      </c>
      <c r="AE3205">
        <v>0</v>
      </c>
      <c r="AF3205">
        <v>0</v>
      </c>
    </row>
    <row r="3206" spans="1:32" x14ac:dyDescent="0.25">
      <c r="A3206" t="s">
        <v>8867</v>
      </c>
      <c r="B3206">
        <v>0</v>
      </c>
      <c r="C3206">
        <v>0</v>
      </c>
      <c r="D3206">
        <v>0</v>
      </c>
      <c r="E3206">
        <v>0</v>
      </c>
      <c r="F3206">
        <v>0</v>
      </c>
      <c r="G3206">
        <v>0</v>
      </c>
      <c r="H3206">
        <v>0</v>
      </c>
      <c r="I3206">
        <v>0</v>
      </c>
      <c r="J3206">
        <v>0</v>
      </c>
      <c r="K3206">
        <v>0</v>
      </c>
      <c r="L3206">
        <v>0</v>
      </c>
      <c r="M3206">
        <v>0</v>
      </c>
      <c r="N3206">
        <v>0</v>
      </c>
      <c r="O3206">
        <v>0</v>
      </c>
      <c r="P3206">
        <v>0</v>
      </c>
      <c r="Q3206">
        <v>0</v>
      </c>
      <c r="R3206">
        <v>0</v>
      </c>
      <c r="S3206">
        <v>0</v>
      </c>
      <c r="T3206">
        <v>0</v>
      </c>
      <c r="U3206">
        <v>0</v>
      </c>
      <c r="V3206">
        <v>0</v>
      </c>
      <c r="W3206">
        <v>0</v>
      </c>
      <c r="X3206">
        <v>0</v>
      </c>
      <c r="Y3206">
        <v>0</v>
      </c>
      <c r="Z3206">
        <v>0</v>
      </c>
      <c r="AA3206">
        <v>0</v>
      </c>
      <c r="AB3206">
        <v>0</v>
      </c>
      <c r="AC3206">
        <v>0</v>
      </c>
      <c r="AD3206">
        <v>0</v>
      </c>
      <c r="AE3206">
        <v>0</v>
      </c>
      <c r="AF3206">
        <v>0</v>
      </c>
    </row>
    <row r="3207" spans="1:32" x14ac:dyDescent="0.25">
      <c r="A3207" t="s">
        <v>8868</v>
      </c>
      <c r="B3207">
        <v>0</v>
      </c>
      <c r="C3207">
        <v>0</v>
      </c>
      <c r="D3207">
        <v>0</v>
      </c>
      <c r="E3207">
        <v>0</v>
      </c>
      <c r="F3207">
        <v>0</v>
      </c>
      <c r="G3207">
        <v>0</v>
      </c>
      <c r="H3207">
        <v>0</v>
      </c>
      <c r="I3207">
        <v>0</v>
      </c>
      <c r="J3207">
        <v>0</v>
      </c>
      <c r="K3207">
        <v>0</v>
      </c>
      <c r="L3207">
        <v>0</v>
      </c>
      <c r="M3207">
        <v>0</v>
      </c>
      <c r="N3207">
        <v>0</v>
      </c>
      <c r="O3207">
        <v>0</v>
      </c>
      <c r="P3207">
        <v>0</v>
      </c>
      <c r="Q3207">
        <v>0</v>
      </c>
      <c r="R3207">
        <v>0</v>
      </c>
      <c r="S3207">
        <v>0</v>
      </c>
      <c r="T3207">
        <v>0</v>
      </c>
      <c r="U3207">
        <v>0</v>
      </c>
      <c r="V3207">
        <v>0</v>
      </c>
      <c r="W3207">
        <v>0</v>
      </c>
      <c r="X3207">
        <v>0</v>
      </c>
      <c r="Y3207">
        <v>0</v>
      </c>
      <c r="Z3207">
        <v>0</v>
      </c>
      <c r="AA3207">
        <v>0</v>
      </c>
      <c r="AB3207">
        <v>0</v>
      </c>
      <c r="AC3207">
        <v>0</v>
      </c>
      <c r="AD3207">
        <v>0</v>
      </c>
      <c r="AE3207">
        <v>0</v>
      </c>
      <c r="AF3207">
        <v>0</v>
      </c>
    </row>
    <row r="3208" spans="1:32" x14ac:dyDescent="0.25">
      <c r="A3208" t="s">
        <v>8869</v>
      </c>
      <c r="B3208" s="197">
        <v>11474000</v>
      </c>
      <c r="C3208" s="197">
        <v>11537700</v>
      </c>
      <c r="D3208" s="197">
        <v>12047300</v>
      </c>
      <c r="E3208" s="197">
        <v>11688800</v>
      </c>
      <c r="F3208" s="197">
        <v>11616800</v>
      </c>
      <c r="G3208" s="197">
        <v>11599500</v>
      </c>
      <c r="H3208" s="197">
        <v>11567200</v>
      </c>
      <c r="I3208" s="197">
        <v>11544100</v>
      </c>
      <c r="J3208" s="197">
        <v>11539200</v>
      </c>
      <c r="K3208" s="197">
        <v>11572300</v>
      </c>
      <c r="L3208" s="197">
        <v>11633200</v>
      </c>
      <c r="M3208" s="197">
        <v>11749600</v>
      </c>
      <c r="N3208" s="197">
        <v>11858900</v>
      </c>
      <c r="O3208" s="197">
        <v>11967400</v>
      </c>
      <c r="P3208" s="197">
        <v>12105300</v>
      </c>
      <c r="Q3208" s="197">
        <v>12236100</v>
      </c>
      <c r="R3208" s="197">
        <v>12314400</v>
      </c>
      <c r="S3208" s="197">
        <v>12415100</v>
      </c>
      <c r="T3208" s="197">
        <v>12551000</v>
      </c>
      <c r="U3208" s="197">
        <v>12679600</v>
      </c>
      <c r="V3208" s="197">
        <v>12786400</v>
      </c>
      <c r="W3208" s="197">
        <v>12925400</v>
      </c>
      <c r="X3208" s="197">
        <v>13102300</v>
      </c>
      <c r="Y3208" s="197">
        <v>13315100</v>
      </c>
      <c r="Z3208" s="197">
        <v>13537100</v>
      </c>
      <c r="AA3208" s="197">
        <v>13715900</v>
      </c>
      <c r="AB3208" s="197">
        <v>13877300</v>
      </c>
      <c r="AC3208" s="197">
        <v>14091000</v>
      </c>
      <c r="AD3208" s="197">
        <v>14274100</v>
      </c>
      <c r="AE3208" s="197">
        <v>14447400</v>
      </c>
      <c r="AF3208" s="197">
        <v>14667600</v>
      </c>
    </row>
    <row r="3209" spans="1:32" x14ac:dyDescent="0.25">
      <c r="A3209" t="s">
        <v>8870</v>
      </c>
      <c r="B3209" s="197">
        <v>112850000</v>
      </c>
      <c r="C3209" s="197">
        <v>113476000</v>
      </c>
      <c r="D3209" s="197">
        <v>118489000</v>
      </c>
      <c r="E3209" s="197">
        <v>114963000</v>
      </c>
      <c r="F3209" s="197">
        <v>114255000</v>
      </c>
      <c r="G3209" s="197">
        <v>114084000</v>
      </c>
      <c r="H3209" s="197">
        <v>113767000</v>
      </c>
      <c r="I3209" s="197">
        <v>113539000</v>
      </c>
      <c r="J3209" s="197">
        <v>113491000</v>
      </c>
      <c r="K3209" s="197">
        <v>113816000</v>
      </c>
      <c r="L3209" s="197">
        <v>114416000</v>
      </c>
      <c r="M3209" s="197">
        <v>115561000</v>
      </c>
      <c r="N3209" s="197">
        <v>116636000</v>
      </c>
      <c r="O3209" s="197">
        <v>117702000</v>
      </c>
      <c r="P3209" s="197">
        <v>119059000</v>
      </c>
      <c r="Q3209" s="197">
        <v>120345000</v>
      </c>
      <c r="R3209" s="197">
        <v>121116000</v>
      </c>
      <c r="S3209" s="197">
        <v>122106000</v>
      </c>
      <c r="T3209" s="197">
        <v>123442000</v>
      </c>
      <c r="U3209" s="197">
        <v>124707000</v>
      </c>
      <c r="V3209" s="197">
        <v>125757000</v>
      </c>
      <c r="W3209" s="197">
        <v>127125000</v>
      </c>
      <c r="X3209" s="197">
        <v>128865000</v>
      </c>
      <c r="Y3209" s="197">
        <v>130958000</v>
      </c>
      <c r="Z3209" s="197">
        <v>133141000</v>
      </c>
      <c r="AA3209" s="197">
        <v>134900000</v>
      </c>
      <c r="AB3209" s="197">
        <v>136487000</v>
      </c>
      <c r="AC3209" s="197">
        <v>138589000</v>
      </c>
      <c r="AD3209" s="197">
        <v>140390000</v>
      </c>
      <c r="AE3209" s="197">
        <v>142094000</v>
      </c>
      <c r="AF3209" s="197">
        <v>144260000</v>
      </c>
    </row>
    <row r="3210" spans="1:32" x14ac:dyDescent="0.25">
      <c r="A3210" t="s">
        <v>8871</v>
      </c>
      <c r="B3210" s="197">
        <v>11286400</v>
      </c>
      <c r="C3210" s="197">
        <v>11349100</v>
      </c>
      <c r="D3210" s="197">
        <v>11850300</v>
      </c>
      <c r="E3210" s="197">
        <v>11497700</v>
      </c>
      <c r="F3210" s="197">
        <v>11426900</v>
      </c>
      <c r="G3210" s="197">
        <v>11409800</v>
      </c>
      <c r="H3210" s="197">
        <v>11378100</v>
      </c>
      <c r="I3210" s="197">
        <v>11355300</v>
      </c>
      <c r="J3210" s="197">
        <v>11350500</v>
      </c>
      <c r="K3210" s="197">
        <v>11383100</v>
      </c>
      <c r="L3210" s="197">
        <v>11443000</v>
      </c>
      <c r="M3210" s="197">
        <v>11557500</v>
      </c>
      <c r="N3210" s="197">
        <v>11665000</v>
      </c>
      <c r="O3210" s="197">
        <v>11771700</v>
      </c>
      <c r="P3210" s="197">
        <v>11907400</v>
      </c>
      <c r="Q3210" s="197">
        <v>12036000</v>
      </c>
      <c r="R3210" s="197">
        <v>12113100</v>
      </c>
      <c r="S3210" s="197">
        <v>12212100</v>
      </c>
      <c r="T3210" s="197">
        <v>12345700</v>
      </c>
      <c r="U3210" s="197">
        <v>12472300</v>
      </c>
      <c r="V3210" s="197">
        <v>12577300</v>
      </c>
      <c r="W3210" s="197">
        <v>12714100</v>
      </c>
      <c r="X3210" s="197">
        <v>12888100</v>
      </c>
      <c r="Y3210" s="197">
        <v>13097400</v>
      </c>
      <c r="Z3210" s="197">
        <v>13315700</v>
      </c>
      <c r="AA3210" s="197">
        <v>13491600</v>
      </c>
      <c r="AB3210" s="197">
        <v>13650400</v>
      </c>
      <c r="AC3210" s="197">
        <v>13860600</v>
      </c>
      <c r="AD3210" s="197">
        <v>14040800</v>
      </c>
      <c r="AE3210" s="197">
        <v>14211200</v>
      </c>
      <c r="AF3210" s="197">
        <v>14427800</v>
      </c>
    </row>
    <row r="3211" spans="1:32" x14ac:dyDescent="0.25">
      <c r="A3211" t="s">
        <v>8872</v>
      </c>
      <c r="B3211" s="197">
        <v>1107800</v>
      </c>
      <c r="C3211" s="197">
        <v>1113950</v>
      </c>
      <c r="D3211" s="197">
        <v>1163160</v>
      </c>
      <c r="E3211" s="197">
        <v>1128540</v>
      </c>
      <c r="F3211" s="197">
        <v>1121590</v>
      </c>
      <c r="G3211" s="197">
        <v>1119920</v>
      </c>
      <c r="H3211" s="197">
        <v>1116810</v>
      </c>
      <c r="I3211" s="197">
        <v>1114570</v>
      </c>
      <c r="J3211" s="197">
        <v>1114100</v>
      </c>
      <c r="K3211" s="197">
        <v>1117290</v>
      </c>
      <c r="L3211" s="197">
        <v>1123170</v>
      </c>
      <c r="M3211" s="197">
        <v>1134410</v>
      </c>
      <c r="N3211" s="197">
        <v>1144970</v>
      </c>
      <c r="O3211" s="197">
        <v>1155440</v>
      </c>
      <c r="P3211" s="197">
        <v>1168760</v>
      </c>
      <c r="Q3211" s="197">
        <v>1181380</v>
      </c>
      <c r="R3211" s="197">
        <v>1188950</v>
      </c>
      <c r="S3211" s="197">
        <v>1198660</v>
      </c>
      <c r="T3211" s="197">
        <v>1211780</v>
      </c>
      <c r="U3211" s="197">
        <v>1224200</v>
      </c>
      <c r="V3211" s="197">
        <v>1234510</v>
      </c>
      <c r="W3211" s="197">
        <v>1247940</v>
      </c>
      <c r="X3211" s="197">
        <v>1265020</v>
      </c>
      <c r="Y3211" s="197">
        <v>1285560</v>
      </c>
      <c r="Z3211" s="197">
        <v>1306990</v>
      </c>
      <c r="AA3211" s="197">
        <v>1324260</v>
      </c>
      <c r="AB3211" s="197">
        <v>1339840</v>
      </c>
      <c r="AC3211" s="197">
        <v>1360480</v>
      </c>
      <c r="AD3211" s="197">
        <v>1378160</v>
      </c>
      <c r="AE3211" s="197">
        <v>1394880</v>
      </c>
      <c r="AF3211" s="197">
        <v>1416140</v>
      </c>
    </row>
    <row r="3212" spans="1:32" x14ac:dyDescent="0.25">
      <c r="A3212" t="s">
        <v>8873</v>
      </c>
      <c r="B3212" s="197">
        <v>1046390</v>
      </c>
      <c r="C3212" s="197">
        <v>1052200</v>
      </c>
      <c r="D3212" s="197">
        <v>1098680</v>
      </c>
      <c r="E3212" s="197">
        <v>1065980</v>
      </c>
      <c r="F3212" s="197">
        <v>1059420</v>
      </c>
      <c r="G3212" s="197">
        <v>1057830</v>
      </c>
      <c r="H3212" s="197">
        <v>1054900</v>
      </c>
      <c r="I3212" s="197">
        <v>1052780</v>
      </c>
      <c r="J3212" s="197">
        <v>1052330</v>
      </c>
      <c r="K3212" s="197">
        <v>1055350</v>
      </c>
      <c r="L3212" s="197">
        <v>1060910</v>
      </c>
      <c r="M3212" s="197">
        <v>1071530</v>
      </c>
      <c r="N3212" s="197">
        <v>1081500</v>
      </c>
      <c r="O3212" s="197">
        <v>1091390</v>
      </c>
      <c r="P3212" s="197">
        <v>1103960</v>
      </c>
      <c r="Q3212" s="197">
        <v>1115890</v>
      </c>
      <c r="R3212" s="197">
        <v>1123040</v>
      </c>
      <c r="S3212" s="197">
        <v>1132210</v>
      </c>
      <c r="T3212" s="197">
        <v>1144610</v>
      </c>
      <c r="U3212" s="197">
        <v>1156340</v>
      </c>
      <c r="V3212" s="197">
        <v>1166080</v>
      </c>
      <c r="W3212" s="197">
        <v>1178760</v>
      </c>
      <c r="X3212" s="197">
        <v>1194890</v>
      </c>
      <c r="Y3212" s="197">
        <v>1214290</v>
      </c>
      <c r="Z3212" s="197">
        <v>1234540</v>
      </c>
      <c r="AA3212" s="197">
        <v>1250850</v>
      </c>
      <c r="AB3212" s="197">
        <v>1265560</v>
      </c>
      <c r="AC3212" s="197">
        <v>1285060</v>
      </c>
      <c r="AD3212" s="197">
        <v>1301760</v>
      </c>
      <c r="AE3212" s="197">
        <v>1317560</v>
      </c>
      <c r="AF3212" s="197">
        <v>1337640</v>
      </c>
    </row>
    <row r="3213" spans="1:32" x14ac:dyDescent="0.25">
      <c r="A3213" t="s">
        <v>8874</v>
      </c>
      <c r="B3213">
        <v>34896.9</v>
      </c>
      <c r="C3213">
        <v>35090.699999999997</v>
      </c>
      <c r="D3213">
        <v>36640.6</v>
      </c>
      <c r="E3213">
        <v>35550.199999999997</v>
      </c>
      <c r="F3213">
        <v>35331.300000000003</v>
      </c>
      <c r="G3213">
        <v>35278.5</v>
      </c>
      <c r="H3213">
        <v>35180.5</v>
      </c>
      <c r="I3213">
        <v>35110.1</v>
      </c>
      <c r="J3213">
        <v>35095.1</v>
      </c>
      <c r="K3213">
        <v>35195.800000000003</v>
      </c>
      <c r="L3213">
        <v>35381.1</v>
      </c>
      <c r="M3213">
        <v>35735.199999999997</v>
      </c>
      <c r="N3213">
        <v>36067.699999999997</v>
      </c>
      <c r="O3213">
        <v>36397.5</v>
      </c>
      <c r="P3213">
        <v>36817</v>
      </c>
      <c r="Q3213">
        <v>37214.699999999997</v>
      </c>
      <c r="R3213">
        <v>37453</v>
      </c>
      <c r="S3213">
        <v>37759.1</v>
      </c>
      <c r="T3213">
        <v>38172.400000000001</v>
      </c>
      <c r="U3213">
        <v>38563.699999999997</v>
      </c>
      <c r="V3213">
        <v>38888.400000000001</v>
      </c>
      <c r="W3213">
        <v>39311.300000000003</v>
      </c>
      <c r="X3213">
        <v>39849.4</v>
      </c>
      <c r="Y3213">
        <v>40496.5</v>
      </c>
      <c r="Z3213">
        <v>41171.5</v>
      </c>
      <c r="AA3213">
        <v>41715.4</v>
      </c>
      <c r="AB3213">
        <v>42206.3</v>
      </c>
      <c r="AC3213">
        <v>42856.4</v>
      </c>
      <c r="AD3213">
        <v>43413.3</v>
      </c>
      <c r="AE3213">
        <v>43940.3</v>
      </c>
      <c r="AF3213">
        <v>44610</v>
      </c>
    </row>
    <row r="3214" spans="1:32" x14ac:dyDescent="0.25">
      <c r="A3214" t="s">
        <v>8875</v>
      </c>
      <c r="B3214">
        <v>544488</v>
      </c>
      <c r="C3214">
        <v>547513</v>
      </c>
      <c r="D3214">
        <v>571695</v>
      </c>
      <c r="E3214">
        <v>554683</v>
      </c>
      <c r="F3214">
        <v>551267</v>
      </c>
      <c r="G3214">
        <v>550443</v>
      </c>
      <c r="H3214">
        <v>548915</v>
      </c>
      <c r="I3214">
        <v>547816</v>
      </c>
      <c r="J3214">
        <v>547582</v>
      </c>
      <c r="K3214">
        <v>549153</v>
      </c>
      <c r="L3214">
        <v>552043</v>
      </c>
      <c r="M3214">
        <v>557568</v>
      </c>
      <c r="N3214">
        <v>562756</v>
      </c>
      <c r="O3214">
        <v>567903</v>
      </c>
      <c r="P3214">
        <v>574448</v>
      </c>
      <c r="Q3214">
        <v>580652</v>
      </c>
      <c r="R3214">
        <v>584371</v>
      </c>
      <c r="S3214">
        <v>589147</v>
      </c>
      <c r="T3214">
        <v>595596</v>
      </c>
      <c r="U3214">
        <v>601701</v>
      </c>
      <c r="V3214">
        <v>606767</v>
      </c>
      <c r="W3214">
        <v>613365</v>
      </c>
      <c r="X3214">
        <v>621761</v>
      </c>
      <c r="Y3214">
        <v>631858</v>
      </c>
      <c r="Z3214">
        <v>642390</v>
      </c>
      <c r="AA3214">
        <v>650877</v>
      </c>
      <c r="AB3214">
        <v>658536</v>
      </c>
      <c r="AC3214">
        <v>668679</v>
      </c>
      <c r="AD3214">
        <v>677368</v>
      </c>
      <c r="AE3214">
        <v>685591</v>
      </c>
      <c r="AF3214">
        <v>696040</v>
      </c>
    </row>
    <row r="3215" spans="1:32" x14ac:dyDescent="0.25">
      <c r="A3215" t="s">
        <v>8876</v>
      </c>
      <c r="B3215">
        <v>297902</v>
      </c>
      <c r="C3215">
        <v>299557</v>
      </c>
      <c r="D3215">
        <v>312788</v>
      </c>
      <c r="E3215">
        <v>303479</v>
      </c>
      <c r="F3215">
        <v>301611</v>
      </c>
      <c r="G3215">
        <v>301160</v>
      </c>
      <c r="H3215">
        <v>300324</v>
      </c>
      <c r="I3215">
        <v>299723</v>
      </c>
      <c r="J3215">
        <v>299595</v>
      </c>
      <c r="K3215">
        <v>300454</v>
      </c>
      <c r="L3215">
        <v>302036</v>
      </c>
      <c r="M3215">
        <v>305058</v>
      </c>
      <c r="N3215">
        <v>307897</v>
      </c>
      <c r="O3215">
        <v>310712</v>
      </c>
      <c r="P3215">
        <v>314293</v>
      </c>
      <c r="Q3215">
        <v>317688</v>
      </c>
      <c r="R3215">
        <v>319723</v>
      </c>
      <c r="S3215">
        <v>322336</v>
      </c>
      <c r="T3215">
        <v>325864</v>
      </c>
      <c r="U3215">
        <v>329204</v>
      </c>
      <c r="V3215">
        <v>331976</v>
      </c>
      <c r="W3215">
        <v>335586</v>
      </c>
      <c r="X3215">
        <v>340180</v>
      </c>
      <c r="Y3215">
        <v>345704</v>
      </c>
      <c r="Z3215">
        <v>351466</v>
      </c>
      <c r="AA3215">
        <v>356110</v>
      </c>
      <c r="AB3215">
        <v>360300</v>
      </c>
      <c r="AC3215">
        <v>365849</v>
      </c>
      <c r="AD3215">
        <v>370604</v>
      </c>
      <c r="AE3215">
        <v>375102</v>
      </c>
      <c r="AF3215">
        <v>380819</v>
      </c>
    </row>
    <row r="3216" spans="1:32" x14ac:dyDescent="0.25">
      <c r="A3216" t="s">
        <v>8877</v>
      </c>
      <c r="B3216">
        <v>0</v>
      </c>
      <c r="C3216">
        <v>0</v>
      </c>
      <c r="D3216">
        <v>0</v>
      </c>
      <c r="E3216">
        <v>0</v>
      </c>
      <c r="F3216">
        <v>0</v>
      </c>
      <c r="G3216">
        <v>0</v>
      </c>
      <c r="H3216">
        <v>0</v>
      </c>
      <c r="I3216">
        <v>0</v>
      </c>
      <c r="J3216">
        <v>0</v>
      </c>
      <c r="K3216">
        <v>0</v>
      </c>
      <c r="L3216">
        <v>0</v>
      </c>
      <c r="M3216">
        <v>0</v>
      </c>
      <c r="N3216">
        <v>0</v>
      </c>
      <c r="O3216">
        <v>0</v>
      </c>
      <c r="P3216">
        <v>0</v>
      </c>
      <c r="Q3216">
        <v>0</v>
      </c>
      <c r="R3216">
        <v>0</v>
      </c>
      <c r="S3216">
        <v>0</v>
      </c>
      <c r="T3216">
        <v>0</v>
      </c>
      <c r="U3216">
        <v>0</v>
      </c>
      <c r="V3216">
        <v>0</v>
      </c>
      <c r="W3216">
        <v>0</v>
      </c>
      <c r="X3216">
        <v>0</v>
      </c>
      <c r="Y3216">
        <v>0</v>
      </c>
      <c r="Z3216">
        <v>0</v>
      </c>
      <c r="AA3216">
        <v>0</v>
      </c>
      <c r="AB3216">
        <v>0</v>
      </c>
      <c r="AC3216">
        <v>0</v>
      </c>
      <c r="AD3216">
        <v>0</v>
      </c>
      <c r="AE3216">
        <v>0</v>
      </c>
      <c r="AF3216">
        <v>0</v>
      </c>
    </row>
    <row r="3217" spans="1:32" x14ac:dyDescent="0.25">
      <c r="A3217" t="s">
        <v>8878</v>
      </c>
      <c r="B3217">
        <v>0</v>
      </c>
      <c r="C3217">
        <v>0</v>
      </c>
      <c r="D3217">
        <v>0</v>
      </c>
      <c r="E3217">
        <v>0</v>
      </c>
      <c r="F3217">
        <v>0</v>
      </c>
      <c r="G3217">
        <v>0</v>
      </c>
      <c r="H3217">
        <v>0</v>
      </c>
      <c r="I3217">
        <v>0</v>
      </c>
      <c r="J3217">
        <v>0</v>
      </c>
      <c r="K3217">
        <v>0</v>
      </c>
      <c r="L3217">
        <v>0</v>
      </c>
      <c r="M3217">
        <v>0</v>
      </c>
      <c r="N3217">
        <v>0</v>
      </c>
      <c r="O3217">
        <v>0</v>
      </c>
      <c r="P3217">
        <v>0</v>
      </c>
      <c r="Q3217">
        <v>0</v>
      </c>
      <c r="R3217">
        <v>0</v>
      </c>
      <c r="S3217">
        <v>0</v>
      </c>
      <c r="T3217">
        <v>0</v>
      </c>
      <c r="U3217">
        <v>0</v>
      </c>
      <c r="V3217">
        <v>0</v>
      </c>
      <c r="W3217">
        <v>0</v>
      </c>
      <c r="X3217">
        <v>0</v>
      </c>
      <c r="Y3217">
        <v>0</v>
      </c>
      <c r="Z3217">
        <v>0</v>
      </c>
      <c r="AA3217">
        <v>0</v>
      </c>
      <c r="AB3217">
        <v>0</v>
      </c>
      <c r="AC3217">
        <v>0</v>
      </c>
      <c r="AD3217">
        <v>0</v>
      </c>
      <c r="AE3217">
        <v>0</v>
      </c>
      <c r="AF3217">
        <v>0</v>
      </c>
    </row>
    <row r="3218" spans="1:32" x14ac:dyDescent="0.25">
      <c r="A3218" t="s">
        <v>8879</v>
      </c>
      <c r="B3218">
        <v>0</v>
      </c>
      <c r="C3218">
        <v>0</v>
      </c>
      <c r="D3218">
        <v>0</v>
      </c>
      <c r="E3218">
        <v>0</v>
      </c>
      <c r="F3218">
        <v>0</v>
      </c>
      <c r="G3218">
        <v>0</v>
      </c>
      <c r="H3218">
        <v>0</v>
      </c>
      <c r="I3218">
        <v>0</v>
      </c>
      <c r="J3218">
        <v>0</v>
      </c>
      <c r="K3218">
        <v>0</v>
      </c>
      <c r="L3218">
        <v>0</v>
      </c>
      <c r="M3218">
        <v>0</v>
      </c>
      <c r="N3218">
        <v>0</v>
      </c>
      <c r="O3218">
        <v>0</v>
      </c>
      <c r="P3218">
        <v>0</v>
      </c>
      <c r="Q3218">
        <v>0</v>
      </c>
      <c r="R3218">
        <v>0</v>
      </c>
      <c r="S3218">
        <v>0</v>
      </c>
      <c r="T3218">
        <v>0</v>
      </c>
      <c r="U3218">
        <v>0</v>
      </c>
      <c r="V3218">
        <v>0</v>
      </c>
      <c r="W3218">
        <v>0</v>
      </c>
      <c r="X3218">
        <v>0</v>
      </c>
      <c r="Y3218">
        <v>0</v>
      </c>
      <c r="Z3218">
        <v>0</v>
      </c>
      <c r="AA3218">
        <v>0</v>
      </c>
      <c r="AB3218">
        <v>0</v>
      </c>
      <c r="AC3218">
        <v>0</v>
      </c>
      <c r="AD3218">
        <v>0</v>
      </c>
      <c r="AE3218">
        <v>0</v>
      </c>
      <c r="AF3218">
        <v>0</v>
      </c>
    </row>
    <row r="3219" spans="1:32" x14ac:dyDescent="0.25">
      <c r="A3219" t="s">
        <v>8880</v>
      </c>
      <c r="B3219">
        <v>0</v>
      </c>
      <c r="C3219">
        <v>0</v>
      </c>
      <c r="D3219">
        <v>0</v>
      </c>
      <c r="E3219">
        <v>0</v>
      </c>
      <c r="F3219">
        <v>0</v>
      </c>
      <c r="G3219">
        <v>0</v>
      </c>
      <c r="H3219">
        <v>0</v>
      </c>
      <c r="I3219">
        <v>0</v>
      </c>
      <c r="J3219">
        <v>0</v>
      </c>
      <c r="K3219">
        <v>0</v>
      </c>
      <c r="L3219">
        <v>0</v>
      </c>
      <c r="M3219">
        <v>0</v>
      </c>
      <c r="N3219">
        <v>0</v>
      </c>
      <c r="O3219">
        <v>0</v>
      </c>
      <c r="P3219">
        <v>0</v>
      </c>
      <c r="Q3219">
        <v>0</v>
      </c>
      <c r="R3219">
        <v>0</v>
      </c>
      <c r="S3219">
        <v>0</v>
      </c>
      <c r="T3219">
        <v>0</v>
      </c>
      <c r="U3219">
        <v>0</v>
      </c>
      <c r="V3219">
        <v>0</v>
      </c>
      <c r="W3219">
        <v>0</v>
      </c>
      <c r="X3219">
        <v>0</v>
      </c>
      <c r="Y3219">
        <v>0</v>
      </c>
      <c r="Z3219">
        <v>0</v>
      </c>
      <c r="AA3219">
        <v>0</v>
      </c>
      <c r="AB3219">
        <v>0</v>
      </c>
      <c r="AC3219">
        <v>0</v>
      </c>
      <c r="AD3219">
        <v>0</v>
      </c>
      <c r="AE3219">
        <v>0</v>
      </c>
      <c r="AF3219">
        <v>0</v>
      </c>
    </row>
    <row r="3220" spans="1:32" x14ac:dyDescent="0.25">
      <c r="A3220" t="s">
        <v>8881</v>
      </c>
      <c r="B3220" s="197">
        <v>11092300</v>
      </c>
      <c r="C3220" s="197">
        <v>11116400</v>
      </c>
      <c r="D3220" s="197">
        <v>11439500</v>
      </c>
      <c r="E3220" s="197">
        <v>11343900</v>
      </c>
      <c r="F3220" s="197">
        <v>11553600</v>
      </c>
      <c r="G3220" s="197">
        <v>11782300</v>
      </c>
      <c r="H3220" s="197">
        <v>12027700</v>
      </c>
      <c r="I3220" s="197">
        <v>12276400</v>
      </c>
      <c r="J3220" s="197">
        <v>12472900</v>
      </c>
      <c r="K3220" s="197">
        <v>12615100</v>
      </c>
      <c r="L3220" s="197">
        <v>12821400</v>
      </c>
      <c r="M3220" s="197">
        <v>13062800</v>
      </c>
      <c r="N3220" s="197">
        <v>13246500</v>
      </c>
      <c r="O3220" s="197">
        <v>13360100</v>
      </c>
      <c r="P3220" s="197">
        <v>13501200</v>
      </c>
      <c r="Q3220" s="197">
        <v>13626800</v>
      </c>
      <c r="R3220" s="197">
        <v>13736800</v>
      </c>
      <c r="S3220" s="197">
        <v>13879200</v>
      </c>
      <c r="T3220" s="197">
        <v>14058700</v>
      </c>
      <c r="U3220" s="197">
        <v>14226800</v>
      </c>
      <c r="V3220" s="197">
        <v>14366500</v>
      </c>
      <c r="W3220" s="197">
        <v>14573400</v>
      </c>
      <c r="X3220" s="197">
        <v>14834000</v>
      </c>
      <c r="Y3220" s="197">
        <v>15118600</v>
      </c>
      <c r="Z3220" s="197">
        <v>15412400</v>
      </c>
      <c r="AA3220" s="197">
        <v>15579500</v>
      </c>
      <c r="AB3220" s="197">
        <v>15771100</v>
      </c>
      <c r="AC3220" s="197">
        <v>16052300</v>
      </c>
      <c r="AD3220" s="197">
        <v>16228600</v>
      </c>
      <c r="AE3220" s="197">
        <v>16412400</v>
      </c>
      <c r="AF3220" s="197">
        <v>16667500</v>
      </c>
    </row>
    <row r="3221" spans="1:32" x14ac:dyDescent="0.25">
      <c r="A3221" t="s">
        <v>8882</v>
      </c>
      <c r="B3221" s="197">
        <v>109096000</v>
      </c>
      <c r="C3221" s="197">
        <v>109333000</v>
      </c>
      <c r="D3221" s="197">
        <v>112510000</v>
      </c>
      <c r="E3221" s="197">
        <v>111570000</v>
      </c>
      <c r="F3221" s="197">
        <v>113633000</v>
      </c>
      <c r="G3221" s="197">
        <v>115883000</v>
      </c>
      <c r="H3221" s="197">
        <v>118296000</v>
      </c>
      <c r="I3221" s="197">
        <v>120742000</v>
      </c>
      <c r="J3221" s="197">
        <v>122674000</v>
      </c>
      <c r="K3221" s="197">
        <v>124073000</v>
      </c>
      <c r="L3221" s="197">
        <v>126102000</v>
      </c>
      <c r="M3221" s="197">
        <v>128476000</v>
      </c>
      <c r="N3221" s="197">
        <v>130283000</v>
      </c>
      <c r="O3221" s="197">
        <v>131401000</v>
      </c>
      <c r="P3221" s="197">
        <v>132788000</v>
      </c>
      <c r="Q3221" s="197">
        <v>134024000</v>
      </c>
      <c r="R3221" s="197">
        <v>135105000</v>
      </c>
      <c r="S3221" s="197">
        <v>136506000</v>
      </c>
      <c r="T3221" s="197">
        <v>138272000</v>
      </c>
      <c r="U3221" s="197">
        <v>139924000</v>
      </c>
      <c r="V3221" s="197">
        <v>141298000</v>
      </c>
      <c r="W3221" s="197">
        <v>143333000</v>
      </c>
      <c r="X3221" s="197">
        <v>145897000</v>
      </c>
      <c r="Y3221" s="197">
        <v>148695000</v>
      </c>
      <c r="Z3221" s="197">
        <v>151585000</v>
      </c>
      <c r="AA3221" s="197">
        <v>153229000</v>
      </c>
      <c r="AB3221" s="197">
        <v>155113000</v>
      </c>
      <c r="AC3221" s="197">
        <v>157879000</v>
      </c>
      <c r="AD3221" s="197">
        <v>159612000</v>
      </c>
      <c r="AE3221" s="197">
        <v>161421000</v>
      </c>
      <c r="AF3221" s="197">
        <v>163930000</v>
      </c>
    </row>
    <row r="3222" spans="1:32" x14ac:dyDescent="0.25">
      <c r="A3222" t="s">
        <v>8883</v>
      </c>
      <c r="B3222" s="197">
        <v>10911000</v>
      </c>
      <c r="C3222" s="197">
        <v>10934600</v>
      </c>
      <c r="D3222" s="197">
        <v>11252400</v>
      </c>
      <c r="E3222" s="197">
        <v>11158400</v>
      </c>
      <c r="F3222" s="197">
        <v>11364700</v>
      </c>
      <c r="G3222" s="197">
        <v>11589700</v>
      </c>
      <c r="H3222" s="197">
        <v>11831000</v>
      </c>
      <c r="I3222" s="197">
        <v>12075700</v>
      </c>
      <c r="J3222" s="197">
        <v>12269000</v>
      </c>
      <c r="K3222" s="197">
        <v>12408800</v>
      </c>
      <c r="L3222" s="197">
        <v>12611700</v>
      </c>
      <c r="M3222" s="197">
        <v>12849200</v>
      </c>
      <c r="N3222" s="197">
        <v>13029900</v>
      </c>
      <c r="O3222" s="197">
        <v>13141700</v>
      </c>
      <c r="P3222" s="197">
        <v>13280500</v>
      </c>
      <c r="Q3222" s="197">
        <v>13404000</v>
      </c>
      <c r="R3222" s="197">
        <v>13512200</v>
      </c>
      <c r="S3222" s="197">
        <v>13652300</v>
      </c>
      <c r="T3222" s="197">
        <v>13828900</v>
      </c>
      <c r="U3222" s="197">
        <v>13994200</v>
      </c>
      <c r="V3222" s="197">
        <v>14131600</v>
      </c>
      <c r="W3222" s="197">
        <v>14335100</v>
      </c>
      <c r="X3222" s="197">
        <v>14591500</v>
      </c>
      <c r="Y3222" s="197">
        <v>14871400</v>
      </c>
      <c r="Z3222" s="197">
        <v>15160400</v>
      </c>
      <c r="AA3222" s="197">
        <v>15324800</v>
      </c>
      <c r="AB3222" s="197">
        <v>15513300</v>
      </c>
      <c r="AC3222" s="197">
        <v>15789800</v>
      </c>
      <c r="AD3222" s="197">
        <v>15963200</v>
      </c>
      <c r="AE3222" s="197">
        <v>16144100</v>
      </c>
      <c r="AF3222" s="197">
        <v>16395000</v>
      </c>
    </row>
    <row r="3223" spans="1:32" x14ac:dyDescent="0.25">
      <c r="A3223" t="s">
        <v>8884</v>
      </c>
      <c r="B3223" s="197">
        <v>1070960</v>
      </c>
      <c r="C3223" s="197">
        <v>1073280</v>
      </c>
      <c r="D3223" s="197">
        <v>1104470</v>
      </c>
      <c r="E3223" s="197">
        <v>1095240</v>
      </c>
      <c r="F3223" s="197">
        <v>1115490</v>
      </c>
      <c r="G3223" s="197">
        <v>1137570</v>
      </c>
      <c r="H3223" s="197">
        <v>1161260</v>
      </c>
      <c r="I3223" s="197">
        <v>1185270</v>
      </c>
      <c r="J3223" s="197">
        <v>1204250</v>
      </c>
      <c r="K3223" s="197">
        <v>1217980</v>
      </c>
      <c r="L3223" s="197">
        <v>1237890</v>
      </c>
      <c r="M3223" s="197">
        <v>1261200</v>
      </c>
      <c r="N3223" s="197">
        <v>1278940</v>
      </c>
      <c r="O3223" s="197">
        <v>1289910</v>
      </c>
      <c r="P3223" s="197">
        <v>1303530</v>
      </c>
      <c r="Q3223" s="197">
        <v>1315660</v>
      </c>
      <c r="R3223" s="197">
        <v>1326280</v>
      </c>
      <c r="S3223" s="197">
        <v>1340030</v>
      </c>
      <c r="T3223" s="197">
        <v>1357360</v>
      </c>
      <c r="U3223" s="197">
        <v>1373580</v>
      </c>
      <c r="V3223" s="197">
        <v>1387070</v>
      </c>
      <c r="W3223" s="197">
        <v>1407040</v>
      </c>
      <c r="X3223" s="197">
        <v>1432210</v>
      </c>
      <c r="Y3223" s="197">
        <v>1459680</v>
      </c>
      <c r="Z3223" s="197">
        <v>1488050</v>
      </c>
      <c r="AA3223" s="197">
        <v>1504190</v>
      </c>
      <c r="AB3223" s="197">
        <v>1522690</v>
      </c>
      <c r="AC3223" s="197">
        <v>1549830</v>
      </c>
      <c r="AD3223" s="197">
        <v>1566850</v>
      </c>
      <c r="AE3223" s="197">
        <v>1584610</v>
      </c>
      <c r="AF3223" s="197">
        <v>1609230</v>
      </c>
    </row>
    <row r="3224" spans="1:32" x14ac:dyDescent="0.25">
      <c r="A3224" t="s">
        <v>8885</v>
      </c>
      <c r="B3224" s="197">
        <v>1011590</v>
      </c>
      <c r="C3224" s="197">
        <v>1013780</v>
      </c>
      <c r="D3224" s="197">
        <v>1043240</v>
      </c>
      <c r="E3224" s="197">
        <v>1034530</v>
      </c>
      <c r="F3224" s="197">
        <v>1053650</v>
      </c>
      <c r="G3224" s="197">
        <v>1074510</v>
      </c>
      <c r="H3224" s="197">
        <v>1096890</v>
      </c>
      <c r="I3224" s="197">
        <v>1119570</v>
      </c>
      <c r="J3224" s="197">
        <v>1137490</v>
      </c>
      <c r="K3224" s="197">
        <v>1150460</v>
      </c>
      <c r="L3224" s="197">
        <v>1169270</v>
      </c>
      <c r="M3224" s="197">
        <v>1191290</v>
      </c>
      <c r="N3224" s="197">
        <v>1208040</v>
      </c>
      <c r="O3224" s="197">
        <v>1218400</v>
      </c>
      <c r="P3224" s="197">
        <v>1231270</v>
      </c>
      <c r="Q3224" s="197">
        <v>1242720</v>
      </c>
      <c r="R3224" s="197">
        <v>1252750</v>
      </c>
      <c r="S3224" s="197">
        <v>1265740</v>
      </c>
      <c r="T3224" s="197">
        <v>1282110</v>
      </c>
      <c r="U3224" s="197">
        <v>1297440</v>
      </c>
      <c r="V3224" s="197">
        <v>1310170</v>
      </c>
      <c r="W3224" s="197">
        <v>1329040</v>
      </c>
      <c r="X3224" s="197">
        <v>1352820</v>
      </c>
      <c r="Y3224" s="197">
        <v>1378760</v>
      </c>
      <c r="Z3224" s="197">
        <v>1405560</v>
      </c>
      <c r="AA3224" s="197">
        <v>1420800</v>
      </c>
      <c r="AB3224" s="197">
        <v>1438280</v>
      </c>
      <c r="AC3224" s="197">
        <v>1463920</v>
      </c>
      <c r="AD3224" s="197">
        <v>1479990</v>
      </c>
      <c r="AE3224" s="197">
        <v>1496760</v>
      </c>
      <c r="AF3224" s="197">
        <v>1520030</v>
      </c>
    </row>
    <row r="3225" spans="1:32" x14ac:dyDescent="0.25">
      <c r="A3225" t="s">
        <v>8886</v>
      </c>
      <c r="B3225">
        <v>33736.199999999997</v>
      </c>
      <c r="C3225">
        <v>33809.300000000003</v>
      </c>
      <c r="D3225">
        <v>34791.9</v>
      </c>
      <c r="E3225">
        <v>34501.199999999997</v>
      </c>
      <c r="F3225">
        <v>35139</v>
      </c>
      <c r="G3225">
        <v>35834.699999999997</v>
      </c>
      <c r="H3225">
        <v>36580.9</v>
      </c>
      <c r="I3225">
        <v>37337.4</v>
      </c>
      <c r="J3225">
        <v>37935</v>
      </c>
      <c r="K3225">
        <v>38367.5</v>
      </c>
      <c r="L3225">
        <v>38994.9</v>
      </c>
      <c r="M3225">
        <v>39729.199999999997</v>
      </c>
      <c r="N3225">
        <v>40287.800000000003</v>
      </c>
      <c r="O3225">
        <v>40633.5</v>
      </c>
      <c r="P3225">
        <v>41062.5</v>
      </c>
      <c r="Q3225">
        <v>41444.6</v>
      </c>
      <c r="R3225">
        <v>41779.1</v>
      </c>
      <c r="S3225">
        <v>42212.2</v>
      </c>
      <c r="T3225">
        <v>42758.2</v>
      </c>
      <c r="U3225">
        <v>43269.2</v>
      </c>
      <c r="V3225">
        <v>43694</v>
      </c>
      <c r="W3225">
        <v>44323.3</v>
      </c>
      <c r="X3225">
        <v>45116.1</v>
      </c>
      <c r="Y3225">
        <v>45981.5</v>
      </c>
      <c r="Z3225">
        <v>46875.199999999997</v>
      </c>
      <c r="AA3225">
        <v>47383.5</v>
      </c>
      <c r="AB3225">
        <v>47966.2</v>
      </c>
      <c r="AC3225">
        <v>48821.3</v>
      </c>
      <c r="AD3225">
        <v>49357.4</v>
      </c>
      <c r="AE3225">
        <v>49916.7</v>
      </c>
      <c r="AF3225">
        <v>50692.5</v>
      </c>
    </row>
    <row r="3226" spans="1:32" x14ac:dyDescent="0.25">
      <c r="A3226" t="s">
        <v>8887</v>
      </c>
      <c r="B3226">
        <v>526378</v>
      </c>
      <c r="C3226">
        <v>527519</v>
      </c>
      <c r="D3226">
        <v>542850</v>
      </c>
      <c r="E3226">
        <v>538315</v>
      </c>
      <c r="F3226">
        <v>548266</v>
      </c>
      <c r="G3226">
        <v>559122</v>
      </c>
      <c r="H3226">
        <v>570764</v>
      </c>
      <c r="I3226">
        <v>582567</v>
      </c>
      <c r="J3226">
        <v>591892</v>
      </c>
      <c r="K3226">
        <v>598640</v>
      </c>
      <c r="L3226">
        <v>608429</v>
      </c>
      <c r="M3226">
        <v>619886</v>
      </c>
      <c r="N3226">
        <v>628602</v>
      </c>
      <c r="O3226">
        <v>633995</v>
      </c>
      <c r="P3226">
        <v>640689</v>
      </c>
      <c r="Q3226">
        <v>646651</v>
      </c>
      <c r="R3226">
        <v>651870</v>
      </c>
      <c r="S3226">
        <v>658629</v>
      </c>
      <c r="T3226">
        <v>667147</v>
      </c>
      <c r="U3226">
        <v>675120</v>
      </c>
      <c r="V3226">
        <v>681749</v>
      </c>
      <c r="W3226">
        <v>691568</v>
      </c>
      <c r="X3226">
        <v>703937</v>
      </c>
      <c r="Y3226">
        <v>717439</v>
      </c>
      <c r="Z3226">
        <v>731383</v>
      </c>
      <c r="AA3226">
        <v>739315</v>
      </c>
      <c r="AB3226">
        <v>748406</v>
      </c>
      <c r="AC3226">
        <v>761749</v>
      </c>
      <c r="AD3226">
        <v>770113</v>
      </c>
      <c r="AE3226">
        <v>778840</v>
      </c>
      <c r="AF3226">
        <v>790944</v>
      </c>
    </row>
    <row r="3227" spans="1:32" x14ac:dyDescent="0.25">
      <c r="A3227" t="s">
        <v>8888</v>
      </c>
      <c r="B3227">
        <v>287994</v>
      </c>
      <c r="C3227">
        <v>288617</v>
      </c>
      <c r="D3227">
        <v>297006</v>
      </c>
      <c r="E3227">
        <v>294524</v>
      </c>
      <c r="F3227">
        <v>299969</v>
      </c>
      <c r="G3227">
        <v>305908</v>
      </c>
      <c r="H3227">
        <v>312278</v>
      </c>
      <c r="I3227">
        <v>318736</v>
      </c>
      <c r="J3227">
        <v>323837</v>
      </c>
      <c r="K3227">
        <v>327529</v>
      </c>
      <c r="L3227">
        <v>332885</v>
      </c>
      <c r="M3227">
        <v>339154</v>
      </c>
      <c r="N3227">
        <v>343923</v>
      </c>
      <c r="O3227">
        <v>346873</v>
      </c>
      <c r="P3227">
        <v>350536</v>
      </c>
      <c r="Q3227">
        <v>353798</v>
      </c>
      <c r="R3227">
        <v>356653</v>
      </c>
      <c r="S3227">
        <v>360351</v>
      </c>
      <c r="T3227">
        <v>365011</v>
      </c>
      <c r="U3227">
        <v>369373</v>
      </c>
      <c r="V3227">
        <v>373000</v>
      </c>
      <c r="W3227">
        <v>378372</v>
      </c>
      <c r="X3227">
        <v>385140</v>
      </c>
      <c r="Y3227">
        <v>392527</v>
      </c>
      <c r="Z3227">
        <v>400156</v>
      </c>
      <c r="AA3227">
        <v>404496</v>
      </c>
      <c r="AB3227">
        <v>409470</v>
      </c>
      <c r="AC3227">
        <v>416770</v>
      </c>
      <c r="AD3227">
        <v>421347</v>
      </c>
      <c r="AE3227">
        <v>426121</v>
      </c>
      <c r="AF3227">
        <v>432744</v>
      </c>
    </row>
    <row r="3228" spans="1:32" x14ac:dyDescent="0.25">
      <c r="A3228" t="s">
        <v>8889</v>
      </c>
      <c r="B3228">
        <v>0</v>
      </c>
      <c r="C3228">
        <v>0</v>
      </c>
      <c r="D3228">
        <v>0</v>
      </c>
      <c r="E3228">
        <v>0</v>
      </c>
      <c r="F3228">
        <v>0</v>
      </c>
      <c r="G3228">
        <v>0</v>
      </c>
      <c r="H3228">
        <v>0</v>
      </c>
      <c r="I3228">
        <v>0</v>
      </c>
      <c r="J3228">
        <v>0</v>
      </c>
      <c r="K3228">
        <v>0</v>
      </c>
      <c r="L3228">
        <v>0</v>
      </c>
      <c r="M3228">
        <v>0</v>
      </c>
      <c r="N3228">
        <v>0</v>
      </c>
      <c r="O3228">
        <v>0</v>
      </c>
      <c r="P3228">
        <v>0</v>
      </c>
      <c r="Q3228">
        <v>0</v>
      </c>
      <c r="R3228">
        <v>0</v>
      </c>
      <c r="S3228">
        <v>0</v>
      </c>
      <c r="T3228">
        <v>0</v>
      </c>
      <c r="U3228">
        <v>0</v>
      </c>
      <c r="V3228">
        <v>0</v>
      </c>
      <c r="W3228">
        <v>0</v>
      </c>
      <c r="X3228">
        <v>0</v>
      </c>
      <c r="Y3228">
        <v>0</v>
      </c>
      <c r="Z3228">
        <v>0</v>
      </c>
      <c r="AA3228">
        <v>0</v>
      </c>
      <c r="AB3228">
        <v>0</v>
      </c>
      <c r="AC3228">
        <v>0</v>
      </c>
      <c r="AD3228">
        <v>0</v>
      </c>
      <c r="AE3228">
        <v>0</v>
      </c>
      <c r="AF3228">
        <v>0</v>
      </c>
    </row>
    <row r="3229" spans="1:32" x14ac:dyDescent="0.25">
      <c r="A3229" t="s">
        <v>8890</v>
      </c>
      <c r="B3229">
        <v>0</v>
      </c>
      <c r="C3229">
        <v>0</v>
      </c>
      <c r="D3229">
        <v>0</v>
      </c>
      <c r="E3229">
        <v>0</v>
      </c>
      <c r="F3229">
        <v>0</v>
      </c>
      <c r="G3229">
        <v>0</v>
      </c>
      <c r="H3229">
        <v>0</v>
      </c>
      <c r="I3229">
        <v>0</v>
      </c>
      <c r="J3229">
        <v>0</v>
      </c>
      <c r="K3229">
        <v>0</v>
      </c>
      <c r="L3229">
        <v>0</v>
      </c>
      <c r="M3229">
        <v>0</v>
      </c>
      <c r="N3229">
        <v>0</v>
      </c>
      <c r="O3229">
        <v>0</v>
      </c>
      <c r="P3229">
        <v>0</v>
      </c>
      <c r="Q3229">
        <v>0</v>
      </c>
      <c r="R3229">
        <v>0</v>
      </c>
      <c r="S3229">
        <v>0</v>
      </c>
      <c r="T3229">
        <v>0</v>
      </c>
      <c r="U3229">
        <v>0</v>
      </c>
      <c r="V3229">
        <v>0</v>
      </c>
      <c r="W3229">
        <v>0</v>
      </c>
      <c r="X3229">
        <v>0</v>
      </c>
      <c r="Y3229">
        <v>0</v>
      </c>
      <c r="Z3229">
        <v>0</v>
      </c>
      <c r="AA3229">
        <v>0</v>
      </c>
      <c r="AB3229">
        <v>0</v>
      </c>
      <c r="AC3229">
        <v>0</v>
      </c>
      <c r="AD3229">
        <v>0</v>
      </c>
      <c r="AE3229">
        <v>0</v>
      </c>
      <c r="AF3229">
        <v>0</v>
      </c>
    </row>
    <row r="3230" spans="1:32" x14ac:dyDescent="0.25">
      <c r="A3230" t="s">
        <v>8891</v>
      </c>
      <c r="B3230">
        <v>0</v>
      </c>
      <c r="C3230">
        <v>0</v>
      </c>
      <c r="D3230">
        <v>0</v>
      </c>
      <c r="E3230">
        <v>0</v>
      </c>
      <c r="F3230">
        <v>0</v>
      </c>
      <c r="G3230">
        <v>0</v>
      </c>
      <c r="H3230">
        <v>0</v>
      </c>
      <c r="I3230">
        <v>0</v>
      </c>
      <c r="J3230">
        <v>0</v>
      </c>
      <c r="K3230">
        <v>0</v>
      </c>
      <c r="L3230">
        <v>0</v>
      </c>
      <c r="M3230">
        <v>0</v>
      </c>
      <c r="N3230">
        <v>0</v>
      </c>
      <c r="O3230">
        <v>0</v>
      </c>
      <c r="P3230">
        <v>0</v>
      </c>
      <c r="Q3230">
        <v>0</v>
      </c>
      <c r="R3230">
        <v>0</v>
      </c>
      <c r="S3230">
        <v>0</v>
      </c>
      <c r="T3230">
        <v>0</v>
      </c>
      <c r="U3230">
        <v>0</v>
      </c>
      <c r="V3230">
        <v>0</v>
      </c>
      <c r="W3230">
        <v>0</v>
      </c>
      <c r="X3230">
        <v>0</v>
      </c>
      <c r="Y3230">
        <v>0</v>
      </c>
      <c r="Z3230">
        <v>0</v>
      </c>
      <c r="AA3230">
        <v>0</v>
      </c>
      <c r="AB3230">
        <v>0</v>
      </c>
      <c r="AC3230">
        <v>0</v>
      </c>
      <c r="AD3230">
        <v>0</v>
      </c>
      <c r="AE3230">
        <v>0</v>
      </c>
      <c r="AF3230">
        <v>0</v>
      </c>
    </row>
    <row r="3231" spans="1:32" x14ac:dyDescent="0.25">
      <c r="A3231" t="s">
        <v>8892</v>
      </c>
      <c r="B3231">
        <v>0</v>
      </c>
      <c r="C3231">
        <v>0</v>
      </c>
      <c r="D3231">
        <v>0</v>
      </c>
      <c r="E3231">
        <v>0</v>
      </c>
      <c r="F3231">
        <v>0</v>
      </c>
      <c r="G3231">
        <v>0</v>
      </c>
      <c r="H3231">
        <v>0</v>
      </c>
      <c r="I3231">
        <v>0</v>
      </c>
      <c r="J3231">
        <v>0</v>
      </c>
      <c r="K3231">
        <v>0</v>
      </c>
      <c r="L3231">
        <v>0</v>
      </c>
      <c r="M3231">
        <v>0</v>
      </c>
      <c r="N3231">
        <v>0</v>
      </c>
      <c r="O3231">
        <v>0</v>
      </c>
      <c r="P3231">
        <v>0</v>
      </c>
      <c r="Q3231">
        <v>0</v>
      </c>
      <c r="R3231">
        <v>0</v>
      </c>
      <c r="S3231">
        <v>0</v>
      </c>
      <c r="T3231">
        <v>0</v>
      </c>
      <c r="U3231">
        <v>0</v>
      </c>
      <c r="V3231">
        <v>0</v>
      </c>
      <c r="W3231">
        <v>0</v>
      </c>
      <c r="X3231">
        <v>0</v>
      </c>
      <c r="Y3231">
        <v>0</v>
      </c>
      <c r="Z3231">
        <v>0</v>
      </c>
      <c r="AA3231">
        <v>0</v>
      </c>
      <c r="AB3231">
        <v>0</v>
      </c>
      <c r="AC3231">
        <v>0</v>
      </c>
      <c r="AD3231">
        <v>0</v>
      </c>
      <c r="AE3231">
        <v>0</v>
      </c>
      <c r="AF3231">
        <v>0</v>
      </c>
    </row>
    <row r="3232" spans="1:32" x14ac:dyDescent="0.25">
      <c r="A3232" t="s">
        <v>8893</v>
      </c>
      <c r="B3232">
        <v>422602</v>
      </c>
      <c r="C3232">
        <v>427158</v>
      </c>
      <c r="D3232">
        <v>434961</v>
      </c>
      <c r="E3232">
        <v>431805</v>
      </c>
      <c r="F3232">
        <v>440756</v>
      </c>
      <c r="G3232">
        <v>446362</v>
      </c>
      <c r="H3232">
        <v>451887</v>
      </c>
      <c r="I3232">
        <v>460895</v>
      </c>
      <c r="J3232">
        <v>467082</v>
      </c>
      <c r="K3232">
        <v>473091</v>
      </c>
      <c r="L3232">
        <v>480765</v>
      </c>
      <c r="M3232">
        <v>489486</v>
      </c>
      <c r="N3232">
        <v>498308</v>
      </c>
      <c r="O3232">
        <v>504158</v>
      </c>
      <c r="P3232">
        <v>510848</v>
      </c>
      <c r="Q3232">
        <v>518614</v>
      </c>
      <c r="R3232">
        <v>525150</v>
      </c>
      <c r="S3232">
        <v>531856</v>
      </c>
      <c r="T3232">
        <v>539499</v>
      </c>
      <c r="U3232">
        <v>547169</v>
      </c>
      <c r="V3232">
        <v>554560</v>
      </c>
      <c r="W3232">
        <v>563194</v>
      </c>
      <c r="X3232">
        <v>572372</v>
      </c>
      <c r="Y3232">
        <v>582613</v>
      </c>
      <c r="Z3232">
        <v>593599</v>
      </c>
      <c r="AA3232">
        <v>602370</v>
      </c>
      <c r="AB3232">
        <v>611382</v>
      </c>
      <c r="AC3232">
        <v>620668</v>
      </c>
      <c r="AD3232">
        <v>629608</v>
      </c>
      <c r="AE3232">
        <v>638800</v>
      </c>
      <c r="AF3232">
        <v>649629</v>
      </c>
    </row>
    <row r="3233" spans="1:32" x14ac:dyDescent="0.25">
      <c r="A3233" t="s">
        <v>8894</v>
      </c>
      <c r="B3233" s="197">
        <v>4156400</v>
      </c>
      <c r="C3233" s="197">
        <v>4201220</v>
      </c>
      <c r="D3233" s="197">
        <v>4277960</v>
      </c>
      <c r="E3233" s="197">
        <v>4246920</v>
      </c>
      <c r="F3233" s="197">
        <v>4334960</v>
      </c>
      <c r="G3233" s="197">
        <v>4390090</v>
      </c>
      <c r="H3233" s="197">
        <v>4444430</v>
      </c>
      <c r="I3233" s="197">
        <v>4533030</v>
      </c>
      <c r="J3233" s="197">
        <v>4593880</v>
      </c>
      <c r="K3233" s="197">
        <v>4652980</v>
      </c>
      <c r="L3233" s="197">
        <v>4728460</v>
      </c>
      <c r="M3233" s="197">
        <v>4814230</v>
      </c>
      <c r="N3233" s="197">
        <v>4901000</v>
      </c>
      <c r="O3233" s="197">
        <v>4958530</v>
      </c>
      <c r="P3233" s="197">
        <v>5024330</v>
      </c>
      <c r="Q3233" s="197">
        <v>5100710</v>
      </c>
      <c r="R3233" s="197">
        <v>5164990</v>
      </c>
      <c r="S3233" s="197">
        <v>5230950</v>
      </c>
      <c r="T3233" s="197">
        <v>5306120</v>
      </c>
      <c r="U3233" s="197">
        <v>5381560</v>
      </c>
      <c r="V3233" s="197">
        <v>5454260</v>
      </c>
      <c r="W3233" s="197">
        <v>5539170</v>
      </c>
      <c r="X3233" s="197">
        <v>5629440</v>
      </c>
      <c r="Y3233" s="197">
        <v>5730160</v>
      </c>
      <c r="Z3233" s="197">
        <v>5838210</v>
      </c>
      <c r="AA3233" s="197">
        <v>5924470</v>
      </c>
      <c r="AB3233" s="197">
        <v>6013110</v>
      </c>
      <c r="AC3233" s="197">
        <v>6104440</v>
      </c>
      <c r="AD3233" s="197">
        <v>6192370</v>
      </c>
      <c r="AE3233" s="197">
        <v>6282770</v>
      </c>
      <c r="AF3233" s="197">
        <v>6389280</v>
      </c>
    </row>
    <row r="3234" spans="1:32" x14ac:dyDescent="0.25">
      <c r="A3234" t="s">
        <v>8895</v>
      </c>
      <c r="B3234">
        <v>415692</v>
      </c>
      <c r="C3234">
        <v>420174</v>
      </c>
      <c r="D3234">
        <v>427849</v>
      </c>
      <c r="E3234">
        <v>424745</v>
      </c>
      <c r="F3234">
        <v>433549</v>
      </c>
      <c r="G3234">
        <v>439063</v>
      </c>
      <c r="H3234">
        <v>444498</v>
      </c>
      <c r="I3234">
        <v>453359</v>
      </c>
      <c r="J3234">
        <v>459445</v>
      </c>
      <c r="K3234">
        <v>465356</v>
      </c>
      <c r="L3234">
        <v>472905</v>
      </c>
      <c r="M3234">
        <v>481482</v>
      </c>
      <c r="N3234">
        <v>490161</v>
      </c>
      <c r="O3234">
        <v>495915</v>
      </c>
      <c r="P3234">
        <v>502496</v>
      </c>
      <c r="Q3234">
        <v>510134</v>
      </c>
      <c r="R3234">
        <v>516563</v>
      </c>
      <c r="S3234">
        <v>523160</v>
      </c>
      <c r="T3234">
        <v>530678</v>
      </c>
      <c r="U3234">
        <v>538223</v>
      </c>
      <c r="V3234">
        <v>545493</v>
      </c>
      <c r="W3234">
        <v>553986</v>
      </c>
      <c r="X3234">
        <v>563013</v>
      </c>
      <c r="Y3234">
        <v>573087</v>
      </c>
      <c r="Z3234">
        <v>583894</v>
      </c>
      <c r="AA3234">
        <v>592521</v>
      </c>
      <c r="AB3234">
        <v>601386</v>
      </c>
      <c r="AC3234">
        <v>610520</v>
      </c>
      <c r="AD3234">
        <v>619313</v>
      </c>
      <c r="AE3234">
        <v>628355</v>
      </c>
      <c r="AF3234">
        <v>639007</v>
      </c>
    </row>
    <row r="3235" spans="1:32" x14ac:dyDescent="0.25">
      <c r="A3235" t="s">
        <v>8896</v>
      </c>
      <c r="B3235" s="197">
        <v>40801.800000000003</v>
      </c>
      <c r="C3235" s="197">
        <v>41241.699999999997</v>
      </c>
      <c r="D3235" s="197">
        <v>41995.1</v>
      </c>
      <c r="E3235" s="197">
        <v>41690.300000000003</v>
      </c>
      <c r="F3235" s="197">
        <v>42554.6</v>
      </c>
      <c r="G3235" s="197">
        <v>43095.8</v>
      </c>
      <c r="H3235" s="197">
        <v>43629.3</v>
      </c>
      <c r="I3235" s="197">
        <v>44498.9</v>
      </c>
      <c r="J3235" s="197">
        <v>45096.3</v>
      </c>
      <c r="K3235" s="197">
        <v>45676.5</v>
      </c>
      <c r="L3235" s="197">
        <v>46417.4</v>
      </c>
      <c r="M3235" s="197">
        <v>47259.4</v>
      </c>
      <c r="N3235" s="197">
        <v>48111.199999999997</v>
      </c>
      <c r="O3235" s="197">
        <v>48676</v>
      </c>
      <c r="P3235" s="197">
        <v>49321.9</v>
      </c>
      <c r="Q3235" s="197">
        <v>50071.7</v>
      </c>
      <c r="R3235" s="197">
        <v>50702.7</v>
      </c>
      <c r="S3235" s="197">
        <v>51350.2</v>
      </c>
      <c r="T3235" s="197">
        <v>52088.1</v>
      </c>
      <c r="U3235" s="197">
        <v>52828.6</v>
      </c>
      <c r="V3235" s="197">
        <v>53542.3</v>
      </c>
      <c r="W3235" s="197">
        <v>54375.8</v>
      </c>
      <c r="X3235" s="197">
        <v>55261.9</v>
      </c>
      <c r="Y3235" s="197">
        <v>56250.7</v>
      </c>
      <c r="Z3235" s="197">
        <v>57311.4</v>
      </c>
      <c r="AA3235" s="197">
        <v>58158.2</v>
      </c>
      <c r="AB3235" s="197">
        <v>59028.3</v>
      </c>
      <c r="AC3235" s="197">
        <v>59924.9</v>
      </c>
      <c r="AD3235" s="197">
        <v>60788</v>
      </c>
      <c r="AE3235" s="197">
        <v>61675.5</v>
      </c>
      <c r="AF3235" s="197">
        <v>62721</v>
      </c>
    </row>
    <row r="3236" spans="1:32" x14ac:dyDescent="0.25">
      <c r="A3236" t="s">
        <v>8897</v>
      </c>
      <c r="B3236">
        <v>38539.9</v>
      </c>
      <c r="C3236">
        <v>38955.4</v>
      </c>
      <c r="D3236">
        <v>39667</v>
      </c>
      <c r="E3236">
        <v>39379.199999999997</v>
      </c>
      <c r="F3236">
        <v>40195.5</v>
      </c>
      <c r="G3236">
        <v>40706.699999999997</v>
      </c>
      <c r="H3236">
        <v>41210.6</v>
      </c>
      <c r="I3236">
        <v>42032.1</v>
      </c>
      <c r="J3236">
        <v>42596.4</v>
      </c>
      <c r="K3236">
        <v>43144.4</v>
      </c>
      <c r="L3236">
        <v>43844.3</v>
      </c>
      <c r="M3236">
        <v>44639.5</v>
      </c>
      <c r="N3236">
        <v>45444.1</v>
      </c>
      <c r="O3236">
        <v>45977.599999999999</v>
      </c>
      <c r="P3236">
        <v>46587.7</v>
      </c>
      <c r="Q3236">
        <v>47295.9</v>
      </c>
      <c r="R3236">
        <v>47892</v>
      </c>
      <c r="S3236">
        <v>48503.6</v>
      </c>
      <c r="T3236">
        <v>49200.6</v>
      </c>
      <c r="U3236">
        <v>49900</v>
      </c>
      <c r="V3236">
        <v>50574.1</v>
      </c>
      <c r="W3236">
        <v>51361.5</v>
      </c>
      <c r="X3236">
        <v>52198.5</v>
      </c>
      <c r="Y3236">
        <v>53132.4</v>
      </c>
      <c r="Z3236">
        <v>54134.3</v>
      </c>
      <c r="AA3236">
        <v>54934.2</v>
      </c>
      <c r="AB3236">
        <v>55756.1</v>
      </c>
      <c r="AC3236">
        <v>56602.9</v>
      </c>
      <c r="AD3236">
        <v>57418.2</v>
      </c>
      <c r="AE3236">
        <v>58256.5</v>
      </c>
      <c r="AF3236">
        <v>59244.1</v>
      </c>
    </row>
    <row r="3237" spans="1:32" x14ac:dyDescent="0.25">
      <c r="A3237" t="s">
        <v>8898</v>
      </c>
      <c r="B3237">
        <v>1285.3</v>
      </c>
      <c r="C3237">
        <v>1299.1500000000001</v>
      </c>
      <c r="D3237">
        <v>1322.89</v>
      </c>
      <c r="E3237">
        <v>1313.29</v>
      </c>
      <c r="F3237">
        <v>1340.51</v>
      </c>
      <c r="G3237">
        <v>1357.56</v>
      </c>
      <c r="H3237">
        <v>1374.37</v>
      </c>
      <c r="I3237">
        <v>1401.76</v>
      </c>
      <c r="J3237">
        <v>1420.58</v>
      </c>
      <c r="K3237">
        <v>1438.86</v>
      </c>
      <c r="L3237">
        <v>1462.2</v>
      </c>
      <c r="M3237">
        <v>1488.72</v>
      </c>
      <c r="N3237">
        <v>1515.55</v>
      </c>
      <c r="O3237">
        <v>1533.34</v>
      </c>
      <c r="P3237">
        <v>1553.69</v>
      </c>
      <c r="Q3237">
        <v>1577.31</v>
      </c>
      <c r="R3237">
        <v>1597.19</v>
      </c>
      <c r="S3237">
        <v>1617.58</v>
      </c>
      <c r="T3237">
        <v>1640.83</v>
      </c>
      <c r="U3237">
        <v>1664.16</v>
      </c>
      <c r="V3237">
        <v>1686.64</v>
      </c>
      <c r="W3237">
        <v>1712.89</v>
      </c>
      <c r="X3237">
        <v>1740.81</v>
      </c>
      <c r="Y3237">
        <v>1771.96</v>
      </c>
      <c r="Z3237">
        <v>1805.37</v>
      </c>
      <c r="AA3237">
        <v>1832.04</v>
      </c>
      <c r="AB3237">
        <v>1859.45</v>
      </c>
      <c r="AC3237">
        <v>1887.7</v>
      </c>
      <c r="AD3237">
        <v>1914.88</v>
      </c>
      <c r="AE3237">
        <v>1942.84</v>
      </c>
      <c r="AF3237">
        <v>1975.78</v>
      </c>
    </row>
    <row r="3238" spans="1:32" x14ac:dyDescent="0.25">
      <c r="A3238" t="s">
        <v>8899</v>
      </c>
      <c r="B3238">
        <v>20054.2</v>
      </c>
      <c r="C3238">
        <v>20270.400000000001</v>
      </c>
      <c r="D3238">
        <v>20640.7</v>
      </c>
      <c r="E3238">
        <v>20491</v>
      </c>
      <c r="F3238">
        <v>20915.7</v>
      </c>
      <c r="G3238">
        <v>21181.7</v>
      </c>
      <c r="H3238">
        <v>21443.9</v>
      </c>
      <c r="I3238">
        <v>21871.4</v>
      </c>
      <c r="J3238">
        <v>22165</v>
      </c>
      <c r="K3238">
        <v>22450.2</v>
      </c>
      <c r="L3238">
        <v>22814.3</v>
      </c>
      <c r="M3238">
        <v>23228.2</v>
      </c>
      <c r="N3238">
        <v>23646.799999999999</v>
      </c>
      <c r="O3238">
        <v>23924.400000000001</v>
      </c>
      <c r="P3238">
        <v>24241.9</v>
      </c>
      <c r="Q3238">
        <v>24610.400000000001</v>
      </c>
      <c r="R3238">
        <v>24920.6</v>
      </c>
      <c r="S3238">
        <v>25238.799999999999</v>
      </c>
      <c r="T3238">
        <v>25601.5</v>
      </c>
      <c r="U3238">
        <v>25965.5</v>
      </c>
      <c r="V3238">
        <v>26316.2</v>
      </c>
      <c r="W3238">
        <v>26725.9</v>
      </c>
      <c r="X3238">
        <v>27161.5</v>
      </c>
      <c r="Y3238">
        <v>27647.5</v>
      </c>
      <c r="Z3238">
        <v>28168.799999999999</v>
      </c>
      <c r="AA3238">
        <v>28585</v>
      </c>
      <c r="AB3238">
        <v>29012.7</v>
      </c>
      <c r="AC3238">
        <v>29453.3</v>
      </c>
      <c r="AD3238">
        <v>29877.5</v>
      </c>
      <c r="AE3238">
        <v>30313.7</v>
      </c>
      <c r="AF3238">
        <v>30827.599999999999</v>
      </c>
    </row>
    <row r="3239" spans="1:32" x14ac:dyDescent="0.25">
      <c r="A3239" t="s">
        <v>8900</v>
      </c>
      <c r="B3239">
        <v>10972.1</v>
      </c>
      <c r="C3239">
        <v>11090.4</v>
      </c>
      <c r="D3239">
        <v>11293</v>
      </c>
      <c r="E3239">
        <v>11211.1</v>
      </c>
      <c r="F3239">
        <v>11443.5</v>
      </c>
      <c r="G3239">
        <v>11589</v>
      </c>
      <c r="H3239">
        <v>11732.5</v>
      </c>
      <c r="I3239">
        <v>11966.3</v>
      </c>
      <c r="J3239">
        <v>12127</v>
      </c>
      <c r="K3239">
        <v>12283</v>
      </c>
      <c r="L3239">
        <v>12482.2</v>
      </c>
      <c r="M3239">
        <v>12708.7</v>
      </c>
      <c r="N3239">
        <v>12937.7</v>
      </c>
      <c r="O3239">
        <v>13089.6</v>
      </c>
      <c r="P3239">
        <v>13263.3</v>
      </c>
      <c r="Q3239">
        <v>13464.9</v>
      </c>
      <c r="R3239">
        <v>13634.6</v>
      </c>
      <c r="S3239">
        <v>13808.7</v>
      </c>
      <c r="T3239">
        <v>14007.2</v>
      </c>
      <c r="U3239">
        <v>14206.3</v>
      </c>
      <c r="V3239">
        <v>14398.2</v>
      </c>
      <c r="W3239">
        <v>14622.4</v>
      </c>
      <c r="X3239">
        <v>14860.6</v>
      </c>
      <c r="Y3239">
        <v>15126.5</v>
      </c>
      <c r="Z3239">
        <v>15411.8</v>
      </c>
      <c r="AA3239">
        <v>15639.5</v>
      </c>
      <c r="AB3239">
        <v>15873.5</v>
      </c>
      <c r="AC3239">
        <v>16114.6</v>
      </c>
      <c r="AD3239">
        <v>16346.7</v>
      </c>
      <c r="AE3239">
        <v>16585.3</v>
      </c>
      <c r="AF3239">
        <v>16866.5</v>
      </c>
    </row>
    <row r="3240" spans="1:32" x14ac:dyDescent="0.25">
      <c r="A3240" t="s">
        <v>8901</v>
      </c>
      <c r="B3240">
        <v>0</v>
      </c>
      <c r="C3240">
        <v>0</v>
      </c>
      <c r="D3240">
        <v>0</v>
      </c>
      <c r="E3240">
        <v>0</v>
      </c>
      <c r="F3240">
        <v>0</v>
      </c>
      <c r="G3240">
        <v>0</v>
      </c>
      <c r="H3240">
        <v>0</v>
      </c>
      <c r="I3240">
        <v>0</v>
      </c>
      <c r="J3240">
        <v>0</v>
      </c>
      <c r="K3240">
        <v>0</v>
      </c>
      <c r="L3240">
        <v>0</v>
      </c>
      <c r="M3240">
        <v>0</v>
      </c>
      <c r="N3240">
        <v>0</v>
      </c>
      <c r="O3240">
        <v>0</v>
      </c>
      <c r="P3240">
        <v>0</v>
      </c>
      <c r="Q3240">
        <v>0</v>
      </c>
      <c r="R3240">
        <v>0</v>
      </c>
      <c r="S3240">
        <v>0</v>
      </c>
      <c r="T3240">
        <v>0</v>
      </c>
      <c r="U3240">
        <v>0</v>
      </c>
      <c r="V3240">
        <v>0</v>
      </c>
      <c r="W3240">
        <v>0</v>
      </c>
      <c r="X3240">
        <v>0</v>
      </c>
      <c r="Y3240">
        <v>0</v>
      </c>
      <c r="Z3240">
        <v>0</v>
      </c>
      <c r="AA3240">
        <v>0</v>
      </c>
      <c r="AB3240">
        <v>0</v>
      </c>
      <c r="AC3240">
        <v>0</v>
      </c>
      <c r="AD3240">
        <v>0</v>
      </c>
      <c r="AE3240">
        <v>0</v>
      </c>
      <c r="AF3240">
        <v>0</v>
      </c>
    </row>
    <row r="3241" spans="1:32" x14ac:dyDescent="0.25">
      <c r="A3241" t="s">
        <v>8902</v>
      </c>
      <c r="B3241">
        <v>0</v>
      </c>
      <c r="C3241">
        <v>0</v>
      </c>
      <c r="D3241">
        <v>0</v>
      </c>
      <c r="E3241">
        <v>0</v>
      </c>
      <c r="F3241">
        <v>0</v>
      </c>
      <c r="G3241">
        <v>0</v>
      </c>
      <c r="H3241">
        <v>0</v>
      </c>
      <c r="I3241">
        <v>0</v>
      </c>
      <c r="J3241">
        <v>0</v>
      </c>
      <c r="K3241">
        <v>0</v>
      </c>
      <c r="L3241">
        <v>0</v>
      </c>
      <c r="M3241">
        <v>0</v>
      </c>
      <c r="N3241">
        <v>0</v>
      </c>
      <c r="O3241">
        <v>0</v>
      </c>
      <c r="P3241">
        <v>0</v>
      </c>
      <c r="Q3241">
        <v>0</v>
      </c>
      <c r="R3241">
        <v>0</v>
      </c>
      <c r="S3241">
        <v>0</v>
      </c>
      <c r="T3241">
        <v>0</v>
      </c>
      <c r="U3241">
        <v>0</v>
      </c>
      <c r="V3241">
        <v>0</v>
      </c>
      <c r="W3241">
        <v>0</v>
      </c>
      <c r="X3241">
        <v>0</v>
      </c>
      <c r="Y3241">
        <v>0</v>
      </c>
      <c r="Z3241">
        <v>0</v>
      </c>
      <c r="AA3241">
        <v>0</v>
      </c>
      <c r="AB3241">
        <v>0</v>
      </c>
      <c r="AC3241">
        <v>0</v>
      </c>
      <c r="AD3241">
        <v>0</v>
      </c>
      <c r="AE3241">
        <v>0</v>
      </c>
      <c r="AF3241">
        <v>0</v>
      </c>
    </row>
    <row r="3242" spans="1:32" x14ac:dyDescent="0.25">
      <c r="A3242" t="s">
        <v>8903</v>
      </c>
      <c r="B3242">
        <v>0</v>
      </c>
      <c r="C3242">
        <v>0</v>
      </c>
      <c r="D3242">
        <v>0</v>
      </c>
      <c r="E3242">
        <v>0</v>
      </c>
      <c r="F3242">
        <v>0</v>
      </c>
      <c r="G3242">
        <v>0</v>
      </c>
      <c r="H3242">
        <v>0</v>
      </c>
      <c r="I3242">
        <v>0</v>
      </c>
      <c r="J3242">
        <v>0</v>
      </c>
      <c r="K3242">
        <v>0</v>
      </c>
      <c r="L3242">
        <v>0</v>
      </c>
      <c r="M3242">
        <v>0</v>
      </c>
      <c r="N3242">
        <v>0</v>
      </c>
      <c r="O3242">
        <v>0</v>
      </c>
      <c r="P3242">
        <v>0</v>
      </c>
      <c r="Q3242">
        <v>0</v>
      </c>
      <c r="R3242">
        <v>0</v>
      </c>
      <c r="S3242">
        <v>0</v>
      </c>
      <c r="T3242">
        <v>0</v>
      </c>
      <c r="U3242">
        <v>0</v>
      </c>
      <c r="V3242">
        <v>0</v>
      </c>
      <c r="W3242">
        <v>0</v>
      </c>
      <c r="X3242">
        <v>0</v>
      </c>
      <c r="Y3242">
        <v>0</v>
      </c>
      <c r="Z3242">
        <v>0</v>
      </c>
      <c r="AA3242">
        <v>0</v>
      </c>
      <c r="AB3242">
        <v>0</v>
      </c>
      <c r="AC3242">
        <v>0</v>
      </c>
      <c r="AD3242">
        <v>0</v>
      </c>
      <c r="AE3242">
        <v>0</v>
      </c>
      <c r="AF3242">
        <v>0</v>
      </c>
    </row>
    <row r="3243" spans="1:32" x14ac:dyDescent="0.25">
      <c r="A3243" t="s">
        <v>8904</v>
      </c>
      <c r="B3243">
        <v>0</v>
      </c>
      <c r="C3243">
        <v>0</v>
      </c>
      <c r="D3243">
        <v>0</v>
      </c>
      <c r="E3243">
        <v>0</v>
      </c>
      <c r="F3243">
        <v>0</v>
      </c>
      <c r="G3243">
        <v>0</v>
      </c>
      <c r="H3243">
        <v>0</v>
      </c>
      <c r="I3243">
        <v>0</v>
      </c>
      <c r="J3243">
        <v>0</v>
      </c>
      <c r="K3243">
        <v>0</v>
      </c>
      <c r="L3243">
        <v>0</v>
      </c>
      <c r="M3243">
        <v>0</v>
      </c>
      <c r="N3243">
        <v>0</v>
      </c>
      <c r="O3243">
        <v>0</v>
      </c>
      <c r="P3243">
        <v>0</v>
      </c>
      <c r="Q3243">
        <v>0</v>
      </c>
      <c r="R3243">
        <v>0</v>
      </c>
      <c r="S3243">
        <v>0</v>
      </c>
      <c r="T3243">
        <v>0</v>
      </c>
      <c r="U3243">
        <v>0</v>
      </c>
      <c r="V3243">
        <v>0</v>
      </c>
      <c r="W3243">
        <v>0</v>
      </c>
      <c r="X3243">
        <v>0</v>
      </c>
      <c r="Y3243">
        <v>0</v>
      </c>
      <c r="Z3243">
        <v>0</v>
      </c>
      <c r="AA3243">
        <v>0</v>
      </c>
      <c r="AB3243">
        <v>0</v>
      </c>
      <c r="AC3243">
        <v>0</v>
      </c>
      <c r="AD3243">
        <v>0</v>
      </c>
      <c r="AE3243">
        <v>0</v>
      </c>
      <c r="AF3243">
        <v>0</v>
      </c>
    </row>
    <row r="3244" spans="1:32" x14ac:dyDescent="0.25">
      <c r="A3244" t="s">
        <v>8905</v>
      </c>
      <c r="B3244" s="197">
        <v>1431650</v>
      </c>
      <c r="C3244" s="197">
        <v>1447080</v>
      </c>
      <c r="D3244" s="197">
        <v>1473520</v>
      </c>
      <c r="E3244" s="197">
        <v>1462820</v>
      </c>
      <c r="F3244" s="197">
        <v>1493150</v>
      </c>
      <c r="G3244" s="197">
        <v>1512140</v>
      </c>
      <c r="H3244" s="197">
        <v>1530860</v>
      </c>
      <c r="I3244" s="197">
        <v>1561370</v>
      </c>
      <c r="J3244" s="197">
        <v>1582330</v>
      </c>
      <c r="K3244" s="197">
        <v>1602690</v>
      </c>
      <c r="L3244" s="197">
        <v>1628690</v>
      </c>
      <c r="M3244" s="197">
        <v>1658230</v>
      </c>
      <c r="N3244" s="197">
        <v>1688120</v>
      </c>
      <c r="O3244" s="197">
        <v>1707930</v>
      </c>
      <c r="P3244" s="197">
        <v>1730600</v>
      </c>
      <c r="Q3244" s="197">
        <v>1756910</v>
      </c>
      <c r="R3244" s="197">
        <v>1779050</v>
      </c>
      <c r="S3244" s="197">
        <v>1801770</v>
      </c>
      <c r="T3244" s="197">
        <v>1827660</v>
      </c>
      <c r="U3244" s="197">
        <v>1853640</v>
      </c>
      <c r="V3244" s="197">
        <v>1878680</v>
      </c>
      <c r="W3244" s="197">
        <v>1907930</v>
      </c>
      <c r="X3244" s="197">
        <v>1939020</v>
      </c>
      <c r="Y3244" s="197">
        <v>1973720</v>
      </c>
      <c r="Z3244" s="197">
        <v>2010930</v>
      </c>
      <c r="AA3244" s="197">
        <v>2040650</v>
      </c>
      <c r="AB3244" s="197">
        <v>2071180</v>
      </c>
      <c r="AC3244" s="197">
        <v>2102630</v>
      </c>
      <c r="AD3244" s="197">
        <v>2132920</v>
      </c>
      <c r="AE3244" s="197">
        <v>2164060</v>
      </c>
      <c r="AF3244" s="197">
        <v>2200740</v>
      </c>
    </row>
    <row r="3245" spans="1:32" x14ac:dyDescent="0.25">
      <c r="A3245" t="s">
        <v>8906</v>
      </c>
      <c r="B3245" s="197">
        <v>14080600</v>
      </c>
      <c r="C3245" s="197">
        <v>14232400</v>
      </c>
      <c r="D3245" s="197">
        <v>14492400</v>
      </c>
      <c r="E3245" s="197">
        <v>14387300</v>
      </c>
      <c r="F3245" s="197">
        <v>14685500</v>
      </c>
      <c r="G3245" s="197">
        <v>14872300</v>
      </c>
      <c r="H3245" s="197">
        <v>15056400</v>
      </c>
      <c r="I3245" s="197">
        <v>15356500</v>
      </c>
      <c r="J3245" s="197">
        <v>15562700</v>
      </c>
      <c r="K3245" s="197">
        <v>15762900</v>
      </c>
      <c r="L3245" s="197">
        <v>16018600</v>
      </c>
      <c r="M3245" s="197">
        <v>16309100</v>
      </c>
      <c r="N3245" s="197">
        <v>16603100</v>
      </c>
      <c r="O3245" s="197">
        <v>16798000</v>
      </c>
      <c r="P3245" s="197">
        <v>17020900</v>
      </c>
      <c r="Q3245" s="197">
        <v>17279700</v>
      </c>
      <c r="R3245" s="197">
        <v>17497400</v>
      </c>
      <c r="S3245" s="197">
        <v>17720900</v>
      </c>
      <c r="T3245" s="197">
        <v>17975500</v>
      </c>
      <c r="U3245" s="197">
        <v>18231100</v>
      </c>
      <c r="V3245" s="197">
        <v>18477400</v>
      </c>
      <c r="W3245" s="197">
        <v>18765000</v>
      </c>
      <c r="X3245" s="197">
        <v>19070800</v>
      </c>
      <c r="Y3245" s="197">
        <v>19412100</v>
      </c>
      <c r="Z3245" s="197">
        <v>19778100</v>
      </c>
      <c r="AA3245" s="197">
        <v>20070300</v>
      </c>
      <c r="AB3245" s="197">
        <v>20370600</v>
      </c>
      <c r="AC3245" s="197">
        <v>20680000</v>
      </c>
      <c r="AD3245" s="197">
        <v>20977900</v>
      </c>
      <c r="AE3245" s="197">
        <v>21284100</v>
      </c>
      <c r="AF3245" s="197">
        <v>21644900</v>
      </c>
    </row>
    <row r="3246" spans="1:32" x14ac:dyDescent="0.25">
      <c r="A3246" t="s">
        <v>8907</v>
      </c>
      <c r="B3246" s="197">
        <v>1408240</v>
      </c>
      <c r="C3246" s="197">
        <v>1423420</v>
      </c>
      <c r="D3246" s="197">
        <v>1449420</v>
      </c>
      <c r="E3246" s="197">
        <v>1438910</v>
      </c>
      <c r="F3246" s="197">
        <v>1468730</v>
      </c>
      <c r="G3246" s="197">
        <v>1487410</v>
      </c>
      <c r="H3246" s="197">
        <v>1505830</v>
      </c>
      <c r="I3246" s="197">
        <v>1535840</v>
      </c>
      <c r="J3246" s="197">
        <v>1556460</v>
      </c>
      <c r="K3246" s="197">
        <v>1576480</v>
      </c>
      <c r="L3246" s="197">
        <v>1602060</v>
      </c>
      <c r="M3246" s="197">
        <v>1631120</v>
      </c>
      <c r="N3246" s="197">
        <v>1660520</v>
      </c>
      <c r="O3246" s="197">
        <v>1680010</v>
      </c>
      <c r="P3246" s="197">
        <v>1702300</v>
      </c>
      <c r="Q3246" s="197">
        <v>1728180</v>
      </c>
      <c r="R3246" s="197">
        <v>1749960</v>
      </c>
      <c r="S3246" s="197">
        <v>1772310</v>
      </c>
      <c r="T3246" s="197">
        <v>1797780</v>
      </c>
      <c r="U3246" s="197">
        <v>1823330</v>
      </c>
      <c r="V3246" s="197">
        <v>1847970</v>
      </c>
      <c r="W3246" s="197">
        <v>1876740</v>
      </c>
      <c r="X3246" s="197">
        <v>1907320</v>
      </c>
      <c r="Y3246" s="197">
        <v>1941450</v>
      </c>
      <c r="Z3246" s="197">
        <v>1978050</v>
      </c>
      <c r="AA3246" s="197">
        <v>2007280</v>
      </c>
      <c r="AB3246" s="197">
        <v>2037310</v>
      </c>
      <c r="AC3246" s="197">
        <v>2068260</v>
      </c>
      <c r="AD3246" s="197">
        <v>2098050</v>
      </c>
      <c r="AE3246" s="197">
        <v>2128680</v>
      </c>
      <c r="AF3246" s="197">
        <v>2164760</v>
      </c>
    </row>
    <row r="3247" spans="1:32" x14ac:dyDescent="0.25">
      <c r="A3247" t="s">
        <v>8908</v>
      </c>
      <c r="B3247" s="197">
        <v>138224</v>
      </c>
      <c r="C3247" s="197">
        <v>139714</v>
      </c>
      <c r="D3247" s="197">
        <v>142267</v>
      </c>
      <c r="E3247" s="197">
        <v>141234</v>
      </c>
      <c r="F3247" s="197">
        <v>144162</v>
      </c>
      <c r="G3247" s="197">
        <v>145995</v>
      </c>
      <c r="H3247" s="197">
        <v>147803</v>
      </c>
      <c r="I3247" s="197">
        <v>150749</v>
      </c>
      <c r="J3247" s="197">
        <v>152773</v>
      </c>
      <c r="K3247" s="197">
        <v>154738</v>
      </c>
      <c r="L3247" s="197">
        <v>157248</v>
      </c>
      <c r="M3247" s="197">
        <v>160100</v>
      </c>
      <c r="N3247" s="197">
        <v>162986</v>
      </c>
      <c r="O3247" s="197">
        <v>164899</v>
      </c>
      <c r="P3247" s="197">
        <v>167088</v>
      </c>
      <c r="Q3247" s="197">
        <v>169628</v>
      </c>
      <c r="R3247" s="197">
        <v>171765</v>
      </c>
      <c r="S3247" s="197">
        <v>173959</v>
      </c>
      <c r="T3247" s="197">
        <v>176459</v>
      </c>
      <c r="U3247" s="197">
        <v>178967</v>
      </c>
      <c r="V3247" s="197">
        <v>181385</v>
      </c>
      <c r="W3247" s="197">
        <v>184209</v>
      </c>
      <c r="X3247" s="197">
        <v>187211</v>
      </c>
      <c r="Y3247" s="197">
        <v>190560</v>
      </c>
      <c r="Z3247" s="197">
        <v>194154</v>
      </c>
      <c r="AA3247" s="197">
        <v>197022</v>
      </c>
      <c r="AB3247" s="197">
        <v>199970</v>
      </c>
      <c r="AC3247" s="197">
        <v>203007</v>
      </c>
      <c r="AD3247" s="197">
        <v>205931</v>
      </c>
      <c r="AE3247" s="197">
        <v>208938</v>
      </c>
      <c r="AF3247" s="197">
        <v>212480</v>
      </c>
    </row>
    <row r="3248" spans="1:32" x14ac:dyDescent="0.25">
      <c r="A3248" t="s">
        <v>8909</v>
      </c>
      <c r="B3248">
        <v>130562</v>
      </c>
      <c r="C3248">
        <v>131969</v>
      </c>
      <c r="D3248">
        <v>134380</v>
      </c>
      <c r="E3248">
        <v>133405</v>
      </c>
      <c r="F3248">
        <v>136170</v>
      </c>
      <c r="G3248">
        <v>137902</v>
      </c>
      <c r="H3248">
        <v>139609</v>
      </c>
      <c r="I3248">
        <v>142392</v>
      </c>
      <c r="J3248">
        <v>144304</v>
      </c>
      <c r="K3248">
        <v>146160</v>
      </c>
      <c r="L3248">
        <v>148531</v>
      </c>
      <c r="M3248">
        <v>151225</v>
      </c>
      <c r="N3248">
        <v>153951</v>
      </c>
      <c r="O3248">
        <v>155758</v>
      </c>
      <c r="P3248">
        <v>157825</v>
      </c>
      <c r="Q3248">
        <v>160224</v>
      </c>
      <c r="R3248">
        <v>162243</v>
      </c>
      <c r="S3248">
        <v>164315</v>
      </c>
      <c r="T3248">
        <v>166677</v>
      </c>
      <c r="U3248">
        <v>169046</v>
      </c>
      <c r="V3248">
        <v>171330</v>
      </c>
      <c r="W3248">
        <v>173997</v>
      </c>
      <c r="X3248">
        <v>176833</v>
      </c>
      <c r="Y3248">
        <v>179997</v>
      </c>
      <c r="Z3248">
        <v>183391</v>
      </c>
      <c r="AA3248">
        <v>186100</v>
      </c>
      <c r="AB3248">
        <v>188885</v>
      </c>
      <c r="AC3248">
        <v>191754</v>
      </c>
      <c r="AD3248">
        <v>194515</v>
      </c>
      <c r="AE3248">
        <v>197355</v>
      </c>
      <c r="AF3248">
        <v>200701</v>
      </c>
    </row>
    <row r="3249" spans="1:32" x14ac:dyDescent="0.25">
      <c r="A3249" t="s">
        <v>8910</v>
      </c>
      <c r="B3249">
        <v>4354.2</v>
      </c>
      <c r="C3249">
        <v>4401.1400000000003</v>
      </c>
      <c r="D3249">
        <v>4481.54</v>
      </c>
      <c r="E3249">
        <v>4449.0200000000004</v>
      </c>
      <c r="F3249">
        <v>4541.25</v>
      </c>
      <c r="G3249">
        <v>4599.01</v>
      </c>
      <c r="H3249">
        <v>4655.93</v>
      </c>
      <c r="I3249">
        <v>4748.75</v>
      </c>
      <c r="J3249">
        <v>4812.49</v>
      </c>
      <c r="K3249">
        <v>4874.41</v>
      </c>
      <c r="L3249">
        <v>4953.4799999999996</v>
      </c>
      <c r="M3249">
        <v>5043.33</v>
      </c>
      <c r="N3249">
        <v>5134.2299999999996</v>
      </c>
      <c r="O3249">
        <v>5194.5</v>
      </c>
      <c r="P3249">
        <v>5263.43</v>
      </c>
      <c r="Q3249">
        <v>5343.44</v>
      </c>
      <c r="R3249">
        <v>5410.78</v>
      </c>
      <c r="S3249">
        <v>5479.88</v>
      </c>
      <c r="T3249">
        <v>5558.63</v>
      </c>
      <c r="U3249">
        <v>5637.65</v>
      </c>
      <c r="V3249">
        <v>5713.81</v>
      </c>
      <c r="W3249">
        <v>5802.77</v>
      </c>
      <c r="X3249">
        <v>5897.33</v>
      </c>
      <c r="Y3249">
        <v>6002.85</v>
      </c>
      <c r="Z3249">
        <v>6116.04</v>
      </c>
      <c r="AA3249">
        <v>6206.41</v>
      </c>
      <c r="AB3249">
        <v>6299.26</v>
      </c>
      <c r="AC3249">
        <v>6394.94</v>
      </c>
      <c r="AD3249">
        <v>6487.05</v>
      </c>
      <c r="AE3249">
        <v>6581.76</v>
      </c>
      <c r="AF3249">
        <v>6693.33</v>
      </c>
    </row>
    <row r="3250" spans="1:32" x14ac:dyDescent="0.25">
      <c r="A3250" t="s">
        <v>8911</v>
      </c>
      <c r="B3250">
        <v>67937.600000000006</v>
      </c>
      <c r="C3250">
        <v>68670.100000000006</v>
      </c>
      <c r="D3250">
        <v>69924.5</v>
      </c>
      <c r="E3250">
        <v>69417.100000000006</v>
      </c>
      <c r="F3250">
        <v>70856.100000000006</v>
      </c>
      <c r="G3250">
        <v>71757.3</v>
      </c>
      <c r="H3250">
        <v>72645.600000000006</v>
      </c>
      <c r="I3250">
        <v>74093.7</v>
      </c>
      <c r="J3250">
        <v>75088.3</v>
      </c>
      <c r="K3250">
        <v>76054.3</v>
      </c>
      <c r="L3250">
        <v>77288.100000000006</v>
      </c>
      <c r="M3250">
        <v>78690</v>
      </c>
      <c r="N3250">
        <v>80108.3</v>
      </c>
      <c r="O3250">
        <v>81048.7</v>
      </c>
      <c r="P3250">
        <v>82124.2</v>
      </c>
      <c r="Q3250">
        <v>83372.600000000006</v>
      </c>
      <c r="R3250">
        <v>84423.3</v>
      </c>
      <c r="S3250">
        <v>85501.4</v>
      </c>
      <c r="T3250">
        <v>86730.1</v>
      </c>
      <c r="U3250">
        <v>87963.1</v>
      </c>
      <c r="V3250">
        <v>89151.4</v>
      </c>
      <c r="W3250">
        <v>90539.3</v>
      </c>
      <c r="X3250">
        <v>92014.8</v>
      </c>
      <c r="Y3250">
        <v>93661.2</v>
      </c>
      <c r="Z3250">
        <v>95427.3</v>
      </c>
      <c r="AA3250">
        <v>96837.3</v>
      </c>
      <c r="AB3250">
        <v>98286</v>
      </c>
      <c r="AC3250">
        <v>99778.9</v>
      </c>
      <c r="AD3250">
        <v>101216</v>
      </c>
      <c r="AE3250">
        <v>102694</v>
      </c>
      <c r="AF3250">
        <v>104435</v>
      </c>
    </row>
    <row r="3251" spans="1:32" x14ac:dyDescent="0.25">
      <c r="A3251" t="s">
        <v>8912</v>
      </c>
      <c r="B3251">
        <v>37170.199999999997</v>
      </c>
      <c r="C3251">
        <v>37571</v>
      </c>
      <c r="D3251">
        <v>38257.300000000003</v>
      </c>
      <c r="E3251">
        <v>37979.699999999997</v>
      </c>
      <c r="F3251">
        <v>38767</v>
      </c>
      <c r="G3251">
        <v>39260.1</v>
      </c>
      <c r="H3251">
        <v>39746</v>
      </c>
      <c r="I3251">
        <v>40538.300000000003</v>
      </c>
      <c r="J3251">
        <v>41082.5</v>
      </c>
      <c r="K3251">
        <v>41611.1</v>
      </c>
      <c r="L3251">
        <v>42286.1</v>
      </c>
      <c r="M3251">
        <v>43053.1</v>
      </c>
      <c r="N3251">
        <v>43829.1</v>
      </c>
      <c r="O3251">
        <v>44343.6</v>
      </c>
      <c r="P3251">
        <v>44932</v>
      </c>
      <c r="Q3251">
        <v>45615</v>
      </c>
      <c r="R3251">
        <v>46189.9</v>
      </c>
      <c r="S3251">
        <v>46779.8</v>
      </c>
      <c r="T3251">
        <v>47452</v>
      </c>
      <c r="U3251">
        <v>48126.6</v>
      </c>
      <c r="V3251">
        <v>48776.800000000003</v>
      </c>
      <c r="W3251">
        <v>49536.1</v>
      </c>
      <c r="X3251">
        <v>50343.4</v>
      </c>
      <c r="Y3251">
        <v>51244.2</v>
      </c>
      <c r="Z3251">
        <v>52210.400000000001</v>
      </c>
      <c r="AA3251">
        <v>52981.9</v>
      </c>
      <c r="AB3251">
        <v>53774.5</v>
      </c>
      <c r="AC3251">
        <v>54591.3</v>
      </c>
      <c r="AD3251">
        <v>55377.599999999999</v>
      </c>
      <c r="AE3251">
        <v>56186.1</v>
      </c>
      <c r="AF3251">
        <v>57138.6</v>
      </c>
    </row>
    <row r="3252" spans="1:32" x14ac:dyDescent="0.25">
      <c r="A3252" t="s">
        <v>8913</v>
      </c>
      <c r="B3252">
        <v>0</v>
      </c>
      <c r="C3252">
        <v>0</v>
      </c>
      <c r="D3252">
        <v>0</v>
      </c>
      <c r="E3252">
        <v>0</v>
      </c>
      <c r="F3252">
        <v>0</v>
      </c>
      <c r="G3252">
        <v>0</v>
      </c>
      <c r="H3252">
        <v>0</v>
      </c>
      <c r="I3252">
        <v>0</v>
      </c>
      <c r="J3252">
        <v>0</v>
      </c>
      <c r="K3252">
        <v>0</v>
      </c>
      <c r="L3252">
        <v>0</v>
      </c>
      <c r="M3252">
        <v>0</v>
      </c>
      <c r="N3252">
        <v>0</v>
      </c>
      <c r="O3252">
        <v>0</v>
      </c>
      <c r="P3252">
        <v>0</v>
      </c>
      <c r="Q3252">
        <v>0</v>
      </c>
      <c r="R3252">
        <v>0</v>
      </c>
      <c r="S3252">
        <v>0</v>
      </c>
      <c r="T3252">
        <v>0</v>
      </c>
      <c r="U3252">
        <v>0</v>
      </c>
      <c r="V3252">
        <v>0</v>
      </c>
      <c r="W3252">
        <v>0</v>
      </c>
      <c r="X3252">
        <v>0</v>
      </c>
      <c r="Y3252">
        <v>0</v>
      </c>
      <c r="Z3252">
        <v>0</v>
      </c>
      <c r="AA3252">
        <v>0</v>
      </c>
      <c r="AB3252">
        <v>0</v>
      </c>
      <c r="AC3252">
        <v>0</v>
      </c>
      <c r="AD3252">
        <v>0</v>
      </c>
      <c r="AE3252">
        <v>0</v>
      </c>
      <c r="AF3252">
        <v>0</v>
      </c>
    </row>
    <row r="3253" spans="1:32" x14ac:dyDescent="0.25">
      <c r="A3253" t="s">
        <v>8914</v>
      </c>
      <c r="B3253">
        <v>0</v>
      </c>
      <c r="C3253">
        <v>0</v>
      </c>
      <c r="D3253">
        <v>0</v>
      </c>
      <c r="E3253">
        <v>0</v>
      </c>
      <c r="F3253">
        <v>0</v>
      </c>
      <c r="G3253">
        <v>0</v>
      </c>
      <c r="H3253">
        <v>0</v>
      </c>
      <c r="I3253">
        <v>0</v>
      </c>
      <c r="J3253">
        <v>0</v>
      </c>
      <c r="K3253">
        <v>0</v>
      </c>
      <c r="L3253">
        <v>0</v>
      </c>
      <c r="M3253">
        <v>0</v>
      </c>
      <c r="N3253">
        <v>0</v>
      </c>
      <c r="O3253">
        <v>0</v>
      </c>
      <c r="P3253">
        <v>0</v>
      </c>
      <c r="Q3253">
        <v>0</v>
      </c>
      <c r="R3253">
        <v>0</v>
      </c>
      <c r="S3253">
        <v>0</v>
      </c>
      <c r="T3253">
        <v>0</v>
      </c>
      <c r="U3253">
        <v>0</v>
      </c>
      <c r="V3253">
        <v>0</v>
      </c>
      <c r="W3253">
        <v>0</v>
      </c>
      <c r="X3253">
        <v>0</v>
      </c>
      <c r="Y3253">
        <v>0</v>
      </c>
      <c r="Z3253">
        <v>0</v>
      </c>
      <c r="AA3253">
        <v>0</v>
      </c>
      <c r="AB3253">
        <v>0</v>
      </c>
      <c r="AC3253">
        <v>0</v>
      </c>
      <c r="AD3253">
        <v>0</v>
      </c>
      <c r="AE3253">
        <v>0</v>
      </c>
      <c r="AF3253">
        <v>0</v>
      </c>
    </row>
    <row r="3254" spans="1:32" x14ac:dyDescent="0.25">
      <c r="A3254" t="s">
        <v>8915</v>
      </c>
      <c r="B3254">
        <v>0</v>
      </c>
      <c r="C3254">
        <v>0</v>
      </c>
      <c r="D3254">
        <v>0</v>
      </c>
      <c r="E3254">
        <v>0</v>
      </c>
      <c r="F3254">
        <v>0</v>
      </c>
      <c r="G3254">
        <v>0</v>
      </c>
      <c r="H3254">
        <v>0</v>
      </c>
      <c r="I3254">
        <v>0</v>
      </c>
      <c r="J3254">
        <v>0</v>
      </c>
      <c r="K3254">
        <v>0</v>
      </c>
      <c r="L3254">
        <v>0</v>
      </c>
      <c r="M3254">
        <v>0</v>
      </c>
      <c r="N3254">
        <v>0</v>
      </c>
      <c r="O3254">
        <v>0</v>
      </c>
      <c r="P3254">
        <v>0</v>
      </c>
      <c r="Q3254">
        <v>0</v>
      </c>
      <c r="R3254">
        <v>0</v>
      </c>
      <c r="S3254">
        <v>0</v>
      </c>
      <c r="T3254">
        <v>0</v>
      </c>
      <c r="U3254">
        <v>0</v>
      </c>
      <c r="V3254">
        <v>0</v>
      </c>
      <c r="W3254">
        <v>0</v>
      </c>
      <c r="X3254">
        <v>0</v>
      </c>
      <c r="Y3254">
        <v>0</v>
      </c>
      <c r="Z3254">
        <v>0</v>
      </c>
      <c r="AA3254">
        <v>0</v>
      </c>
      <c r="AB3254">
        <v>0</v>
      </c>
      <c r="AC3254">
        <v>0</v>
      </c>
      <c r="AD3254">
        <v>0</v>
      </c>
      <c r="AE3254">
        <v>0</v>
      </c>
      <c r="AF3254">
        <v>0</v>
      </c>
    </row>
    <row r="3255" spans="1:32" x14ac:dyDescent="0.25">
      <c r="A3255" t="s">
        <v>8916</v>
      </c>
      <c r="B3255">
        <v>0</v>
      </c>
      <c r="C3255">
        <v>0</v>
      </c>
      <c r="D3255">
        <v>0</v>
      </c>
      <c r="E3255">
        <v>0</v>
      </c>
      <c r="F3255">
        <v>0</v>
      </c>
      <c r="G3255">
        <v>0</v>
      </c>
      <c r="H3255">
        <v>0</v>
      </c>
      <c r="I3255">
        <v>0</v>
      </c>
      <c r="J3255">
        <v>0</v>
      </c>
      <c r="K3255">
        <v>0</v>
      </c>
      <c r="L3255">
        <v>0</v>
      </c>
      <c r="M3255">
        <v>0</v>
      </c>
      <c r="N3255">
        <v>0</v>
      </c>
      <c r="O3255">
        <v>0</v>
      </c>
      <c r="P3255">
        <v>0</v>
      </c>
      <c r="Q3255">
        <v>0</v>
      </c>
      <c r="R3255">
        <v>0</v>
      </c>
      <c r="S3255">
        <v>0</v>
      </c>
      <c r="T3255">
        <v>0</v>
      </c>
      <c r="U3255">
        <v>0</v>
      </c>
      <c r="V3255">
        <v>0</v>
      </c>
      <c r="W3255">
        <v>0</v>
      </c>
      <c r="X3255">
        <v>0</v>
      </c>
      <c r="Y3255">
        <v>0</v>
      </c>
      <c r="Z3255">
        <v>0</v>
      </c>
      <c r="AA3255">
        <v>0</v>
      </c>
      <c r="AB3255">
        <v>0</v>
      </c>
      <c r="AC3255">
        <v>0</v>
      </c>
      <c r="AD3255">
        <v>0</v>
      </c>
      <c r="AE3255">
        <v>0</v>
      </c>
      <c r="AF3255">
        <v>0</v>
      </c>
    </row>
    <row r="3256" spans="1:32" x14ac:dyDescent="0.25">
      <c r="A3256" t="s">
        <v>8917</v>
      </c>
      <c r="B3256" s="197">
        <v>374610000</v>
      </c>
      <c r="C3256" s="197">
        <v>387744000</v>
      </c>
      <c r="D3256" s="197">
        <v>422000000</v>
      </c>
      <c r="E3256" s="197">
        <v>431525000</v>
      </c>
      <c r="F3256" s="197">
        <v>441532000</v>
      </c>
      <c r="G3256" s="197">
        <v>459873000</v>
      </c>
      <c r="H3256" s="197">
        <v>474952000</v>
      </c>
      <c r="I3256" s="197">
        <v>492723000</v>
      </c>
      <c r="J3256" s="197">
        <v>510308000</v>
      </c>
      <c r="K3256" s="197">
        <v>525534000</v>
      </c>
      <c r="L3256" s="197">
        <v>549031000</v>
      </c>
      <c r="M3256" s="197">
        <v>576058000</v>
      </c>
      <c r="N3256" s="197">
        <v>595073000</v>
      </c>
      <c r="O3256" s="197">
        <v>613646000</v>
      </c>
      <c r="P3256" s="197">
        <v>634276000</v>
      </c>
      <c r="Q3256" s="197">
        <v>653853000</v>
      </c>
      <c r="R3256" s="197">
        <v>671436000</v>
      </c>
      <c r="S3256" s="197">
        <v>688708000</v>
      </c>
      <c r="T3256" s="197">
        <v>709472000</v>
      </c>
      <c r="U3256" s="197">
        <v>729877000</v>
      </c>
      <c r="V3256" s="197">
        <v>750974000</v>
      </c>
      <c r="W3256" s="197">
        <v>771871000</v>
      </c>
      <c r="X3256" s="197">
        <v>800617000</v>
      </c>
      <c r="Y3256" s="197">
        <v>832716000</v>
      </c>
      <c r="Z3256" s="197">
        <v>863362000</v>
      </c>
      <c r="AA3256" s="197">
        <v>879922000</v>
      </c>
      <c r="AB3256" s="197">
        <v>895608000</v>
      </c>
      <c r="AC3256" s="197">
        <v>920868000</v>
      </c>
      <c r="AD3256" s="197">
        <v>944435000</v>
      </c>
      <c r="AE3256" s="197">
        <v>969080000</v>
      </c>
      <c r="AF3256" s="197">
        <v>995571000</v>
      </c>
    </row>
    <row r="3257" spans="1:32" x14ac:dyDescent="0.25">
      <c r="A3257" t="s">
        <v>8918</v>
      </c>
      <c r="B3257" s="197">
        <v>435850000</v>
      </c>
      <c r="C3257" s="197">
        <v>447041000</v>
      </c>
      <c r="D3257" s="197">
        <v>486055000</v>
      </c>
      <c r="E3257" s="197">
        <v>496792000</v>
      </c>
      <c r="F3257" s="197">
        <v>508566000</v>
      </c>
      <c r="G3257" s="197">
        <v>527552000</v>
      </c>
      <c r="H3257" s="197">
        <v>542665000</v>
      </c>
      <c r="I3257" s="197">
        <v>560233000</v>
      </c>
      <c r="J3257" s="197">
        <v>577764000</v>
      </c>
      <c r="K3257" s="197">
        <v>593045000</v>
      </c>
      <c r="L3257" s="197">
        <v>616116000</v>
      </c>
      <c r="M3257" s="197">
        <v>642604000</v>
      </c>
      <c r="N3257" s="197">
        <v>661670000</v>
      </c>
      <c r="O3257" s="197">
        <v>679626000</v>
      </c>
      <c r="P3257" s="197">
        <v>699563000</v>
      </c>
      <c r="Q3257" s="197">
        <v>719061000</v>
      </c>
      <c r="R3257" s="197">
        <v>736330000</v>
      </c>
      <c r="S3257" s="197">
        <v>752948000</v>
      </c>
      <c r="T3257" s="197">
        <v>773121000</v>
      </c>
      <c r="U3257" s="197">
        <v>792904000</v>
      </c>
      <c r="V3257" s="197">
        <v>814124000</v>
      </c>
      <c r="W3257" s="197">
        <v>835067000</v>
      </c>
      <c r="X3257" s="197">
        <v>862758000</v>
      </c>
      <c r="Y3257" s="197">
        <v>893388000</v>
      </c>
      <c r="Z3257" s="197">
        <v>922595000</v>
      </c>
      <c r="AA3257" s="197">
        <v>939378000</v>
      </c>
      <c r="AB3257" s="197">
        <v>956099000</v>
      </c>
      <c r="AC3257" s="197">
        <v>981090000</v>
      </c>
      <c r="AD3257" s="197">
        <v>1004180000</v>
      </c>
      <c r="AE3257" s="197">
        <v>1028010000</v>
      </c>
      <c r="AF3257" s="197">
        <v>1054160000</v>
      </c>
    </row>
    <row r="3258" spans="1:32" x14ac:dyDescent="0.25">
      <c r="A3258" t="s">
        <v>8919</v>
      </c>
      <c r="B3258" s="197">
        <v>324384000</v>
      </c>
      <c r="C3258" s="197">
        <v>335702000</v>
      </c>
      <c r="D3258" s="197">
        <v>365354000</v>
      </c>
      <c r="E3258" s="197">
        <v>373596000</v>
      </c>
      <c r="F3258" s="197">
        <v>382264000</v>
      </c>
      <c r="G3258" s="197">
        <v>398114000</v>
      </c>
      <c r="H3258" s="197">
        <v>411137000</v>
      </c>
      <c r="I3258" s="197">
        <v>426484000</v>
      </c>
      <c r="J3258" s="197">
        <v>441672000</v>
      </c>
      <c r="K3258" s="197">
        <v>454823000</v>
      </c>
      <c r="L3258" s="197">
        <v>475112000</v>
      </c>
      <c r="M3258" s="197">
        <v>498448000</v>
      </c>
      <c r="N3258" s="197">
        <v>514872000</v>
      </c>
      <c r="O3258" s="197">
        <v>530905000</v>
      </c>
      <c r="P3258" s="197">
        <v>548714000</v>
      </c>
      <c r="Q3258" s="197">
        <v>565621000</v>
      </c>
      <c r="R3258" s="197">
        <v>580804000</v>
      </c>
      <c r="S3258" s="197">
        <v>595713000</v>
      </c>
      <c r="T3258" s="197">
        <v>613639000</v>
      </c>
      <c r="U3258" s="197">
        <v>631254000</v>
      </c>
      <c r="V3258" s="197">
        <v>649478000</v>
      </c>
      <c r="W3258" s="197">
        <v>667527000</v>
      </c>
      <c r="X3258" s="197">
        <v>692341000</v>
      </c>
      <c r="Y3258" s="197">
        <v>720045000</v>
      </c>
      <c r="Z3258" s="197">
        <v>746494000</v>
      </c>
      <c r="AA3258" s="197">
        <v>760801000</v>
      </c>
      <c r="AB3258" s="197">
        <v>774363000</v>
      </c>
      <c r="AC3258" s="197">
        <v>796176000</v>
      </c>
      <c r="AD3258" s="197">
        <v>816525000</v>
      </c>
      <c r="AE3258" s="197">
        <v>837799000</v>
      </c>
      <c r="AF3258" s="197">
        <v>860675000</v>
      </c>
    </row>
    <row r="3259" spans="1:32" x14ac:dyDescent="0.25">
      <c r="A3259" t="s">
        <v>8920</v>
      </c>
      <c r="B3259" s="197">
        <v>263606000</v>
      </c>
      <c r="C3259" s="197">
        <v>273135000</v>
      </c>
      <c r="D3259" s="197">
        <v>297299000</v>
      </c>
      <c r="E3259" s="197">
        <v>304026000</v>
      </c>
      <c r="F3259" s="197">
        <v>311058000</v>
      </c>
      <c r="G3259" s="197">
        <v>324130000</v>
      </c>
      <c r="H3259" s="197">
        <v>334910000</v>
      </c>
      <c r="I3259" s="197">
        <v>347633000</v>
      </c>
      <c r="J3259" s="197">
        <v>360213000</v>
      </c>
      <c r="K3259" s="197">
        <v>371098000</v>
      </c>
      <c r="L3259" s="197">
        <v>387930000</v>
      </c>
      <c r="M3259" s="197">
        <v>407296000</v>
      </c>
      <c r="N3259" s="197">
        <v>420891000</v>
      </c>
      <c r="O3259" s="197">
        <v>434216000</v>
      </c>
      <c r="P3259" s="197">
        <v>449018000</v>
      </c>
      <c r="Q3259" s="197">
        <v>463023000</v>
      </c>
      <c r="R3259" s="197">
        <v>475619000</v>
      </c>
      <c r="S3259" s="197">
        <v>488016000</v>
      </c>
      <c r="T3259" s="197">
        <v>502907000</v>
      </c>
      <c r="U3259" s="197">
        <v>517542000</v>
      </c>
      <c r="V3259" s="197">
        <v>532621000</v>
      </c>
      <c r="W3259" s="197">
        <v>547561000</v>
      </c>
      <c r="X3259" s="197">
        <v>568192000</v>
      </c>
      <c r="Y3259" s="197">
        <v>591251000</v>
      </c>
      <c r="Z3259" s="197">
        <v>613267000</v>
      </c>
      <c r="AA3259" s="197">
        <v>625094000</v>
      </c>
      <c r="AB3259" s="197">
        <v>636239000</v>
      </c>
      <c r="AC3259" s="197">
        <v>654322000</v>
      </c>
      <c r="AD3259" s="197">
        <v>671209000</v>
      </c>
      <c r="AE3259" s="197">
        <v>688890000</v>
      </c>
      <c r="AF3259" s="197">
        <v>707859000</v>
      </c>
    </row>
    <row r="3260" spans="1:32" x14ac:dyDescent="0.25">
      <c r="A3260" t="s">
        <v>8921</v>
      </c>
      <c r="B3260" s="197">
        <v>155004000</v>
      </c>
      <c r="C3260" s="197">
        <v>160591000</v>
      </c>
      <c r="D3260" s="197">
        <v>174796000</v>
      </c>
      <c r="E3260" s="197">
        <v>178750000</v>
      </c>
      <c r="F3260" s="197">
        <v>182886000</v>
      </c>
      <c r="G3260" s="197">
        <v>190562000</v>
      </c>
      <c r="H3260" s="197">
        <v>196892000</v>
      </c>
      <c r="I3260" s="197">
        <v>204361000</v>
      </c>
      <c r="J3260" s="197">
        <v>211746000</v>
      </c>
      <c r="K3260" s="197">
        <v>218137000</v>
      </c>
      <c r="L3260" s="197">
        <v>228018000</v>
      </c>
      <c r="M3260" s="197">
        <v>239385000</v>
      </c>
      <c r="N3260" s="197">
        <v>247367000</v>
      </c>
      <c r="O3260" s="197">
        <v>255188000</v>
      </c>
      <c r="P3260" s="197">
        <v>263875000</v>
      </c>
      <c r="Q3260" s="197">
        <v>272097000</v>
      </c>
      <c r="R3260" s="197">
        <v>279492000</v>
      </c>
      <c r="S3260" s="197">
        <v>286768000</v>
      </c>
      <c r="T3260" s="197">
        <v>295508000</v>
      </c>
      <c r="U3260" s="197">
        <v>304098000</v>
      </c>
      <c r="V3260" s="197">
        <v>312951000</v>
      </c>
      <c r="W3260" s="197">
        <v>321723000</v>
      </c>
      <c r="X3260" s="197">
        <v>333831000</v>
      </c>
      <c r="Y3260" s="197">
        <v>347363000</v>
      </c>
      <c r="Z3260" s="197">
        <v>360283000</v>
      </c>
      <c r="AA3260" s="197">
        <v>367228000</v>
      </c>
      <c r="AB3260" s="197">
        <v>373775000</v>
      </c>
      <c r="AC3260" s="197">
        <v>384391000</v>
      </c>
      <c r="AD3260" s="197">
        <v>394303000</v>
      </c>
      <c r="AE3260" s="197">
        <v>404681000</v>
      </c>
      <c r="AF3260" s="197">
        <v>415816000</v>
      </c>
    </row>
    <row r="3261" spans="1:32" x14ac:dyDescent="0.25">
      <c r="A3261" t="s">
        <v>8922</v>
      </c>
      <c r="B3261" s="197">
        <v>273833000</v>
      </c>
      <c r="C3261" s="197">
        <v>283777000</v>
      </c>
      <c r="D3261" s="197">
        <v>308888000</v>
      </c>
      <c r="E3261" s="197">
        <v>315879000</v>
      </c>
      <c r="F3261" s="197">
        <v>323184000</v>
      </c>
      <c r="G3261" s="197">
        <v>336788000</v>
      </c>
      <c r="H3261" s="197">
        <v>348014000</v>
      </c>
      <c r="I3261" s="197">
        <v>361265000</v>
      </c>
      <c r="J3261" s="197">
        <v>374366000</v>
      </c>
      <c r="K3261" s="197">
        <v>385701000</v>
      </c>
      <c r="L3261" s="197">
        <v>403234000</v>
      </c>
      <c r="M3261" s="197">
        <v>423407000</v>
      </c>
      <c r="N3261" s="197">
        <v>437563000</v>
      </c>
      <c r="O3261" s="197">
        <v>451446000</v>
      </c>
      <c r="P3261" s="197">
        <v>466868000</v>
      </c>
      <c r="Q3261" s="197">
        <v>481453000</v>
      </c>
      <c r="R3261" s="197">
        <v>494574000</v>
      </c>
      <c r="S3261" s="197">
        <v>507491000</v>
      </c>
      <c r="T3261" s="197">
        <v>523004000</v>
      </c>
      <c r="U3261" s="197">
        <v>538252000</v>
      </c>
      <c r="V3261" s="197">
        <v>553953000</v>
      </c>
      <c r="W3261" s="197">
        <v>569510000</v>
      </c>
      <c r="X3261" s="197">
        <v>591006000</v>
      </c>
      <c r="Y3261" s="197">
        <v>615034000</v>
      </c>
      <c r="Z3261" s="197">
        <v>637977000</v>
      </c>
      <c r="AA3261" s="197">
        <v>650291000</v>
      </c>
      <c r="AB3261" s="197">
        <v>661885000</v>
      </c>
      <c r="AC3261" s="197">
        <v>680719000</v>
      </c>
      <c r="AD3261" s="197">
        <v>698310000</v>
      </c>
      <c r="AE3261" s="197">
        <v>716731000</v>
      </c>
      <c r="AF3261" s="197">
        <v>736488000</v>
      </c>
    </row>
    <row r="3262" spans="1:32" x14ac:dyDescent="0.25">
      <c r="A3262" t="s">
        <v>8923</v>
      </c>
      <c r="B3262" s="197">
        <v>3208460</v>
      </c>
      <c r="C3262" s="197">
        <v>3302610</v>
      </c>
      <c r="D3262" s="197">
        <v>3592230</v>
      </c>
      <c r="E3262" s="197">
        <v>3672260</v>
      </c>
      <c r="F3262" s="197">
        <v>3758550</v>
      </c>
      <c r="G3262" s="197">
        <v>3905090</v>
      </c>
      <c r="H3262" s="197">
        <v>4023330</v>
      </c>
      <c r="I3262" s="197">
        <v>4161590</v>
      </c>
      <c r="J3262" s="197">
        <v>4299080</v>
      </c>
      <c r="K3262" s="197">
        <v>4418570</v>
      </c>
      <c r="L3262" s="197">
        <v>4600680</v>
      </c>
      <c r="M3262" s="197">
        <v>4809930</v>
      </c>
      <c r="N3262" s="197">
        <v>4959080</v>
      </c>
      <c r="O3262" s="197">
        <v>5101770</v>
      </c>
      <c r="P3262" s="197">
        <v>5260230</v>
      </c>
      <c r="Q3262" s="197">
        <v>5413190</v>
      </c>
      <c r="R3262" s="197">
        <v>5549490</v>
      </c>
      <c r="S3262" s="197">
        <v>5681820</v>
      </c>
      <c r="T3262" s="197">
        <v>5841790</v>
      </c>
      <c r="U3262" s="197">
        <v>5998800</v>
      </c>
      <c r="V3262" s="197">
        <v>6164580</v>
      </c>
      <c r="W3262" s="197">
        <v>6328450</v>
      </c>
      <c r="X3262" s="197">
        <v>6548840</v>
      </c>
      <c r="Y3262" s="197">
        <v>6793640</v>
      </c>
      <c r="Z3262" s="197">
        <v>7027200</v>
      </c>
      <c r="AA3262" s="197">
        <v>7157890</v>
      </c>
      <c r="AB3262" s="197">
        <v>7285380</v>
      </c>
      <c r="AC3262" s="197">
        <v>7482000</v>
      </c>
      <c r="AD3262" s="197">
        <v>7664430</v>
      </c>
      <c r="AE3262" s="197">
        <v>7853800</v>
      </c>
      <c r="AF3262" s="197">
        <v>8059710</v>
      </c>
    </row>
    <row r="3263" spans="1:32" x14ac:dyDescent="0.25">
      <c r="A3263" t="s">
        <v>8924</v>
      </c>
      <c r="B3263" s="197">
        <v>16966500</v>
      </c>
      <c r="C3263" s="197">
        <v>17570500</v>
      </c>
      <c r="D3263" s="197">
        <v>19123800</v>
      </c>
      <c r="E3263" s="197">
        <v>19555900</v>
      </c>
      <c r="F3263" s="197">
        <v>20008900</v>
      </c>
      <c r="G3263" s="197">
        <v>20844800</v>
      </c>
      <c r="H3263" s="197">
        <v>21533200</v>
      </c>
      <c r="I3263" s="197">
        <v>22345000</v>
      </c>
      <c r="J3263" s="197">
        <v>23148000</v>
      </c>
      <c r="K3263" s="197">
        <v>23843000</v>
      </c>
      <c r="L3263" s="197">
        <v>24916700</v>
      </c>
      <c r="M3263" s="197">
        <v>26151800</v>
      </c>
      <c r="N3263" s="197">
        <v>27019900</v>
      </c>
      <c r="O3263" s="197">
        <v>27869200</v>
      </c>
      <c r="P3263" s="197">
        <v>28812600</v>
      </c>
      <c r="Q3263" s="197">
        <v>29706500</v>
      </c>
      <c r="R3263" s="197">
        <v>30510000</v>
      </c>
      <c r="S3263" s="197">
        <v>31300000</v>
      </c>
      <c r="T3263" s="197">
        <v>32249300</v>
      </c>
      <c r="U3263" s="197">
        <v>33182300</v>
      </c>
      <c r="V3263" s="197">
        <v>34145300</v>
      </c>
      <c r="W3263" s="197">
        <v>35099200</v>
      </c>
      <c r="X3263" s="197">
        <v>36414000</v>
      </c>
      <c r="Y3263" s="197">
        <v>37882800</v>
      </c>
      <c r="Z3263" s="197">
        <v>39285100</v>
      </c>
      <c r="AA3263" s="197">
        <v>40040700</v>
      </c>
      <c r="AB3263" s="197">
        <v>40754500</v>
      </c>
      <c r="AC3263" s="197">
        <v>41908300</v>
      </c>
      <c r="AD3263" s="197">
        <v>42985400</v>
      </c>
      <c r="AE3263" s="197">
        <v>44112400</v>
      </c>
      <c r="AF3263" s="197">
        <v>45322600</v>
      </c>
    </row>
    <row r="3264" spans="1:32" x14ac:dyDescent="0.25">
      <c r="A3264" t="s">
        <v>8925</v>
      </c>
      <c r="B3264">
        <v>0</v>
      </c>
      <c r="C3264">
        <v>0</v>
      </c>
      <c r="D3264">
        <v>0</v>
      </c>
      <c r="E3264">
        <v>0</v>
      </c>
      <c r="F3264">
        <v>0</v>
      </c>
      <c r="G3264">
        <v>0</v>
      </c>
      <c r="H3264">
        <v>0</v>
      </c>
      <c r="I3264">
        <v>0</v>
      </c>
      <c r="J3264">
        <v>0</v>
      </c>
      <c r="K3264">
        <v>0</v>
      </c>
      <c r="L3264">
        <v>0</v>
      </c>
      <c r="M3264">
        <v>0</v>
      </c>
      <c r="N3264">
        <v>0</v>
      </c>
      <c r="O3264">
        <v>0</v>
      </c>
      <c r="P3264">
        <v>0</v>
      </c>
      <c r="Q3264">
        <v>0</v>
      </c>
      <c r="R3264">
        <v>0</v>
      </c>
      <c r="S3264">
        <v>0</v>
      </c>
      <c r="T3264">
        <v>0</v>
      </c>
      <c r="U3264">
        <v>0</v>
      </c>
      <c r="V3264">
        <v>0</v>
      </c>
      <c r="W3264">
        <v>0</v>
      </c>
      <c r="X3264">
        <v>0</v>
      </c>
      <c r="Y3264">
        <v>0</v>
      </c>
      <c r="Z3264">
        <v>0</v>
      </c>
      <c r="AA3264">
        <v>0</v>
      </c>
      <c r="AB3264">
        <v>0</v>
      </c>
      <c r="AC3264">
        <v>0</v>
      </c>
      <c r="AD3264">
        <v>0</v>
      </c>
      <c r="AE3264">
        <v>0</v>
      </c>
      <c r="AF3264">
        <v>0</v>
      </c>
    </row>
    <row r="3265" spans="1:32" x14ac:dyDescent="0.25">
      <c r="A3265" t="s">
        <v>8926</v>
      </c>
      <c r="B3265">
        <v>0</v>
      </c>
      <c r="C3265">
        <v>0</v>
      </c>
      <c r="D3265">
        <v>0</v>
      </c>
      <c r="E3265">
        <v>0</v>
      </c>
      <c r="F3265">
        <v>0</v>
      </c>
      <c r="G3265">
        <v>0</v>
      </c>
      <c r="H3265">
        <v>0</v>
      </c>
      <c r="I3265">
        <v>0</v>
      </c>
      <c r="J3265">
        <v>0</v>
      </c>
      <c r="K3265">
        <v>0</v>
      </c>
      <c r="L3265">
        <v>0</v>
      </c>
      <c r="M3265">
        <v>0</v>
      </c>
      <c r="N3265">
        <v>0</v>
      </c>
      <c r="O3265">
        <v>0</v>
      </c>
      <c r="P3265">
        <v>0</v>
      </c>
      <c r="Q3265">
        <v>0</v>
      </c>
      <c r="R3265">
        <v>0</v>
      </c>
      <c r="S3265">
        <v>0</v>
      </c>
      <c r="T3265">
        <v>0</v>
      </c>
      <c r="U3265">
        <v>0</v>
      </c>
      <c r="V3265">
        <v>0</v>
      </c>
      <c r="W3265">
        <v>0</v>
      </c>
      <c r="X3265">
        <v>0</v>
      </c>
      <c r="Y3265">
        <v>0</v>
      </c>
      <c r="Z3265">
        <v>0</v>
      </c>
      <c r="AA3265">
        <v>0</v>
      </c>
      <c r="AB3265">
        <v>0</v>
      </c>
      <c r="AC3265">
        <v>0</v>
      </c>
      <c r="AD3265">
        <v>0</v>
      </c>
      <c r="AE3265">
        <v>0</v>
      </c>
      <c r="AF3265">
        <v>0</v>
      </c>
    </row>
    <row r="3266" spans="1:32" x14ac:dyDescent="0.25">
      <c r="A3266" t="s">
        <v>8927</v>
      </c>
      <c r="B3266">
        <v>0</v>
      </c>
      <c r="C3266">
        <v>0</v>
      </c>
      <c r="D3266">
        <v>0</v>
      </c>
      <c r="E3266">
        <v>0</v>
      </c>
      <c r="F3266">
        <v>0</v>
      </c>
      <c r="G3266">
        <v>0</v>
      </c>
      <c r="H3266">
        <v>0</v>
      </c>
      <c r="I3266">
        <v>0</v>
      </c>
      <c r="J3266">
        <v>0</v>
      </c>
      <c r="K3266">
        <v>0</v>
      </c>
      <c r="L3266">
        <v>0</v>
      </c>
      <c r="M3266">
        <v>0</v>
      </c>
      <c r="N3266">
        <v>0</v>
      </c>
      <c r="O3266">
        <v>0</v>
      </c>
      <c r="P3266">
        <v>0</v>
      </c>
      <c r="Q3266">
        <v>0</v>
      </c>
      <c r="R3266">
        <v>0</v>
      </c>
      <c r="S3266">
        <v>0</v>
      </c>
      <c r="T3266">
        <v>0</v>
      </c>
      <c r="U3266">
        <v>0</v>
      </c>
      <c r="V3266">
        <v>0</v>
      </c>
      <c r="W3266">
        <v>0</v>
      </c>
      <c r="X3266">
        <v>0</v>
      </c>
      <c r="Y3266">
        <v>0</v>
      </c>
      <c r="Z3266">
        <v>0</v>
      </c>
      <c r="AA3266">
        <v>0</v>
      </c>
      <c r="AB3266">
        <v>0</v>
      </c>
      <c r="AC3266">
        <v>0</v>
      </c>
      <c r="AD3266">
        <v>0</v>
      </c>
      <c r="AE3266">
        <v>0</v>
      </c>
      <c r="AF3266">
        <v>0</v>
      </c>
    </row>
    <row r="3267" spans="1:32" x14ac:dyDescent="0.25">
      <c r="A3267" t="s">
        <v>8928</v>
      </c>
      <c r="B3267">
        <v>0</v>
      </c>
      <c r="C3267">
        <v>0</v>
      </c>
      <c r="D3267">
        <v>0</v>
      </c>
      <c r="E3267">
        <v>0</v>
      </c>
      <c r="F3267">
        <v>0</v>
      </c>
      <c r="G3267">
        <v>0</v>
      </c>
      <c r="H3267">
        <v>0</v>
      </c>
      <c r="I3267">
        <v>0</v>
      </c>
      <c r="J3267">
        <v>0</v>
      </c>
      <c r="K3267">
        <v>0</v>
      </c>
      <c r="L3267">
        <v>0</v>
      </c>
      <c r="M3267">
        <v>0</v>
      </c>
      <c r="N3267">
        <v>0</v>
      </c>
      <c r="O3267">
        <v>0</v>
      </c>
      <c r="P3267">
        <v>0</v>
      </c>
      <c r="Q3267">
        <v>0</v>
      </c>
      <c r="R3267">
        <v>0</v>
      </c>
      <c r="S3267">
        <v>0</v>
      </c>
      <c r="T3267">
        <v>0</v>
      </c>
      <c r="U3267">
        <v>0</v>
      </c>
      <c r="V3267">
        <v>0</v>
      </c>
      <c r="W3267">
        <v>0</v>
      </c>
      <c r="X3267">
        <v>0</v>
      </c>
      <c r="Y3267">
        <v>0</v>
      </c>
      <c r="Z3267">
        <v>0</v>
      </c>
      <c r="AA3267">
        <v>0</v>
      </c>
      <c r="AB3267">
        <v>0</v>
      </c>
      <c r="AC3267">
        <v>0</v>
      </c>
      <c r="AD3267">
        <v>0</v>
      </c>
      <c r="AE3267">
        <v>0</v>
      </c>
      <c r="AF3267">
        <v>0</v>
      </c>
    </row>
    <row r="3268" spans="1:32" x14ac:dyDescent="0.25">
      <c r="A3268" t="s">
        <v>8929</v>
      </c>
      <c r="B3268" s="197">
        <v>43526200000</v>
      </c>
      <c r="C3268" s="197">
        <v>40921900000</v>
      </c>
      <c r="D3268" s="197">
        <v>41359700000</v>
      </c>
      <c r="E3268" s="197">
        <v>42561300000</v>
      </c>
      <c r="F3268" s="197">
        <v>42024000000</v>
      </c>
      <c r="G3268" s="197">
        <v>40032200000</v>
      </c>
      <c r="H3268" s="197">
        <v>39381300000</v>
      </c>
      <c r="I3268" s="197">
        <v>38299700000</v>
      </c>
      <c r="J3268" s="197">
        <v>37684000000</v>
      </c>
      <c r="K3268" s="197">
        <v>36345300000</v>
      </c>
      <c r="L3268" s="197">
        <v>35233200000</v>
      </c>
      <c r="M3268" s="197">
        <v>34769800000</v>
      </c>
      <c r="N3268" s="197">
        <v>34392900000</v>
      </c>
      <c r="O3268" s="197">
        <v>34106700000</v>
      </c>
      <c r="P3268" s="197">
        <v>33916900000</v>
      </c>
      <c r="Q3268" s="197">
        <v>33719000000</v>
      </c>
      <c r="R3268" s="197">
        <v>33328000000</v>
      </c>
      <c r="S3268" s="197">
        <v>32892800000</v>
      </c>
      <c r="T3268" s="197">
        <v>32596800000</v>
      </c>
      <c r="U3268" s="197">
        <v>32416600000</v>
      </c>
      <c r="V3268" s="197">
        <v>32201800000</v>
      </c>
      <c r="W3268" s="197">
        <v>32429500000</v>
      </c>
      <c r="X3268" s="197">
        <v>32905000000</v>
      </c>
      <c r="Y3268" s="197">
        <v>33520500000</v>
      </c>
      <c r="Z3268" s="197">
        <v>34004600000</v>
      </c>
      <c r="AA3268" s="197">
        <v>34596600000</v>
      </c>
      <c r="AB3268" s="197">
        <v>35093400000</v>
      </c>
      <c r="AC3268" s="197">
        <v>35582200000</v>
      </c>
      <c r="AD3268" s="197">
        <v>36253500000</v>
      </c>
      <c r="AE3268" s="197">
        <v>37069000000</v>
      </c>
      <c r="AF3268" s="197">
        <v>37813000000</v>
      </c>
    </row>
    <row r="3269" spans="1:32" x14ac:dyDescent="0.25">
      <c r="A3269" t="s">
        <v>8930</v>
      </c>
      <c r="B3269" s="197">
        <v>1395300000</v>
      </c>
      <c r="C3269" s="197">
        <v>1311820000</v>
      </c>
      <c r="D3269" s="197">
        <v>1325850000</v>
      </c>
      <c r="E3269" s="197">
        <v>1364370000</v>
      </c>
      <c r="F3269" s="197">
        <v>1347150000</v>
      </c>
      <c r="G3269" s="197">
        <v>1283290000</v>
      </c>
      <c r="H3269" s="197">
        <v>1262430000</v>
      </c>
      <c r="I3269" s="197">
        <v>1227760000</v>
      </c>
      <c r="J3269" s="197">
        <v>1208020000</v>
      </c>
      <c r="K3269" s="197">
        <v>1165100000</v>
      </c>
      <c r="L3269" s="197">
        <v>1129450000</v>
      </c>
      <c r="M3269" s="197">
        <v>1114600000</v>
      </c>
      <c r="N3269" s="197">
        <v>1102520000</v>
      </c>
      <c r="O3269" s="197">
        <v>1093340000</v>
      </c>
      <c r="P3269" s="197">
        <v>1087260000</v>
      </c>
      <c r="Q3269" s="197">
        <v>1080910000</v>
      </c>
      <c r="R3269" s="197">
        <v>1068380000</v>
      </c>
      <c r="S3269" s="197">
        <v>1054430000</v>
      </c>
      <c r="T3269" s="197">
        <v>1044940000</v>
      </c>
      <c r="U3269" s="197">
        <v>1039170000</v>
      </c>
      <c r="V3269" s="197">
        <v>1032280000</v>
      </c>
      <c r="W3269" s="197">
        <v>1039580000</v>
      </c>
      <c r="X3269" s="197">
        <v>1054820000</v>
      </c>
      <c r="Y3269" s="197">
        <v>1074550000</v>
      </c>
      <c r="Z3269" s="197">
        <v>1090070000</v>
      </c>
      <c r="AA3269" s="197">
        <v>1109050000</v>
      </c>
      <c r="AB3269" s="197">
        <v>1124970000</v>
      </c>
      <c r="AC3269" s="197">
        <v>1140640000</v>
      </c>
      <c r="AD3269" s="197">
        <v>1162160000</v>
      </c>
      <c r="AE3269" s="197">
        <v>1188300000</v>
      </c>
      <c r="AF3269" s="197">
        <v>1212150000</v>
      </c>
    </row>
    <row r="3270" spans="1:32" x14ac:dyDescent="0.25">
      <c r="A3270" t="s">
        <v>8931</v>
      </c>
      <c r="B3270" s="197">
        <v>592854000</v>
      </c>
      <c r="C3270" s="197">
        <v>557381000</v>
      </c>
      <c r="D3270" s="197">
        <v>563344000</v>
      </c>
      <c r="E3270" s="197">
        <v>579710000</v>
      </c>
      <c r="F3270" s="197">
        <v>572393000</v>
      </c>
      <c r="G3270" s="197">
        <v>545262000</v>
      </c>
      <c r="H3270" s="197">
        <v>536397000</v>
      </c>
      <c r="I3270" s="197">
        <v>521665000</v>
      </c>
      <c r="J3270" s="197">
        <v>513279000</v>
      </c>
      <c r="K3270" s="197">
        <v>495044000</v>
      </c>
      <c r="L3270" s="197">
        <v>479897000</v>
      </c>
      <c r="M3270" s="197">
        <v>473586000</v>
      </c>
      <c r="N3270" s="197">
        <v>468452000</v>
      </c>
      <c r="O3270" s="197">
        <v>464554000</v>
      </c>
      <c r="P3270" s="197">
        <v>461968000</v>
      </c>
      <c r="Q3270" s="197">
        <v>459273000</v>
      </c>
      <c r="R3270" s="197">
        <v>453947000</v>
      </c>
      <c r="S3270" s="197">
        <v>448019000</v>
      </c>
      <c r="T3270" s="197">
        <v>443988000</v>
      </c>
      <c r="U3270" s="197">
        <v>441534000</v>
      </c>
      <c r="V3270" s="197">
        <v>438607000</v>
      </c>
      <c r="W3270" s="197">
        <v>441709000</v>
      </c>
      <c r="X3270" s="197">
        <v>448186000</v>
      </c>
      <c r="Y3270" s="197">
        <v>456569000</v>
      </c>
      <c r="Z3270" s="197">
        <v>463163000</v>
      </c>
      <c r="AA3270" s="197">
        <v>471227000</v>
      </c>
      <c r="AB3270" s="197">
        <v>477993000</v>
      </c>
      <c r="AC3270" s="197">
        <v>484651000</v>
      </c>
      <c r="AD3270" s="197">
        <v>493795000</v>
      </c>
      <c r="AE3270" s="197">
        <v>504902000</v>
      </c>
      <c r="AF3270" s="197">
        <v>515036000</v>
      </c>
    </row>
    <row r="3271" spans="1:32" x14ac:dyDescent="0.25">
      <c r="A3271" t="s">
        <v>8932</v>
      </c>
      <c r="B3271" s="197">
        <v>7849930000</v>
      </c>
      <c r="C3271" s="197">
        <v>7380240000</v>
      </c>
      <c r="D3271" s="197">
        <v>7459190000</v>
      </c>
      <c r="E3271" s="197">
        <v>7675900000</v>
      </c>
      <c r="F3271" s="197">
        <v>7579010000</v>
      </c>
      <c r="G3271" s="197">
        <v>7219770000</v>
      </c>
      <c r="H3271" s="197">
        <v>7102390000</v>
      </c>
      <c r="I3271" s="197">
        <v>6907320000</v>
      </c>
      <c r="J3271" s="197">
        <v>6796290000</v>
      </c>
      <c r="K3271" s="197">
        <v>6554840000</v>
      </c>
      <c r="L3271" s="197">
        <v>6354280000</v>
      </c>
      <c r="M3271" s="197">
        <v>6270720000</v>
      </c>
      <c r="N3271" s="197">
        <v>6202730000</v>
      </c>
      <c r="O3271" s="197">
        <v>6151120000</v>
      </c>
      <c r="P3271" s="197">
        <v>6116880000</v>
      </c>
      <c r="Q3271" s="197">
        <v>6081190000</v>
      </c>
      <c r="R3271" s="197">
        <v>6010680000</v>
      </c>
      <c r="S3271" s="197">
        <v>5932190000</v>
      </c>
      <c r="T3271" s="197">
        <v>5878810000</v>
      </c>
      <c r="U3271" s="197">
        <v>5846320000</v>
      </c>
      <c r="V3271" s="197">
        <v>5807570000</v>
      </c>
      <c r="W3271" s="197">
        <v>5848640000</v>
      </c>
      <c r="X3271" s="197">
        <v>5934400000</v>
      </c>
      <c r="Y3271" s="197">
        <v>6045400000</v>
      </c>
      <c r="Z3271" s="197">
        <v>6132710000</v>
      </c>
      <c r="AA3271" s="197">
        <v>6239480000</v>
      </c>
      <c r="AB3271" s="197">
        <v>6329070000</v>
      </c>
      <c r="AC3271" s="197">
        <v>6417220000</v>
      </c>
      <c r="AD3271" s="197">
        <v>6538300000</v>
      </c>
      <c r="AE3271" s="197">
        <v>6685370000</v>
      </c>
      <c r="AF3271" s="197">
        <v>6819550000</v>
      </c>
    </row>
    <row r="3272" spans="1:32" x14ac:dyDescent="0.25">
      <c r="A3272" t="s">
        <v>8933</v>
      </c>
      <c r="B3272" s="197">
        <v>2853410000</v>
      </c>
      <c r="C3272" s="197">
        <v>2682680000</v>
      </c>
      <c r="D3272" s="197">
        <v>2711370000</v>
      </c>
      <c r="E3272" s="197">
        <v>2790150000</v>
      </c>
      <c r="F3272" s="197">
        <v>2754930000</v>
      </c>
      <c r="G3272" s="197">
        <v>2624350000</v>
      </c>
      <c r="H3272" s="197">
        <v>2581680000</v>
      </c>
      <c r="I3272" s="197">
        <v>2510770000</v>
      </c>
      <c r="J3272" s="197">
        <v>2470410000</v>
      </c>
      <c r="K3272" s="197">
        <v>2382650000</v>
      </c>
      <c r="L3272" s="197">
        <v>2309740000</v>
      </c>
      <c r="M3272" s="197">
        <v>2279370000</v>
      </c>
      <c r="N3272" s="197">
        <v>2254660000</v>
      </c>
      <c r="O3272" s="197">
        <v>2235900000</v>
      </c>
      <c r="P3272" s="197">
        <v>2223450000</v>
      </c>
      <c r="Q3272" s="197">
        <v>2210480000</v>
      </c>
      <c r="R3272" s="197">
        <v>2184850000</v>
      </c>
      <c r="S3272" s="197">
        <v>2156320000</v>
      </c>
      <c r="T3272" s="197">
        <v>2136920000</v>
      </c>
      <c r="U3272" s="197">
        <v>2125100000</v>
      </c>
      <c r="V3272" s="197">
        <v>2111020000</v>
      </c>
      <c r="W3272" s="197">
        <v>2125950000</v>
      </c>
      <c r="X3272" s="197">
        <v>2157120000</v>
      </c>
      <c r="Y3272" s="197">
        <v>2197470000</v>
      </c>
      <c r="Z3272" s="197">
        <v>2229210000</v>
      </c>
      <c r="AA3272" s="197">
        <v>2268020000</v>
      </c>
      <c r="AB3272" s="197">
        <v>2300580000</v>
      </c>
      <c r="AC3272" s="197">
        <v>2332620000</v>
      </c>
      <c r="AD3272" s="197">
        <v>2376630000</v>
      </c>
      <c r="AE3272" s="197">
        <v>2430090000</v>
      </c>
      <c r="AF3272" s="197">
        <v>2478870000</v>
      </c>
    </row>
    <row r="3273" spans="1:32" x14ac:dyDescent="0.25">
      <c r="A3273" t="s">
        <v>8934</v>
      </c>
      <c r="B3273" s="197">
        <v>239948000</v>
      </c>
      <c r="C3273" s="197">
        <v>225592000</v>
      </c>
      <c r="D3273" s="197">
        <v>228005000</v>
      </c>
      <c r="E3273" s="197">
        <v>234629000</v>
      </c>
      <c r="F3273" s="197">
        <v>231667000</v>
      </c>
      <c r="G3273" s="197">
        <v>220687000</v>
      </c>
      <c r="H3273" s="197">
        <v>217098000</v>
      </c>
      <c r="I3273" s="197">
        <v>211136000</v>
      </c>
      <c r="J3273" s="197">
        <v>207742000</v>
      </c>
      <c r="K3273" s="197">
        <v>200362000</v>
      </c>
      <c r="L3273" s="197">
        <v>194231000</v>
      </c>
      <c r="M3273" s="197">
        <v>191677000</v>
      </c>
      <c r="N3273" s="197">
        <v>189599000</v>
      </c>
      <c r="O3273" s="197">
        <v>188021000</v>
      </c>
      <c r="P3273" s="197">
        <v>186975000</v>
      </c>
      <c r="Q3273" s="197">
        <v>185884000</v>
      </c>
      <c r="R3273" s="197">
        <v>183728000</v>
      </c>
      <c r="S3273" s="197">
        <v>181329000</v>
      </c>
      <c r="T3273" s="197">
        <v>179697000</v>
      </c>
      <c r="U3273" s="197">
        <v>178704000</v>
      </c>
      <c r="V3273" s="197">
        <v>177520000</v>
      </c>
      <c r="W3273" s="197">
        <v>178775000</v>
      </c>
      <c r="X3273" s="197">
        <v>181396000</v>
      </c>
      <c r="Y3273" s="197">
        <v>184790000</v>
      </c>
      <c r="Z3273" s="197">
        <v>187458000</v>
      </c>
      <c r="AA3273" s="197">
        <v>190722000</v>
      </c>
      <c r="AB3273" s="197">
        <v>193461000</v>
      </c>
      <c r="AC3273" s="197">
        <v>196155000</v>
      </c>
      <c r="AD3273" s="197">
        <v>199856000</v>
      </c>
      <c r="AE3273" s="197">
        <v>204351000</v>
      </c>
      <c r="AF3273" s="197">
        <v>208453000</v>
      </c>
    </row>
    <row r="3274" spans="1:32" x14ac:dyDescent="0.25">
      <c r="A3274" t="s">
        <v>8935</v>
      </c>
      <c r="B3274" s="197">
        <v>46261900</v>
      </c>
      <c r="C3274" s="197">
        <v>43493900</v>
      </c>
      <c r="D3274" s="197">
        <v>43959200</v>
      </c>
      <c r="E3274" s="197">
        <v>45236300</v>
      </c>
      <c r="F3274" s="197">
        <v>44665300</v>
      </c>
      <c r="G3274" s="197">
        <v>42548200</v>
      </c>
      <c r="H3274" s="197">
        <v>41856400</v>
      </c>
      <c r="I3274" s="197">
        <v>40706900</v>
      </c>
      <c r="J3274" s="197">
        <v>40052500</v>
      </c>
      <c r="K3274" s="197">
        <v>38629600</v>
      </c>
      <c r="L3274" s="197">
        <v>37447600</v>
      </c>
      <c r="M3274" s="197">
        <v>36955100</v>
      </c>
      <c r="N3274" s="197">
        <v>36554500</v>
      </c>
      <c r="O3274" s="197">
        <v>36250300</v>
      </c>
      <c r="P3274" s="197">
        <v>36048600</v>
      </c>
      <c r="Q3274" s="197">
        <v>35838200</v>
      </c>
      <c r="R3274" s="197">
        <v>35422700</v>
      </c>
      <c r="S3274" s="197">
        <v>34960100</v>
      </c>
      <c r="T3274" s="197">
        <v>34645500</v>
      </c>
      <c r="U3274" s="197">
        <v>34454000</v>
      </c>
      <c r="V3274" s="197">
        <v>34225700</v>
      </c>
      <c r="W3274" s="197">
        <v>34467700</v>
      </c>
      <c r="X3274" s="197">
        <v>34973100</v>
      </c>
      <c r="Y3274" s="197">
        <v>35627300</v>
      </c>
      <c r="Z3274" s="197">
        <v>36141800</v>
      </c>
      <c r="AA3274" s="197">
        <v>36771100</v>
      </c>
      <c r="AB3274" s="197">
        <v>37299000</v>
      </c>
      <c r="AC3274" s="197">
        <v>37818500</v>
      </c>
      <c r="AD3274" s="197">
        <v>38532100</v>
      </c>
      <c r="AE3274" s="197">
        <v>39398800</v>
      </c>
      <c r="AF3274" s="197">
        <v>40189500</v>
      </c>
    </row>
    <row r="3275" spans="1:32" x14ac:dyDescent="0.25">
      <c r="A3275" t="s">
        <v>8936</v>
      </c>
      <c r="B3275" s="197">
        <v>262269000</v>
      </c>
      <c r="C3275" s="197">
        <v>246576000</v>
      </c>
      <c r="D3275" s="197">
        <v>249214000</v>
      </c>
      <c r="E3275" s="197">
        <v>256454000</v>
      </c>
      <c r="F3275" s="197">
        <v>253217000</v>
      </c>
      <c r="G3275" s="197">
        <v>241215000</v>
      </c>
      <c r="H3275" s="197">
        <v>237293000</v>
      </c>
      <c r="I3275" s="197">
        <v>230776000</v>
      </c>
      <c r="J3275" s="197">
        <v>227066000</v>
      </c>
      <c r="K3275" s="197">
        <v>218999000</v>
      </c>
      <c r="L3275" s="197">
        <v>212298000</v>
      </c>
      <c r="M3275" s="197">
        <v>209507000</v>
      </c>
      <c r="N3275" s="197">
        <v>207235000</v>
      </c>
      <c r="O3275" s="197">
        <v>205511000</v>
      </c>
      <c r="P3275" s="197">
        <v>204367000</v>
      </c>
      <c r="Q3275" s="197">
        <v>203175000</v>
      </c>
      <c r="R3275" s="197">
        <v>200819000</v>
      </c>
      <c r="S3275" s="197">
        <v>198196000</v>
      </c>
      <c r="T3275" s="197">
        <v>196413000</v>
      </c>
      <c r="U3275" s="197">
        <v>195327000</v>
      </c>
      <c r="V3275" s="197">
        <v>194033000</v>
      </c>
      <c r="W3275" s="197">
        <v>195405000</v>
      </c>
      <c r="X3275" s="197">
        <v>198270000</v>
      </c>
      <c r="Y3275" s="197">
        <v>201979000</v>
      </c>
      <c r="Z3275" s="197">
        <v>204896000</v>
      </c>
      <c r="AA3275" s="197">
        <v>208463000</v>
      </c>
      <c r="AB3275" s="197">
        <v>211456000</v>
      </c>
      <c r="AC3275" s="197">
        <v>214401000</v>
      </c>
      <c r="AD3275" s="197">
        <v>218447000</v>
      </c>
      <c r="AE3275" s="197">
        <v>223360000</v>
      </c>
      <c r="AF3275" s="197">
        <v>227843000</v>
      </c>
    </row>
    <row r="3276" spans="1:32" x14ac:dyDescent="0.25">
      <c r="A3276" t="s">
        <v>8937</v>
      </c>
      <c r="B3276" s="197">
        <v>93964000000</v>
      </c>
      <c r="C3276" s="197">
        <v>94559200000</v>
      </c>
      <c r="D3276" s="197">
        <v>95154500000</v>
      </c>
      <c r="E3276" s="197">
        <v>95749700000</v>
      </c>
      <c r="F3276" s="197">
        <v>96344900000</v>
      </c>
      <c r="G3276" s="197">
        <v>96940200000</v>
      </c>
      <c r="H3276" s="197">
        <v>97806000000</v>
      </c>
      <c r="I3276" s="197">
        <v>98671800000</v>
      </c>
      <c r="J3276" s="197">
        <v>99537600000</v>
      </c>
      <c r="K3276" s="197">
        <v>100403000000</v>
      </c>
      <c r="L3276" s="197">
        <v>101269000000</v>
      </c>
      <c r="M3276" s="197">
        <v>102081000000</v>
      </c>
      <c r="N3276" s="197">
        <v>102893000000</v>
      </c>
      <c r="O3276" s="197">
        <v>103704000000</v>
      </c>
      <c r="P3276" s="197">
        <v>104516000000</v>
      </c>
      <c r="Q3276" s="197">
        <v>105328000000</v>
      </c>
      <c r="R3276" s="197">
        <v>106140000000</v>
      </c>
      <c r="S3276" s="197">
        <v>106951000000</v>
      </c>
      <c r="T3276" s="197">
        <v>107763000000</v>
      </c>
      <c r="U3276" s="197">
        <v>108575000000</v>
      </c>
      <c r="V3276" s="197">
        <v>109387000000</v>
      </c>
      <c r="W3276" s="197">
        <v>110280000000</v>
      </c>
      <c r="X3276" s="197">
        <v>111173000000</v>
      </c>
      <c r="Y3276" s="197">
        <v>112066000000</v>
      </c>
      <c r="Z3276" s="197">
        <v>112958000000</v>
      </c>
      <c r="AA3276" s="197">
        <v>113851000000</v>
      </c>
      <c r="AB3276" s="197">
        <v>114798000000</v>
      </c>
      <c r="AC3276" s="197">
        <v>115745000000</v>
      </c>
      <c r="AD3276" s="197">
        <v>116693000000</v>
      </c>
      <c r="AE3276" s="197">
        <v>117640000000</v>
      </c>
      <c r="AF3276" s="197">
        <v>118587000000</v>
      </c>
    </row>
    <row r="3277" spans="1:32" x14ac:dyDescent="0.25">
      <c r="A3277" t="s">
        <v>8938</v>
      </c>
      <c r="B3277">
        <v>0</v>
      </c>
      <c r="C3277">
        <v>0</v>
      </c>
      <c r="D3277">
        <v>0</v>
      </c>
      <c r="E3277">
        <v>0</v>
      </c>
      <c r="F3277">
        <v>0</v>
      </c>
      <c r="G3277">
        <v>0</v>
      </c>
      <c r="H3277">
        <v>0</v>
      </c>
      <c r="I3277">
        <v>0</v>
      </c>
      <c r="J3277">
        <v>0</v>
      </c>
      <c r="K3277">
        <v>0</v>
      </c>
      <c r="L3277">
        <v>0</v>
      </c>
      <c r="M3277">
        <v>0</v>
      </c>
      <c r="N3277">
        <v>0</v>
      </c>
      <c r="O3277">
        <v>0</v>
      </c>
      <c r="P3277">
        <v>0</v>
      </c>
      <c r="Q3277">
        <v>0</v>
      </c>
      <c r="R3277">
        <v>0</v>
      </c>
      <c r="S3277">
        <v>0</v>
      </c>
      <c r="T3277">
        <v>0</v>
      </c>
      <c r="U3277">
        <v>0</v>
      </c>
      <c r="V3277">
        <v>0</v>
      </c>
      <c r="W3277">
        <v>0</v>
      </c>
      <c r="X3277">
        <v>0</v>
      </c>
      <c r="Y3277">
        <v>0</v>
      </c>
      <c r="Z3277">
        <v>0</v>
      </c>
      <c r="AA3277">
        <v>0</v>
      </c>
      <c r="AB3277">
        <v>0</v>
      </c>
      <c r="AC3277">
        <v>0</v>
      </c>
      <c r="AD3277">
        <v>0</v>
      </c>
      <c r="AE3277">
        <v>0</v>
      </c>
      <c r="AF3277">
        <v>0</v>
      </c>
    </row>
    <row r="3278" spans="1:32" x14ac:dyDescent="0.25">
      <c r="A3278" t="s">
        <v>8939</v>
      </c>
      <c r="B3278">
        <v>0</v>
      </c>
      <c r="C3278">
        <v>0</v>
      </c>
      <c r="D3278">
        <v>0</v>
      </c>
      <c r="E3278">
        <v>0</v>
      </c>
      <c r="F3278">
        <v>0</v>
      </c>
      <c r="G3278">
        <v>0</v>
      </c>
      <c r="H3278">
        <v>0</v>
      </c>
      <c r="I3278">
        <v>0</v>
      </c>
      <c r="J3278">
        <v>0</v>
      </c>
      <c r="K3278">
        <v>0</v>
      </c>
      <c r="L3278">
        <v>0</v>
      </c>
      <c r="M3278">
        <v>0</v>
      </c>
      <c r="N3278">
        <v>0</v>
      </c>
      <c r="O3278">
        <v>0</v>
      </c>
      <c r="P3278">
        <v>0</v>
      </c>
      <c r="Q3278">
        <v>0</v>
      </c>
      <c r="R3278">
        <v>0</v>
      </c>
      <c r="S3278">
        <v>0</v>
      </c>
      <c r="T3278">
        <v>0</v>
      </c>
      <c r="U3278">
        <v>0</v>
      </c>
      <c r="V3278">
        <v>0</v>
      </c>
      <c r="W3278">
        <v>0</v>
      </c>
      <c r="X3278">
        <v>0</v>
      </c>
      <c r="Y3278">
        <v>0</v>
      </c>
      <c r="Z3278">
        <v>0</v>
      </c>
      <c r="AA3278">
        <v>0</v>
      </c>
      <c r="AB3278">
        <v>0</v>
      </c>
      <c r="AC3278">
        <v>0</v>
      </c>
      <c r="AD3278">
        <v>0</v>
      </c>
      <c r="AE3278">
        <v>0</v>
      </c>
      <c r="AF3278">
        <v>0</v>
      </c>
    </row>
    <row r="3279" spans="1:32" x14ac:dyDescent="0.25">
      <c r="A3279" t="s">
        <v>8940</v>
      </c>
      <c r="B3279">
        <v>0</v>
      </c>
      <c r="C3279">
        <v>0</v>
      </c>
      <c r="D3279">
        <v>0</v>
      </c>
      <c r="E3279">
        <v>0</v>
      </c>
      <c r="F3279">
        <v>0</v>
      </c>
      <c r="G3279">
        <v>0</v>
      </c>
      <c r="H3279">
        <v>0</v>
      </c>
      <c r="I3279">
        <v>0</v>
      </c>
      <c r="J3279">
        <v>0</v>
      </c>
      <c r="K3279">
        <v>0</v>
      </c>
      <c r="L3279">
        <v>0</v>
      </c>
      <c r="M3279">
        <v>0</v>
      </c>
      <c r="N3279">
        <v>0</v>
      </c>
      <c r="O3279">
        <v>0</v>
      </c>
      <c r="P3279">
        <v>0</v>
      </c>
      <c r="Q3279">
        <v>0</v>
      </c>
      <c r="R3279">
        <v>0</v>
      </c>
      <c r="S3279">
        <v>0</v>
      </c>
      <c r="T3279">
        <v>0</v>
      </c>
      <c r="U3279">
        <v>0</v>
      </c>
      <c r="V3279">
        <v>0</v>
      </c>
      <c r="W3279">
        <v>0</v>
      </c>
      <c r="X3279">
        <v>0</v>
      </c>
      <c r="Y3279">
        <v>0</v>
      </c>
      <c r="Z3279">
        <v>0</v>
      </c>
      <c r="AA3279">
        <v>0</v>
      </c>
      <c r="AB3279">
        <v>0</v>
      </c>
      <c r="AC3279">
        <v>0</v>
      </c>
      <c r="AD3279">
        <v>0</v>
      </c>
      <c r="AE3279">
        <v>0</v>
      </c>
      <c r="AF3279">
        <v>0</v>
      </c>
    </row>
    <row r="3280" spans="1:32" x14ac:dyDescent="0.25">
      <c r="A3280" t="s">
        <v>8941</v>
      </c>
      <c r="B3280">
        <v>0</v>
      </c>
      <c r="C3280">
        <v>0</v>
      </c>
      <c r="D3280">
        <v>0</v>
      </c>
      <c r="E3280">
        <v>0</v>
      </c>
      <c r="F3280">
        <v>0</v>
      </c>
      <c r="G3280">
        <v>0</v>
      </c>
      <c r="H3280">
        <v>0</v>
      </c>
      <c r="I3280">
        <v>0</v>
      </c>
      <c r="J3280">
        <v>0</v>
      </c>
      <c r="K3280">
        <v>0</v>
      </c>
      <c r="L3280">
        <v>0</v>
      </c>
      <c r="M3280">
        <v>0</v>
      </c>
      <c r="N3280">
        <v>0</v>
      </c>
      <c r="O3280">
        <v>0</v>
      </c>
      <c r="P3280">
        <v>0</v>
      </c>
      <c r="Q3280">
        <v>0</v>
      </c>
      <c r="R3280">
        <v>0</v>
      </c>
      <c r="S3280">
        <v>0</v>
      </c>
      <c r="T3280">
        <v>0</v>
      </c>
      <c r="U3280">
        <v>0</v>
      </c>
      <c r="V3280">
        <v>0</v>
      </c>
      <c r="W3280">
        <v>0</v>
      </c>
      <c r="X3280">
        <v>0</v>
      </c>
      <c r="Y3280">
        <v>0</v>
      </c>
      <c r="Z3280">
        <v>0</v>
      </c>
      <c r="AA3280">
        <v>0</v>
      </c>
      <c r="AB3280">
        <v>0</v>
      </c>
      <c r="AC3280">
        <v>0</v>
      </c>
      <c r="AD3280">
        <v>0</v>
      </c>
      <c r="AE3280">
        <v>0</v>
      </c>
      <c r="AF3280">
        <v>0</v>
      </c>
    </row>
    <row r="3281" spans="1:32" x14ac:dyDescent="0.25">
      <c r="A3281" t="s">
        <v>8942</v>
      </c>
      <c r="B3281">
        <v>0</v>
      </c>
      <c r="C3281">
        <v>0</v>
      </c>
      <c r="D3281">
        <v>0</v>
      </c>
      <c r="E3281">
        <v>0</v>
      </c>
      <c r="F3281">
        <v>0</v>
      </c>
      <c r="G3281">
        <v>0</v>
      </c>
      <c r="H3281">
        <v>0</v>
      </c>
      <c r="I3281">
        <v>0</v>
      </c>
      <c r="J3281">
        <v>0</v>
      </c>
      <c r="K3281">
        <v>0</v>
      </c>
      <c r="L3281">
        <v>0</v>
      </c>
      <c r="M3281">
        <v>0</v>
      </c>
      <c r="N3281">
        <v>0</v>
      </c>
      <c r="O3281">
        <v>0</v>
      </c>
      <c r="P3281">
        <v>0</v>
      </c>
      <c r="Q3281">
        <v>0</v>
      </c>
      <c r="R3281">
        <v>0</v>
      </c>
      <c r="S3281">
        <v>0</v>
      </c>
      <c r="T3281">
        <v>0</v>
      </c>
      <c r="U3281">
        <v>0</v>
      </c>
      <c r="V3281">
        <v>0</v>
      </c>
      <c r="W3281">
        <v>0</v>
      </c>
      <c r="X3281">
        <v>0</v>
      </c>
      <c r="Y3281">
        <v>0</v>
      </c>
      <c r="Z3281">
        <v>0</v>
      </c>
      <c r="AA3281">
        <v>0</v>
      </c>
      <c r="AB3281">
        <v>0</v>
      </c>
      <c r="AC3281">
        <v>0</v>
      </c>
      <c r="AD3281">
        <v>0</v>
      </c>
      <c r="AE3281">
        <v>0</v>
      </c>
      <c r="AF3281">
        <v>0</v>
      </c>
    </row>
    <row r="3282" spans="1:32" x14ac:dyDescent="0.25">
      <c r="A3282" t="s">
        <v>8943</v>
      </c>
      <c r="B3282">
        <v>0</v>
      </c>
      <c r="C3282">
        <v>0</v>
      </c>
      <c r="D3282">
        <v>0</v>
      </c>
      <c r="E3282">
        <v>0</v>
      </c>
      <c r="F3282">
        <v>0</v>
      </c>
      <c r="G3282">
        <v>0</v>
      </c>
      <c r="H3282">
        <v>0</v>
      </c>
      <c r="I3282">
        <v>0</v>
      </c>
      <c r="J3282">
        <v>0</v>
      </c>
      <c r="K3282">
        <v>0</v>
      </c>
      <c r="L3282">
        <v>0</v>
      </c>
      <c r="M3282">
        <v>0</v>
      </c>
      <c r="N3282">
        <v>0</v>
      </c>
      <c r="O3282">
        <v>0</v>
      </c>
      <c r="P3282">
        <v>0</v>
      </c>
      <c r="Q3282">
        <v>0</v>
      </c>
      <c r="R3282">
        <v>0</v>
      </c>
      <c r="S3282">
        <v>0</v>
      </c>
      <c r="T3282">
        <v>0</v>
      </c>
      <c r="U3282">
        <v>0</v>
      </c>
      <c r="V3282">
        <v>0</v>
      </c>
      <c r="W3282">
        <v>0</v>
      </c>
      <c r="X3282">
        <v>0</v>
      </c>
      <c r="Y3282">
        <v>0</v>
      </c>
      <c r="Z3282">
        <v>0</v>
      </c>
      <c r="AA3282">
        <v>0</v>
      </c>
      <c r="AB3282">
        <v>0</v>
      </c>
      <c r="AC3282">
        <v>0</v>
      </c>
      <c r="AD3282">
        <v>0</v>
      </c>
      <c r="AE3282">
        <v>0</v>
      </c>
      <c r="AF3282">
        <v>0</v>
      </c>
    </row>
    <row r="3283" spans="1:32" x14ac:dyDescent="0.25">
      <c r="A3283" t="s">
        <v>8944</v>
      </c>
      <c r="B3283" s="197">
        <v>0</v>
      </c>
      <c r="C3283" s="197">
        <v>0</v>
      </c>
      <c r="D3283" s="197">
        <v>0</v>
      </c>
      <c r="E3283" s="197">
        <v>0</v>
      </c>
      <c r="F3283" s="197">
        <v>0</v>
      </c>
      <c r="G3283" s="197">
        <v>0</v>
      </c>
      <c r="H3283" s="197">
        <v>0</v>
      </c>
      <c r="I3283" s="197">
        <v>0</v>
      </c>
      <c r="J3283" s="197">
        <v>0</v>
      </c>
      <c r="K3283" s="197">
        <v>0</v>
      </c>
      <c r="L3283" s="197">
        <v>0</v>
      </c>
      <c r="M3283" s="197">
        <v>0</v>
      </c>
      <c r="N3283" s="197">
        <v>0</v>
      </c>
      <c r="O3283" s="197">
        <v>0</v>
      </c>
      <c r="P3283" s="197">
        <v>0</v>
      </c>
      <c r="Q3283" s="197">
        <v>0</v>
      </c>
      <c r="R3283" s="197">
        <v>0</v>
      </c>
      <c r="S3283" s="197">
        <v>0</v>
      </c>
      <c r="T3283" s="197">
        <v>0</v>
      </c>
      <c r="U3283" s="197">
        <v>0</v>
      </c>
      <c r="V3283" s="197">
        <v>0</v>
      </c>
      <c r="W3283" s="197">
        <v>0</v>
      </c>
      <c r="X3283" s="197">
        <v>0</v>
      </c>
      <c r="Y3283" s="197">
        <v>0</v>
      </c>
      <c r="Z3283" s="197">
        <v>0</v>
      </c>
      <c r="AA3283" s="197">
        <v>0</v>
      </c>
      <c r="AB3283" s="197">
        <v>0</v>
      </c>
      <c r="AC3283" s="197">
        <v>0</v>
      </c>
      <c r="AD3283" s="197">
        <v>0</v>
      </c>
      <c r="AE3283" s="197">
        <v>0</v>
      </c>
      <c r="AF3283" s="197">
        <v>0</v>
      </c>
    </row>
    <row r="3284" spans="1:32" x14ac:dyDescent="0.25">
      <c r="A3284" t="s">
        <v>8945</v>
      </c>
      <c r="B3284">
        <v>0</v>
      </c>
      <c r="C3284">
        <v>0</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0</v>
      </c>
      <c r="W3284">
        <v>0</v>
      </c>
      <c r="X3284">
        <v>0</v>
      </c>
      <c r="Y3284">
        <v>0</v>
      </c>
      <c r="Z3284">
        <v>0</v>
      </c>
      <c r="AA3284">
        <v>0</v>
      </c>
      <c r="AB3284">
        <v>0</v>
      </c>
      <c r="AC3284">
        <v>0</v>
      </c>
      <c r="AD3284">
        <v>0</v>
      </c>
      <c r="AE3284">
        <v>0</v>
      </c>
      <c r="AF3284">
        <v>0</v>
      </c>
    </row>
    <row r="3285" spans="1:32" x14ac:dyDescent="0.25">
      <c r="A3285" t="s">
        <v>8946</v>
      </c>
      <c r="B3285">
        <v>0</v>
      </c>
      <c r="C3285">
        <v>0</v>
      </c>
      <c r="D3285">
        <v>0</v>
      </c>
      <c r="E3285">
        <v>0</v>
      </c>
      <c r="F3285">
        <v>0</v>
      </c>
      <c r="G3285">
        <v>0</v>
      </c>
      <c r="H3285">
        <v>0</v>
      </c>
      <c r="I3285">
        <v>0</v>
      </c>
      <c r="J3285">
        <v>0</v>
      </c>
      <c r="K3285">
        <v>0</v>
      </c>
      <c r="L3285">
        <v>0</v>
      </c>
      <c r="M3285">
        <v>0</v>
      </c>
      <c r="N3285">
        <v>0</v>
      </c>
      <c r="O3285">
        <v>0</v>
      </c>
      <c r="P3285">
        <v>0</v>
      </c>
      <c r="Q3285">
        <v>0</v>
      </c>
      <c r="R3285">
        <v>0</v>
      </c>
      <c r="S3285">
        <v>0</v>
      </c>
      <c r="T3285">
        <v>0</v>
      </c>
      <c r="U3285">
        <v>0</v>
      </c>
      <c r="V3285">
        <v>0</v>
      </c>
      <c r="W3285">
        <v>0</v>
      </c>
      <c r="X3285">
        <v>0</v>
      </c>
      <c r="Y3285">
        <v>0</v>
      </c>
      <c r="Z3285">
        <v>0</v>
      </c>
      <c r="AA3285">
        <v>0</v>
      </c>
      <c r="AB3285">
        <v>0</v>
      </c>
      <c r="AC3285">
        <v>0</v>
      </c>
      <c r="AD3285">
        <v>0</v>
      </c>
      <c r="AE3285">
        <v>0</v>
      </c>
      <c r="AF3285">
        <v>0</v>
      </c>
    </row>
    <row r="3286" spans="1:32" x14ac:dyDescent="0.25">
      <c r="A3286" t="s">
        <v>8947</v>
      </c>
      <c r="B3286">
        <v>0</v>
      </c>
      <c r="C3286">
        <v>0</v>
      </c>
      <c r="D3286">
        <v>0</v>
      </c>
      <c r="E3286">
        <v>0</v>
      </c>
      <c r="F3286">
        <v>0</v>
      </c>
      <c r="G3286">
        <v>0</v>
      </c>
      <c r="H3286">
        <v>0</v>
      </c>
      <c r="I3286">
        <v>0</v>
      </c>
      <c r="J3286">
        <v>0</v>
      </c>
      <c r="K3286">
        <v>0</v>
      </c>
      <c r="L3286">
        <v>0</v>
      </c>
      <c r="M3286">
        <v>0</v>
      </c>
      <c r="N3286">
        <v>0</v>
      </c>
      <c r="O3286">
        <v>0</v>
      </c>
      <c r="P3286">
        <v>0</v>
      </c>
      <c r="Q3286">
        <v>0</v>
      </c>
      <c r="R3286">
        <v>0</v>
      </c>
      <c r="S3286">
        <v>0</v>
      </c>
      <c r="T3286">
        <v>0</v>
      </c>
      <c r="U3286">
        <v>0</v>
      </c>
      <c r="V3286">
        <v>0</v>
      </c>
      <c r="W3286">
        <v>0</v>
      </c>
      <c r="X3286">
        <v>0</v>
      </c>
      <c r="Y3286">
        <v>0</v>
      </c>
      <c r="Z3286">
        <v>0</v>
      </c>
      <c r="AA3286">
        <v>0</v>
      </c>
      <c r="AB3286">
        <v>0</v>
      </c>
      <c r="AC3286">
        <v>0</v>
      </c>
      <c r="AD3286">
        <v>0</v>
      </c>
      <c r="AE3286">
        <v>0</v>
      </c>
      <c r="AF3286">
        <v>0</v>
      </c>
    </row>
    <row r="3287" spans="1:32" x14ac:dyDescent="0.25">
      <c r="A3287" t="s">
        <v>8948</v>
      </c>
      <c r="B3287">
        <v>0</v>
      </c>
      <c r="C3287">
        <v>0</v>
      </c>
      <c r="D3287">
        <v>0</v>
      </c>
      <c r="E3287">
        <v>0</v>
      </c>
      <c r="F3287">
        <v>0</v>
      </c>
      <c r="G3287">
        <v>0</v>
      </c>
      <c r="H3287">
        <v>0</v>
      </c>
      <c r="I3287">
        <v>0</v>
      </c>
      <c r="J3287">
        <v>0</v>
      </c>
      <c r="K3287">
        <v>0</v>
      </c>
      <c r="L3287">
        <v>0</v>
      </c>
      <c r="M3287">
        <v>0</v>
      </c>
      <c r="N3287">
        <v>0</v>
      </c>
      <c r="O3287">
        <v>0</v>
      </c>
      <c r="P3287">
        <v>0</v>
      </c>
      <c r="Q3287">
        <v>0</v>
      </c>
      <c r="R3287">
        <v>0</v>
      </c>
      <c r="S3287">
        <v>0</v>
      </c>
      <c r="T3287">
        <v>0</v>
      </c>
      <c r="U3287">
        <v>0</v>
      </c>
      <c r="V3287">
        <v>0</v>
      </c>
      <c r="W3287">
        <v>0</v>
      </c>
      <c r="X3287">
        <v>0</v>
      </c>
      <c r="Y3287">
        <v>0</v>
      </c>
      <c r="Z3287">
        <v>0</v>
      </c>
      <c r="AA3287">
        <v>0</v>
      </c>
      <c r="AB3287">
        <v>0</v>
      </c>
      <c r="AC3287">
        <v>0</v>
      </c>
      <c r="AD3287">
        <v>0</v>
      </c>
      <c r="AE3287">
        <v>0</v>
      </c>
      <c r="AF3287">
        <v>0</v>
      </c>
    </row>
    <row r="3288" spans="1:32" x14ac:dyDescent="0.25">
      <c r="A3288" t="s">
        <v>8949</v>
      </c>
      <c r="B3288" s="197">
        <v>144775000000</v>
      </c>
      <c r="C3288" s="197">
        <v>146210000000</v>
      </c>
      <c r="D3288" s="197">
        <v>147646000000</v>
      </c>
      <c r="E3288" s="197">
        <v>149081000000</v>
      </c>
      <c r="F3288" s="197">
        <v>150517000000</v>
      </c>
      <c r="G3288" s="197">
        <v>151952000000</v>
      </c>
      <c r="H3288" s="197">
        <v>153551000000</v>
      </c>
      <c r="I3288" s="197">
        <v>155149000000</v>
      </c>
      <c r="J3288" s="197">
        <v>156748000000</v>
      </c>
      <c r="K3288" s="197">
        <v>158346000000</v>
      </c>
      <c r="L3288" s="197">
        <v>159944000000</v>
      </c>
      <c r="M3288" s="197">
        <v>161677000000</v>
      </c>
      <c r="N3288" s="197">
        <v>163411000000</v>
      </c>
      <c r="O3288" s="197">
        <v>165144000000</v>
      </c>
      <c r="P3288" s="197">
        <v>166877000000</v>
      </c>
      <c r="Q3288" s="197">
        <v>168610000000</v>
      </c>
      <c r="R3288" s="197">
        <v>170435000000</v>
      </c>
      <c r="S3288" s="197">
        <v>172261000000</v>
      </c>
      <c r="T3288" s="197">
        <v>174086000000</v>
      </c>
      <c r="U3288" s="197">
        <v>175912000000</v>
      </c>
      <c r="V3288" s="197">
        <v>177737000000</v>
      </c>
      <c r="W3288" s="197">
        <v>179597000000</v>
      </c>
      <c r="X3288" s="197">
        <v>181457000000</v>
      </c>
      <c r="Y3288" s="197">
        <v>183317000000</v>
      </c>
      <c r="Z3288" s="197">
        <v>185177000000</v>
      </c>
      <c r="AA3288" s="197">
        <v>187037000000</v>
      </c>
      <c r="AB3288" s="197">
        <v>188909000000</v>
      </c>
      <c r="AC3288" s="197">
        <v>190781000000</v>
      </c>
      <c r="AD3288" s="197">
        <v>192653000000</v>
      </c>
      <c r="AE3288" s="197">
        <v>194525000000</v>
      </c>
      <c r="AF3288" s="197">
        <v>196397000000</v>
      </c>
    </row>
    <row r="3289" spans="1:32" x14ac:dyDescent="0.25">
      <c r="A3289" t="s">
        <v>8950</v>
      </c>
      <c r="B3289" s="197">
        <v>179896000</v>
      </c>
      <c r="C3289" s="197">
        <v>180831000</v>
      </c>
      <c r="D3289" s="197">
        <v>181765000</v>
      </c>
      <c r="E3289" s="197">
        <v>182700000</v>
      </c>
      <c r="F3289" s="197">
        <v>183634000</v>
      </c>
      <c r="G3289" s="197">
        <v>184568000</v>
      </c>
      <c r="H3289" s="197">
        <v>185433000</v>
      </c>
      <c r="I3289" s="197">
        <v>186298000</v>
      </c>
      <c r="J3289" s="197">
        <v>187163000</v>
      </c>
      <c r="K3289" s="197">
        <v>188028000</v>
      </c>
      <c r="L3289" s="197">
        <v>188893000</v>
      </c>
      <c r="M3289" s="197">
        <v>189662000</v>
      </c>
      <c r="N3289" s="197">
        <v>190432000</v>
      </c>
      <c r="O3289" s="197">
        <v>191201000</v>
      </c>
      <c r="P3289" s="197">
        <v>191970000</v>
      </c>
      <c r="Q3289" s="197">
        <v>192740000</v>
      </c>
      <c r="R3289" s="197">
        <v>193428000</v>
      </c>
      <c r="S3289" s="197">
        <v>194117000</v>
      </c>
      <c r="T3289" s="197">
        <v>194805000</v>
      </c>
      <c r="U3289" s="197">
        <v>195494000</v>
      </c>
      <c r="V3289" s="197">
        <v>196182000</v>
      </c>
      <c r="W3289" s="197">
        <v>196806000</v>
      </c>
      <c r="X3289" s="197">
        <v>197430000</v>
      </c>
      <c r="Y3289" s="197">
        <v>198054000</v>
      </c>
      <c r="Z3289" s="197">
        <v>198679000</v>
      </c>
      <c r="AA3289" s="197">
        <v>199303000</v>
      </c>
      <c r="AB3289" s="197">
        <v>199901000</v>
      </c>
      <c r="AC3289" s="197">
        <v>200500000</v>
      </c>
      <c r="AD3289" s="197">
        <v>201098000</v>
      </c>
      <c r="AE3289" s="197">
        <v>201697000</v>
      </c>
      <c r="AF3289" s="197">
        <v>202295000</v>
      </c>
    </row>
    <row r="3290" spans="1:32" x14ac:dyDescent="0.25">
      <c r="A3290" t="s">
        <v>8951</v>
      </c>
      <c r="B3290">
        <v>0</v>
      </c>
      <c r="C3290">
        <v>0</v>
      </c>
      <c r="D3290">
        <v>0</v>
      </c>
      <c r="E3290">
        <v>0</v>
      </c>
      <c r="F3290">
        <v>0</v>
      </c>
      <c r="G3290">
        <v>0</v>
      </c>
      <c r="H3290">
        <v>0</v>
      </c>
      <c r="I3290">
        <v>0</v>
      </c>
      <c r="J3290">
        <v>0</v>
      </c>
      <c r="K3290">
        <v>0</v>
      </c>
      <c r="L3290">
        <v>0</v>
      </c>
      <c r="M3290">
        <v>0</v>
      </c>
      <c r="N3290">
        <v>0</v>
      </c>
      <c r="O3290">
        <v>0</v>
      </c>
      <c r="P3290">
        <v>0</v>
      </c>
      <c r="Q3290">
        <v>0</v>
      </c>
      <c r="R3290">
        <v>0</v>
      </c>
      <c r="S3290">
        <v>0</v>
      </c>
      <c r="T3290">
        <v>0</v>
      </c>
      <c r="U3290">
        <v>0</v>
      </c>
      <c r="V3290">
        <v>0</v>
      </c>
      <c r="W3290">
        <v>0</v>
      </c>
      <c r="X3290">
        <v>0</v>
      </c>
      <c r="Y3290">
        <v>0</v>
      </c>
      <c r="Z3290">
        <v>0</v>
      </c>
      <c r="AA3290">
        <v>0</v>
      </c>
      <c r="AB3290">
        <v>0</v>
      </c>
      <c r="AC3290">
        <v>0</v>
      </c>
      <c r="AD3290">
        <v>0</v>
      </c>
      <c r="AE3290">
        <v>0</v>
      </c>
      <c r="AF3290">
        <v>0</v>
      </c>
    </row>
    <row r="3291" spans="1:32" x14ac:dyDescent="0.25">
      <c r="A3291" t="s">
        <v>8952</v>
      </c>
      <c r="B3291">
        <v>0</v>
      </c>
      <c r="C3291">
        <v>0</v>
      </c>
      <c r="D3291">
        <v>0</v>
      </c>
      <c r="E3291">
        <v>0</v>
      </c>
      <c r="F3291">
        <v>0</v>
      </c>
      <c r="G3291">
        <v>0</v>
      </c>
      <c r="H3291">
        <v>0</v>
      </c>
      <c r="I3291">
        <v>0</v>
      </c>
      <c r="J3291">
        <v>0</v>
      </c>
      <c r="K3291">
        <v>0</v>
      </c>
      <c r="L3291">
        <v>0</v>
      </c>
      <c r="M3291">
        <v>0</v>
      </c>
      <c r="N3291">
        <v>0</v>
      </c>
      <c r="O3291">
        <v>0</v>
      </c>
      <c r="P3291">
        <v>0</v>
      </c>
      <c r="Q3291">
        <v>0</v>
      </c>
      <c r="R3291">
        <v>0</v>
      </c>
      <c r="S3291">
        <v>0</v>
      </c>
      <c r="T3291">
        <v>0</v>
      </c>
      <c r="U3291">
        <v>0</v>
      </c>
      <c r="V3291">
        <v>0</v>
      </c>
      <c r="W3291">
        <v>0</v>
      </c>
      <c r="X3291">
        <v>0</v>
      </c>
      <c r="Y3291">
        <v>0</v>
      </c>
      <c r="Z3291">
        <v>0</v>
      </c>
      <c r="AA3291">
        <v>0</v>
      </c>
      <c r="AB3291">
        <v>0</v>
      </c>
      <c r="AC3291">
        <v>0</v>
      </c>
      <c r="AD3291">
        <v>0</v>
      </c>
      <c r="AE3291">
        <v>0</v>
      </c>
      <c r="AF3291">
        <v>0</v>
      </c>
    </row>
    <row r="3292" spans="1:32" x14ac:dyDescent="0.25">
      <c r="A3292" t="s">
        <v>8953</v>
      </c>
      <c r="B3292" s="197">
        <v>20969700000</v>
      </c>
      <c r="C3292" s="197">
        <v>21803900000</v>
      </c>
      <c r="D3292" s="197">
        <v>22523600000</v>
      </c>
      <c r="E3292" s="197">
        <v>22501300000</v>
      </c>
      <c r="F3292" s="197">
        <v>22851900000</v>
      </c>
      <c r="G3292" s="197">
        <v>23202100000</v>
      </c>
      <c r="H3292" s="197">
        <v>23537100000</v>
      </c>
      <c r="I3292" s="197">
        <v>23898000000</v>
      </c>
      <c r="J3292" s="197">
        <v>24250200000</v>
      </c>
      <c r="K3292" s="197">
        <v>24565000000</v>
      </c>
      <c r="L3292" s="197">
        <v>24921300000</v>
      </c>
      <c r="M3292" s="197">
        <v>25311200000</v>
      </c>
      <c r="N3292" s="197">
        <v>25679600000</v>
      </c>
      <c r="O3292" s="197">
        <v>25986800000</v>
      </c>
      <c r="P3292" s="197">
        <v>26356400000</v>
      </c>
      <c r="Q3292" s="197">
        <v>26695000000</v>
      </c>
      <c r="R3292" s="197">
        <v>27005600000</v>
      </c>
      <c r="S3292" s="197">
        <v>27299300000</v>
      </c>
      <c r="T3292" s="197">
        <v>27623300000</v>
      </c>
      <c r="U3292" s="197">
        <v>27905000000</v>
      </c>
      <c r="V3292" s="197">
        <v>28218700000</v>
      </c>
      <c r="W3292" s="197">
        <v>28556900000</v>
      </c>
      <c r="X3292" s="197">
        <v>28939600000</v>
      </c>
      <c r="Y3292" s="197">
        <v>29377100000</v>
      </c>
      <c r="Z3292" s="197">
        <v>29832700000</v>
      </c>
      <c r="AA3292" s="197">
        <v>30292700000</v>
      </c>
      <c r="AB3292" s="197">
        <v>30703600000</v>
      </c>
      <c r="AC3292" s="197">
        <v>31145800000</v>
      </c>
      <c r="AD3292" s="197">
        <v>31599800000</v>
      </c>
      <c r="AE3292" s="197">
        <v>32067400000</v>
      </c>
      <c r="AF3292" s="197">
        <v>32573900000</v>
      </c>
    </row>
    <row r="3293" spans="1:32" x14ac:dyDescent="0.25">
      <c r="A3293" t="s">
        <v>8954</v>
      </c>
      <c r="B3293" s="197">
        <v>206243000000</v>
      </c>
      <c r="C3293" s="197">
        <v>214448000000</v>
      </c>
      <c r="D3293" s="197">
        <v>221526000000</v>
      </c>
      <c r="E3293" s="197">
        <v>221307000000</v>
      </c>
      <c r="F3293" s="197">
        <v>224755000000</v>
      </c>
      <c r="G3293" s="197">
        <v>228199000000</v>
      </c>
      <c r="H3293" s="197">
        <v>231494000000</v>
      </c>
      <c r="I3293" s="197">
        <v>235044000000</v>
      </c>
      <c r="J3293" s="197">
        <v>238508000000</v>
      </c>
      <c r="K3293" s="197">
        <v>241604000000</v>
      </c>
      <c r="L3293" s="197">
        <v>245108000000</v>
      </c>
      <c r="M3293" s="197">
        <v>248943000000</v>
      </c>
      <c r="N3293" s="197">
        <v>252566000000</v>
      </c>
      <c r="O3293" s="197">
        <v>255588000000</v>
      </c>
      <c r="P3293" s="197">
        <v>259223000000</v>
      </c>
      <c r="Q3293" s="197">
        <v>262553000000</v>
      </c>
      <c r="R3293" s="197">
        <v>265608000000</v>
      </c>
      <c r="S3293" s="197">
        <v>268497000000</v>
      </c>
      <c r="T3293" s="197">
        <v>271683000000</v>
      </c>
      <c r="U3293" s="197">
        <v>274454000000</v>
      </c>
      <c r="V3293" s="197">
        <v>277539000000</v>
      </c>
      <c r="W3293" s="197">
        <v>280865000000</v>
      </c>
      <c r="X3293" s="197">
        <v>284629000000</v>
      </c>
      <c r="Y3293" s="197">
        <v>288932000000</v>
      </c>
      <c r="Z3293" s="197">
        <v>293413000000</v>
      </c>
      <c r="AA3293" s="197">
        <v>297938000000</v>
      </c>
      <c r="AB3293" s="197">
        <v>301978000000</v>
      </c>
      <c r="AC3293" s="197">
        <v>306327000000</v>
      </c>
      <c r="AD3293" s="197">
        <v>310792000000</v>
      </c>
      <c r="AE3293" s="197">
        <v>315392000000</v>
      </c>
      <c r="AF3293" s="197">
        <v>320374000000</v>
      </c>
    </row>
    <row r="3294" spans="1:32" x14ac:dyDescent="0.25">
      <c r="A3294" t="s">
        <v>8955</v>
      </c>
      <c r="B3294" s="197">
        <v>20626800000</v>
      </c>
      <c r="C3294" s="197">
        <v>21447400000</v>
      </c>
      <c r="D3294" s="197">
        <v>22155400000</v>
      </c>
      <c r="E3294" s="197">
        <v>22133400000</v>
      </c>
      <c r="F3294" s="197">
        <v>22478300000</v>
      </c>
      <c r="G3294" s="197">
        <v>22822700000</v>
      </c>
      <c r="H3294" s="197">
        <v>23152200000</v>
      </c>
      <c r="I3294" s="197">
        <v>23507300000</v>
      </c>
      <c r="J3294" s="197">
        <v>23853700000</v>
      </c>
      <c r="K3294" s="197">
        <v>24163400000</v>
      </c>
      <c r="L3294" s="197">
        <v>24513900000</v>
      </c>
      <c r="M3294" s="197">
        <v>24897400000</v>
      </c>
      <c r="N3294" s="197">
        <v>25259800000</v>
      </c>
      <c r="O3294" s="197">
        <v>25561900000</v>
      </c>
      <c r="P3294" s="197">
        <v>25925500000</v>
      </c>
      <c r="Q3294" s="197">
        <v>26258600000</v>
      </c>
      <c r="R3294" s="197">
        <v>26564100000</v>
      </c>
      <c r="S3294" s="197">
        <v>26853000000</v>
      </c>
      <c r="T3294" s="197">
        <v>27171700000</v>
      </c>
      <c r="U3294" s="197">
        <v>27448800000</v>
      </c>
      <c r="V3294" s="197">
        <v>27757300000</v>
      </c>
      <c r="W3294" s="197">
        <v>28089900000</v>
      </c>
      <c r="X3294" s="197">
        <v>28466500000</v>
      </c>
      <c r="Y3294" s="197">
        <v>28896800000</v>
      </c>
      <c r="Z3294" s="197">
        <v>29344900000</v>
      </c>
      <c r="AA3294" s="197">
        <v>29797500000</v>
      </c>
      <c r="AB3294" s="197">
        <v>30201600000</v>
      </c>
      <c r="AC3294" s="197">
        <v>30636500000</v>
      </c>
      <c r="AD3294" s="197">
        <v>31083100000</v>
      </c>
      <c r="AE3294" s="197">
        <v>31543100000</v>
      </c>
      <c r="AF3294" s="197">
        <v>32041300000</v>
      </c>
    </row>
    <row r="3295" spans="1:32" x14ac:dyDescent="0.25">
      <c r="A3295" t="s">
        <v>8956</v>
      </c>
      <c r="B3295" s="197">
        <v>2024600000</v>
      </c>
      <c r="C3295" s="197">
        <v>2105150000</v>
      </c>
      <c r="D3295" s="197">
        <v>2174630000</v>
      </c>
      <c r="E3295" s="197">
        <v>2172480000</v>
      </c>
      <c r="F3295" s="197">
        <v>2206330000</v>
      </c>
      <c r="G3295" s="197">
        <v>2240140000</v>
      </c>
      <c r="H3295" s="197">
        <v>2272480000</v>
      </c>
      <c r="I3295" s="197">
        <v>2307330000</v>
      </c>
      <c r="J3295" s="197">
        <v>2341340000</v>
      </c>
      <c r="K3295" s="197">
        <v>2371730000</v>
      </c>
      <c r="L3295" s="197">
        <v>2406130000</v>
      </c>
      <c r="M3295" s="197">
        <v>2443770000</v>
      </c>
      <c r="N3295" s="197">
        <v>2479340000</v>
      </c>
      <c r="O3295" s="197">
        <v>2509000000</v>
      </c>
      <c r="P3295" s="197">
        <v>2544690000</v>
      </c>
      <c r="Q3295" s="197">
        <v>2577380000</v>
      </c>
      <c r="R3295" s="197">
        <v>2607370000</v>
      </c>
      <c r="S3295" s="197">
        <v>2635730000</v>
      </c>
      <c r="T3295" s="197">
        <v>2667000000</v>
      </c>
      <c r="U3295" s="197">
        <v>2694200000</v>
      </c>
      <c r="V3295" s="197">
        <v>2724490000</v>
      </c>
      <c r="W3295" s="197">
        <v>2757140000</v>
      </c>
      <c r="X3295" s="197">
        <v>2794090000</v>
      </c>
      <c r="Y3295" s="197">
        <v>2836330000</v>
      </c>
      <c r="Z3295" s="197">
        <v>2880320000</v>
      </c>
      <c r="AA3295" s="197">
        <v>2924740000</v>
      </c>
      <c r="AB3295" s="197">
        <v>2964400000</v>
      </c>
      <c r="AC3295" s="197">
        <v>3007090000</v>
      </c>
      <c r="AD3295" s="197">
        <v>3050930000</v>
      </c>
      <c r="AE3295" s="197">
        <v>3096080000</v>
      </c>
      <c r="AF3295" s="197">
        <v>3144980000</v>
      </c>
    </row>
    <row r="3296" spans="1:32" x14ac:dyDescent="0.25">
      <c r="A3296" t="s">
        <v>8957</v>
      </c>
      <c r="B3296" s="197">
        <v>1912370000</v>
      </c>
      <c r="C3296" s="197">
        <v>1988450000</v>
      </c>
      <c r="D3296" s="197">
        <v>2054080000</v>
      </c>
      <c r="E3296" s="197">
        <v>2052050000</v>
      </c>
      <c r="F3296" s="197">
        <v>2084020000</v>
      </c>
      <c r="G3296" s="197">
        <v>2115950000</v>
      </c>
      <c r="H3296" s="197">
        <v>2146500000</v>
      </c>
      <c r="I3296" s="197">
        <v>2179420000</v>
      </c>
      <c r="J3296" s="197">
        <v>2211540000</v>
      </c>
      <c r="K3296" s="197">
        <v>2240250000</v>
      </c>
      <c r="L3296" s="197">
        <v>2272740000</v>
      </c>
      <c r="M3296" s="197">
        <v>2308300000</v>
      </c>
      <c r="N3296" s="197">
        <v>2341900000</v>
      </c>
      <c r="O3296" s="197">
        <v>2369920000</v>
      </c>
      <c r="P3296" s="197">
        <v>2403620000</v>
      </c>
      <c r="Q3296" s="197">
        <v>2434500000</v>
      </c>
      <c r="R3296" s="197">
        <v>2462830000</v>
      </c>
      <c r="S3296" s="197">
        <v>2489610000</v>
      </c>
      <c r="T3296" s="197">
        <v>2519160000</v>
      </c>
      <c r="U3296" s="197">
        <v>2544850000</v>
      </c>
      <c r="V3296" s="197">
        <v>2573450000</v>
      </c>
      <c r="W3296" s="197">
        <v>2604290000</v>
      </c>
      <c r="X3296" s="197">
        <v>2639200000</v>
      </c>
      <c r="Y3296" s="197">
        <v>2679100000</v>
      </c>
      <c r="Z3296" s="197">
        <v>2720640000</v>
      </c>
      <c r="AA3296" s="197">
        <v>2762600000</v>
      </c>
      <c r="AB3296" s="197">
        <v>2800070000</v>
      </c>
      <c r="AC3296" s="197">
        <v>2840390000</v>
      </c>
      <c r="AD3296" s="197">
        <v>2881800000</v>
      </c>
      <c r="AE3296" s="197">
        <v>2924450000</v>
      </c>
      <c r="AF3296" s="197">
        <v>2970640000</v>
      </c>
    </row>
    <row r="3297" spans="1:32" x14ac:dyDescent="0.25">
      <c r="A3297" t="s">
        <v>8958</v>
      </c>
      <c r="B3297" s="197">
        <v>63777100</v>
      </c>
      <c r="C3297" s="197">
        <v>66314400</v>
      </c>
      <c r="D3297" s="197">
        <v>68503200</v>
      </c>
      <c r="E3297" s="197">
        <v>68435300</v>
      </c>
      <c r="F3297" s="197">
        <v>69501700</v>
      </c>
      <c r="G3297" s="197">
        <v>70566600</v>
      </c>
      <c r="H3297" s="197">
        <v>71585500</v>
      </c>
      <c r="I3297" s="197">
        <v>72683300</v>
      </c>
      <c r="J3297" s="197">
        <v>73754500</v>
      </c>
      <c r="K3297" s="197">
        <v>74711900</v>
      </c>
      <c r="L3297" s="197">
        <v>75795500</v>
      </c>
      <c r="M3297" s="197">
        <v>76981300</v>
      </c>
      <c r="N3297" s="197">
        <v>78101800</v>
      </c>
      <c r="O3297" s="197">
        <v>79036200</v>
      </c>
      <c r="P3297" s="197">
        <v>80160300</v>
      </c>
      <c r="Q3297" s="197">
        <v>81190200</v>
      </c>
      <c r="R3297" s="197">
        <v>82134700</v>
      </c>
      <c r="S3297" s="197">
        <v>83028000</v>
      </c>
      <c r="T3297" s="197">
        <v>84013400</v>
      </c>
      <c r="U3297" s="197">
        <v>84870200</v>
      </c>
      <c r="V3297" s="197">
        <v>85824100</v>
      </c>
      <c r="W3297" s="197">
        <v>86852600</v>
      </c>
      <c r="X3297" s="197">
        <v>88016800</v>
      </c>
      <c r="Y3297" s="197">
        <v>89347300</v>
      </c>
      <c r="Z3297" s="197">
        <v>90732900</v>
      </c>
      <c r="AA3297" s="197">
        <v>92132200</v>
      </c>
      <c r="AB3297" s="197">
        <v>93381600</v>
      </c>
      <c r="AC3297" s="197">
        <v>94726500</v>
      </c>
      <c r="AD3297" s="197">
        <v>96107300</v>
      </c>
      <c r="AE3297" s="197">
        <v>97529600</v>
      </c>
      <c r="AF3297" s="197">
        <v>99070100</v>
      </c>
    </row>
    <row r="3298" spans="1:32" x14ac:dyDescent="0.25">
      <c r="A3298" t="s">
        <v>8959</v>
      </c>
      <c r="B3298" s="197">
        <v>995101000</v>
      </c>
      <c r="C3298" s="197">
        <v>1034690000</v>
      </c>
      <c r="D3298" s="197">
        <v>1068840000</v>
      </c>
      <c r="E3298" s="197">
        <v>1067780000</v>
      </c>
      <c r="F3298" s="197">
        <v>1084420000</v>
      </c>
      <c r="G3298" s="197">
        <v>1101040000</v>
      </c>
      <c r="H3298" s="197">
        <v>1116930000</v>
      </c>
      <c r="I3298" s="197">
        <v>1134060000</v>
      </c>
      <c r="J3298" s="197">
        <v>1150780000</v>
      </c>
      <c r="K3298" s="197">
        <v>1165710000</v>
      </c>
      <c r="L3298" s="197">
        <v>1182620000</v>
      </c>
      <c r="M3298" s="197">
        <v>1201120000</v>
      </c>
      <c r="N3298" s="197">
        <v>1218610000</v>
      </c>
      <c r="O3298" s="197">
        <v>1233180000</v>
      </c>
      <c r="P3298" s="197">
        <v>1250720000</v>
      </c>
      <c r="Q3298" s="197">
        <v>1266790000</v>
      </c>
      <c r="R3298" s="197">
        <v>1281530000</v>
      </c>
      <c r="S3298" s="197">
        <v>1295470000</v>
      </c>
      <c r="T3298" s="197">
        <v>1310840000</v>
      </c>
      <c r="U3298" s="197">
        <v>1324210000</v>
      </c>
      <c r="V3298" s="197">
        <v>1339100000</v>
      </c>
      <c r="W3298" s="197">
        <v>1355140000</v>
      </c>
      <c r="X3298" s="197">
        <v>1373310000</v>
      </c>
      <c r="Y3298" s="197">
        <v>1394070000</v>
      </c>
      <c r="Z3298" s="197">
        <v>1415690000</v>
      </c>
      <c r="AA3298" s="197">
        <v>1437520000</v>
      </c>
      <c r="AB3298" s="197">
        <v>1457010000</v>
      </c>
      <c r="AC3298" s="197">
        <v>1478000000</v>
      </c>
      <c r="AD3298" s="197">
        <v>1499540000</v>
      </c>
      <c r="AE3298" s="197">
        <v>1521730000</v>
      </c>
      <c r="AF3298" s="197">
        <v>1545770000</v>
      </c>
    </row>
    <row r="3299" spans="1:32" x14ac:dyDescent="0.25">
      <c r="A3299" t="s">
        <v>8960</v>
      </c>
      <c r="B3299" s="197">
        <v>544442000</v>
      </c>
      <c r="C3299" s="197">
        <v>566102000</v>
      </c>
      <c r="D3299" s="197">
        <v>584787000</v>
      </c>
      <c r="E3299" s="197">
        <v>584208000</v>
      </c>
      <c r="F3299" s="197">
        <v>593311000</v>
      </c>
      <c r="G3299" s="197">
        <v>602402000</v>
      </c>
      <c r="H3299" s="197">
        <v>611099000</v>
      </c>
      <c r="I3299" s="197">
        <v>620471000</v>
      </c>
      <c r="J3299" s="197">
        <v>629616000</v>
      </c>
      <c r="K3299" s="197">
        <v>637789000</v>
      </c>
      <c r="L3299" s="197">
        <v>647039000</v>
      </c>
      <c r="M3299" s="197">
        <v>657162000</v>
      </c>
      <c r="N3299" s="197">
        <v>666727000</v>
      </c>
      <c r="O3299" s="197">
        <v>674703000</v>
      </c>
      <c r="P3299" s="197">
        <v>684299000</v>
      </c>
      <c r="Q3299" s="197">
        <v>693091000</v>
      </c>
      <c r="R3299" s="197">
        <v>701155000</v>
      </c>
      <c r="S3299" s="197">
        <v>708781000</v>
      </c>
      <c r="T3299" s="197">
        <v>717192000</v>
      </c>
      <c r="U3299" s="197">
        <v>724506000</v>
      </c>
      <c r="V3299" s="197">
        <v>732650000</v>
      </c>
      <c r="W3299" s="197">
        <v>741430000</v>
      </c>
      <c r="X3299" s="197">
        <v>751368000</v>
      </c>
      <c r="Y3299" s="197">
        <v>762726000</v>
      </c>
      <c r="Z3299" s="197">
        <v>774554000</v>
      </c>
      <c r="AA3299" s="197">
        <v>786499000</v>
      </c>
      <c r="AB3299" s="197">
        <v>797165000</v>
      </c>
      <c r="AC3299" s="197">
        <v>808646000</v>
      </c>
      <c r="AD3299" s="197">
        <v>820433000</v>
      </c>
      <c r="AE3299" s="197">
        <v>832575000</v>
      </c>
      <c r="AF3299" s="197">
        <v>845726000</v>
      </c>
    </row>
    <row r="3300" spans="1:32" x14ac:dyDescent="0.25">
      <c r="A3300" t="s">
        <v>8961</v>
      </c>
      <c r="B3300">
        <v>0</v>
      </c>
      <c r="C3300">
        <v>0</v>
      </c>
      <c r="D3300">
        <v>0</v>
      </c>
      <c r="E3300">
        <v>0</v>
      </c>
      <c r="F3300">
        <v>0</v>
      </c>
      <c r="G3300">
        <v>0</v>
      </c>
      <c r="H3300">
        <v>0</v>
      </c>
      <c r="I3300">
        <v>0</v>
      </c>
      <c r="J3300">
        <v>0</v>
      </c>
      <c r="K3300">
        <v>0</v>
      </c>
      <c r="L3300">
        <v>0</v>
      </c>
      <c r="M3300">
        <v>0</v>
      </c>
      <c r="N3300">
        <v>0</v>
      </c>
      <c r="O3300">
        <v>0</v>
      </c>
      <c r="P3300">
        <v>0</v>
      </c>
      <c r="Q3300">
        <v>0</v>
      </c>
      <c r="R3300">
        <v>0</v>
      </c>
      <c r="S3300">
        <v>0</v>
      </c>
      <c r="T3300">
        <v>0</v>
      </c>
      <c r="U3300">
        <v>0</v>
      </c>
      <c r="V3300">
        <v>0</v>
      </c>
      <c r="W3300">
        <v>0</v>
      </c>
      <c r="X3300">
        <v>0</v>
      </c>
      <c r="Y3300">
        <v>0</v>
      </c>
      <c r="Z3300">
        <v>0</v>
      </c>
      <c r="AA3300">
        <v>0</v>
      </c>
      <c r="AB3300">
        <v>0</v>
      </c>
      <c r="AC3300">
        <v>0</v>
      </c>
      <c r="AD3300">
        <v>0</v>
      </c>
      <c r="AE3300">
        <v>0</v>
      </c>
      <c r="AF3300">
        <v>0</v>
      </c>
    </row>
    <row r="3301" spans="1:32" x14ac:dyDescent="0.25">
      <c r="A3301" t="s">
        <v>8962</v>
      </c>
      <c r="B3301">
        <v>0</v>
      </c>
      <c r="C3301">
        <v>0</v>
      </c>
      <c r="D3301">
        <v>0</v>
      </c>
      <c r="E3301">
        <v>0</v>
      </c>
      <c r="F3301">
        <v>0</v>
      </c>
      <c r="G3301">
        <v>0</v>
      </c>
      <c r="H3301">
        <v>0</v>
      </c>
      <c r="I3301">
        <v>0</v>
      </c>
      <c r="J3301">
        <v>0</v>
      </c>
      <c r="K3301">
        <v>0</v>
      </c>
      <c r="L3301">
        <v>0</v>
      </c>
      <c r="M3301">
        <v>0</v>
      </c>
      <c r="N3301">
        <v>0</v>
      </c>
      <c r="O3301">
        <v>0</v>
      </c>
      <c r="P3301">
        <v>0</v>
      </c>
      <c r="Q3301">
        <v>0</v>
      </c>
      <c r="R3301">
        <v>0</v>
      </c>
      <c r="S3301">
        <v>0</v>
      </c>
      <c r="T3301">
        <v>0</v>
      </c>
      <c r="U3301">
        <v>0</v>
      </c>
      <c r="V3301">
        <v>0</v>
      </c>
      <c r="W3301">
        <v>0</v>
      </c>
      <c r="X3301">
        <v>0</v>
      </c>
      <c r="Y3301">
        <v>0</v>
      </c>
      <c r="Z3301">
        <v>0</v>
      </c>
      <c r="AA3301">
        <v>0</v>
      </c>
      <c r="AB3301">
        <v>0</v>
      </c>
      <c r="AC3301">
        <v>0</v>
      </c>
      <c r="AD3301">
        <v>0</v>
      </c>
      <c r="AE3301">
        <v>0</v>
      </c>
      <c r="AF3301">
        <v>0</v>
      </c>
    </row>
    <row r="3302" spans="1:32" x14ac:dyDescent="0.25">
      <c r="A3302" t="s">
        <v>8963</v>
      </c>
      <c r="B3302">
        <v>0</v>
      </c>
      <c r="C3302">
        <v>0</v>
      </c>
      <c r="D3302">
        <v>0</v>
      </c>
      <c r="E3302">
        <v>0</v>
      </c>
      <c r="F3302">
        <v>0</v>
      </c>
      <c r="G3302">
        <v>0</v>
      </c>
      <c r="H3302">
        <v>0</v>
      </c>
      <c r="I3302">
        <v>0</v>
      </c>
      <c r="J3302">
        <v>0</v>
      </c>
      <c r="K3302">
        <v>0</v>
      </c>
      <c r="L3302">
        <v>0</v>
      </c>
      <c r="M3302">
        <v>0</v>
      </c>
      <c r="N3302">
        <v>0</v>
      </c>
      <c r="O3302">
        <v>0</v>
      </c>
      <c r="P3302">
        <v>0</v>
      </c>
      <c r="Q3302">
        <v>0</v>
      </c>
      <c r="R3302">
        <v>0</v>
      </c>
      <c r="S3302">
        <v>0</v>
      </c>
      <c r="T3302">
        <v>0</v>
      </c>
      <c r="U3302">
        <v>0</v>
      </c>
      <c r="V3302">
        <v>0</v>
      </c>
      <c r="W3302">
        <v>0</v>
      </c>
      <c r="X3302">
        <v>0</v>
      </c>
      <c r="Y3302">
        <v>0</v>
      </c>
      <c r="Z3302">
        <v>0</v>
      </c>
      <c r="AA3302">
        <v>0</v>
      </c>
      <c r="AB3302">
        <v>0</v>
      </c>
      <c r="AC3302">
        <v>0</v>
      </c>
      <c r="AD3302">
        <v>0</v>
      </c>
      <c r="AE3302">
        <v>0</v>
      </c>
      <c r="AF330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92C7-AB78-4582-99DF-26D4F546ACEF}">
  <dimension ref="A1:X32"/>
  <sheetViews>
    <sheetView workbookViewId="0"/>
  </sheetViews>
  <sheetFormatPr defaultRowHeight="15" x14ac:dyDescent="0.25"/>
  <sheetData>
    <row r="1" spans="1:24" x14ac:dyDescent="0.25">
      <c r="A1" t="s">
        <v>5639</v>
      </c>
      <c r="B1" t="s">
        <v>5640</v>
      </c>
      <c r="C1" t="s">
        <v>5641</v>
      </c>
      <c r="D1" t="s">
        <v>5642</v>
      </c>
      <c r="E1" t="s">
        <v>5643</v>
      </c>
      <c r="F1" t="s">
        <v>5644</v>
      </c>
      <c r="G1" t="s">
        <v>5645</v>
      </c>
      <c r="H1" t="s">
        <v>5646</v>
      </c>
      <c r="I1" t="s">
        <v>5647</v>
      </c>
      <c r="J1" t="s">
        <v>5648</v>
      </c>
      <c r="K1" t="s">
        <v>5649</v>
      </c>
      <c r="L1" t="s">
        <v>5650</v>
      </c>
      <c r="M1" t="s">
        <v>5651</v>
      </c>
      <c r="N1" t="s">
        <v>5652</v>
      </c>
      <c r="O1" t="s">
        <v>5653</v>
      </c>
      <c r="P1" t="s">
        <v>5654</v>
      </c>
      <c r="Q1" t="s">
        <v>5655</v>
      </c>
      <c r="R1" t="s">
        <v>5656</v>
      </c>
      <c r="S1" t="s">
        <v>5657</v>
      </c>
      <c r="T1" t="s">
        <v>5658</v>
      </c>
      <c r="U1" t="s">
        <v>5659</v>
      </c>
      <c r="V1" t="s">
        <v>5660</v>
      </c>
      <c r="W1" t="s">
        <v>5661</v>
      </c>
      <c r="X1" t="s">
        <v>5662</v>
      </c>
    </row>
    <row r="2" spans="1:24" x14ac:dyDescent="0.25">
      <c r="A2">
        <v>2020</v>
      </c>
      <c r="B2">
        <v>0.62521099999999996</v>
      </c>
      <c r="C2">
        <v>2.8501699999999999</v>
      </c>
      <c r="D2">
        <v>3.2409000000000002E-4</v>
      </c>
      <c r="E2">
        <v>4.2684500000000001E-5</v>
      </c>
      <c r="F2">
        <v>1.2599899999999999E-5</v>
      </c>
      <c r="G2">
        <v>3.3071799999999997E-4</v>
      </c>
      <c r="H2">
        <v>3.4209600000000001E-4</v>
      </c>
      <c r="I2">
        <v>7.1168100000000001E-6</v>
      </c>
      <c r="J2">
        <v>2.86505E-4</v>
      </c>
      <c r="K2">
        <v>0</v>
      </c>
      <c r="L2">
        <v>0.74374899999999999</v>
      </c>
      <c r="M2">
        <v>-2.0734599999999999E-2</v>
      </c>
      <c r="N2">
        <v>0</v>
      </c>
      <c r="O2">
        <v>3.5840500000000001E-4</v>
      </c>
      <c r="P2">
        <v>19.433199999999999</v>
      </c>
      <c r="Q2">
        <v>0.18640000000000001</v>
      </c>
      <c r="R2">
        <v>4.8212100000000001E-2</v>
      </c>
      <c r="S2">
        <v>3.9744300000000003E-2</v>
      </c>
      <c r="T2">
        <v>1.11258E-4</v>
      </c>
      <c r="U2">
        <v>4.4390499999999999E-3</v>
      </c>
      <c r="V2">
        <v>0</v>
      </c>
      <c r="W2">
        <v>14.2189</v>
      </c>
      <c r="X2">
        <v>4.2453600000000003E-5</v>
      </c>
    </row>
    <row r="3" spans="1:24" x14ac:dyDescent="0.25">
      <c r="A3">
        <v>2021</v>
      </c>
      <c r="B3">
        <v>0.650084</v>
      </c>
      <c r="C3">
        <v>2.85372</v>
      </c>
      <c r="D3">
        <v>3.2179799999999998E-4</v>
      </c>
      <c r="E3">
        <v>4.31447E-5</v>
      </c>
      <c r="F3">
        <v>1.2735700000000001E-5</v>
      </c>
      <c r="G3">
        <v>3.3143400000000003E-4</v>
      </c>
      <c r="H3">
        <v>3.43996E-4</v>
      </c>
      <c r="I3">
        <v>7.1270800000000002E-6</v>
      </c>
      <c r="J3">
        <v>2.9341700000000003E-4</v>
      </c>
      <c r="K3">
        <v>0</v>
      </c>
      <c r="L3">
        <v>0.75256699999999999</v>
      </c>
      <c r="M3">
        <v>-2.0605800000000001E-2</v>
      </c>
      <c r="N3">
        <v>0</v>
      </c>
      <c r="O3">
        <v>3.5647199999999998E-4</v>
      </c>
      <c r="P3">
        <v>19.814399999999999</v>
      </c>
      <c r="Q3">
        <v>0.18426699999999999</v>
      </c>
      <c r="R3">
        <v>4.8988200000000003E-2</v>
      </c>
      <c r="S3">
        <v>4.1101199999999997E-2</v>
      </c>
      <c r="T3">
        <v>1.10172E-4</v>
      </c>
      <c r="U3">
        <v>4.6241499999999996E-3</v>
      </c>
      <c r="V3">
        <v>0</v>
      </c>
      <c r="W3">
        <v>14.319000000000001</v>
      </c>
      <c r="X3">
        <v>4.3598499999999999E-5</v>
      </c>
    </row>
    <row r="4" spans="1:24" x14ac:dyDescent="0.25">
      <c r="A4">
        <v>2022</v>
      </c>
      <c r="B4">
        <v>0.67154100000000005</v>
      </c>
      <c r="C4">
        <v>2.8725900000000002</v>
      </c>
      <c r="D4">
        <v>3.4862499999999998E-4</v>
      </c>
      <c r="E4">
        <v>4.3932800000000001E-5</v>
      </c>
      <c r="F4">
        <v>1.2968300000000001E-5</v>
      </c>
      <c r="G4">
        <v>3.4106700000000002E-4</v>
      </c>
      <c r="H4">
        <v>3.5919000000000001E-4</v>
      </c>
      <c r="I4">
        <v>7.37848E-6</v>
      </c>
      <c r="J4">
        <v>2.9936699999999998E-4</v>
      </c>
      <c r="K4">
        <v>0</v>
      </c>
      <c r="L4">
        <v>0.761513</v>
      </c>
      <c r="M4">
        <v>-2.1636599999999999E-2</v>
      </c>
      <c r="N4">
        <v>0</v>
      </c>
      <c r="O4">
        <v>3.7061800000000002E-4</v>
      </c>
      <c r="P4">
        <v>20.177099999999999</v>
      </c>
      <c r="Q4">
        <v>0.17912900000000001</v>
      </c>
      <c r="R4">
        <v>4.9593999999999999E-2</v>
      </c>
      <c r="S4">
        <v>4.31326E-2</v>
      </c>
      <c r="T4">
        <v>1.19255E-4</v>
      </c>
      <c r="U4">
        <v>4.8268399999999998E-3</v>
      </c>
      <c r="V4">
        <v>0</v>
      </c>
      <c r="W4">
        <v>14.450799999999999</v>
      </c>
      <c r="X4">
        <v>4.5646100000000003E-5</v>
      </c>
    </row>
    <row r="5" spans="1:24" x14ac:dyDescent="0.25">
      <c r="A5">
        <v>2023</v>
      </c>
      <c r="B5">
        <v>0.67087600000000003</v>
      </c>
      <c r="C5">
        <v>2.8953099999999998</v>
      </c>
      <c r="D5">
        <v>3.5571600000000001E-4</v>
      </c>
      <c r="E5">
        <v>4.3614E-5</v>
      </c>
      <c r="F5">
        <v>1.2874199999999999E-5</v>
      </c>
      <c r="G5">
        <v>3.3821799999999999E-4</v>
      </c>
      <c r="H5">
        <v>3.4850099999999998E-4</v>
      </c>
      <c r="I5">
        <v>7.4939499999999996E-6</v>
      </c>
      <c r="J5">
        <v>2.94476E-4</v>
      </c>
      <c r="K5">
        <v>0</v>
      </c>
      <c r="L5">
        <v>0.77024899999999996</v>
      </c>
      <c r="M5">
        <v>-2.2196299999999999E-2</v>
      </c>
      <c r="N5">
        <v>0</v>
      </c>
      <c r="O5">
        <v>3.69587E-4</v>
      </c>
      <c r="P5">
        <v>20.490300000000001</v>
      </c>
      <c r="Q5">
        <v>0.179456</v>
      </c>
      <c r="R5">
        <v>4.9875099999999999E-2</v>
      </c>
      <c r="S5">
        <v>4.2557299999999999E-2</v>
      </c>
      <c r="T5">
        <v>1.2184300000000001E-4</v>
      </c>
      <c r="U5">
        <v>4.8836000000000001E-3</v>
      </c>
      <c r="V5">
        <v>0</v>
      </c>
      <c r="W5">
        <v>14.587300000000001</v>
      </c>
      <c r="X5">
        <v>4.5195199999999997E-5</v>
      </c>
    </row>
    <row r="6" spans="1:24" x14ac:dyDescent="0.25">
      <c r="A6">
        <v>2024</v>
      </c>
      <c r="B6">
        <v>0.68132999999999999</v>
      </c>
      <c r="C6">
        <v>2.9092699999999998</v>
      </c>
      <c r="D6">
        <v>3.6480900000000001E-4</v>
      </c>
      <c r="E6">
        <v>4.4518100000000003E-5</v>
      </c>
      <c r="F6">
        <v>1.31411E-5</v>
      </c>
      <c r="G6">
        <v>3.4446999999999999E-4</v>
      </c>
      <c r="H6">
        <v>3.4635500000000001E-4</v>
      </c>
      <c r="I6">
        <v>7.7133199999999992E-6</v>
      </c>
      <c r="J6">
        <v>2.9874099999999999E-4</v>
      </c>
      <c r="K6">
        <v>0</v>
      </c>
      <c r="L6">
        <v>0.77917099999999995</v>
      </c>
      <c r="M6">
        <v>-2.2598500000000001E-2</v>
      </c>
      <c r="N6">
        <v>0</v>
      </c>
      <c r="O6">
        <v>3.7843700000000002E-4</v>
      </c>
      <c r="P6">
        <v>20.8383</v>
      </c>
      <c r="Q6">
        <v>0.18119099999999999</v>
      </c>
      <c r="R6">
        <v>5.0544699999999998E-2</v>
      </c>
      <c r="S6">
        <v>4.2951400000000001E-2</v>
      </c>
      <c r="T6">
        <v>1.2521599999999999E-4</v>
      </c>
      <c r="U6">
        <v>4.9928000000000004E-3</v>
      </c>
      <c r="V6">
        <v>0</v>
      </c>
      <c r="W6">
        <v>14.716200000000001</v>
      </c>
      <c r="X6">
        <v>4.5120300000000002E-5</v>
      </c>
    </row>
    <row r="7" spans="1:24" x14ac:dyDescent="0.25">
      <c r="A7">
        <v>2025</v>
      </c>
      <c r="B7">
        <v>0.69176899999999997</v>
      </c>
      <c r="C7">
        <v>2.9159099999999998</v>
      </c>
      <c r="D7">
        <v>3.7282E-4</v>
      </c>
      <c r="E7">
        <v>4.5084299999999998E-5</v>
      </c>
      <c r="F7">
        <v>1.3308299999999999E-5</v>
      </c>
      <c r="G7">
        <v>3.5128999999999998E-4</v>
      </c>
      <c r="H7">
        <v>3.4583699999999999E-4</v>
      </c>
      <c r="I7">
        <v>7.8713099999999994E-6</v>
      </c>
      <c r="J7">
        <v>3.02257E-4</v>
      </c>
      <c r="K7">
        <v>0</v>
      </c>
      <c r="L7">
        <v>0.78815299999999999</v>
      </c>
      <c r="M7">
        <v>-2.3281400000000001E-2</v>
      </c>
      <c r="N7">
        <v>0</v>
      </c>
      <c r="O7">
        <v>3.8501399999999998E-4</v>
      </c>
      <c r="P7">
        <v>21.180900000000001</v>
      </c>
      <c r="Q7">
        <v>0.18262900000000001</v>
      </c>
      <c r="R7">
        <v>5.1161600000000002E-2</v>
      </c>
      <c r="S7">
        <v>4.3252100000000002E-2</v>
      </c>
      <c r="T7">
        <v>1.2814099999999999E-4</v>
      </c>
      <c r="U7">
        <v>5.1060599999999999E-3</v>
      </c>
      <c r="V7">
        <v>0</v>
      </c>
      <c r="W7">
        <v>14.847799999999999</v>
      </c>
      <c r="X7">
        <v>4.59289E-5</v>
      </c>
    </row>
    <row r="8" spans="1:24" x14ac:dyDescent="0.25">
      <c r="A8">
        <v>2026</v>
      </c>
      <c r="B8">
        <v>0.70175699999999996</v>
      </c>
      <c r="C8">
        <v>2.9368699999999999</v>
      </c>
      <c r="D8">
        <v>3.7775100000000001E-4</v>
      </c>
      <c r="E8">
        <v>4.5642400000000002E-5</v>
      </c>
      <c r="F8">
        <v>1.3473E-5</v>
      </c>
      <c r="G8">
        <v>3.5860500000000001E-4</v>
      </c>
      <c r="H8">
        <v>3.44877E-4</v>
      </c>
      <c r="I8">
        <v>7.9912400000000001E-6</v>
      </c>
      <c r="J8">
        <v>3.0570700000000001E-4</v>
      </c>
      <c r="K8">
        <v>0</v>
      </c>
      <c r="L8">
        <v>0.797041</v>
      </c>
      <c r="M8">
        <v>-2.3912900000000001E-2</v>
      </c>
      <c r="N8">
        <v>0</v>
      </c>
      <c r="O8">
        <v>3.8988599999999999E-4</v>
      </c>
      <c r="P8">
        <v>21.519200000000001</v>
      </c>
      <c r="Q8">
        <v>0.18278700000000001</v>
      </c>
      <c r="R8">
        <v>5.1715299999999999E-2</v>
      </c>
      <c r="S8">
        <v>4.3597700000000003E-2</v>
      </c>
      <c r="T8">
        <v>1.2994600000000001E-4</v>
      </c>
      <c r="U8">
        <v>5.1859499999999999E-3</v>
      </c>
      <c r="V8">
        <v>0</v>
      </c>
      <c r="W8">
        <v>14.8986</v>
      </c>
      <c r="X8">
        <v>4.6486799999999997E-5</v>
      </c>
    </row>
    <row r="9" spans="1:24" x14ac:dyDescent="0.25">
      <c r="A9">
        <v>2027</v>
      </c>
      <c r="B9">
        <v>0.71251900000000001</v>
      </c>
      <c r="C9">
        <v>2.95567</v>
      </c>
      <c r="D9">
        <v>3.8274799999999997E-4</v>
      </c>
      <c r="E9">
        <v>4.6552199999999998E-5</v>
      </c>
      <c r="F9">
        <v>1.3741600000000001E-5</v>
      </c>
      <c r="G9">
        <v>3.6602E-4</v>
      </c>
      <c r="H9">
        <v>3.4418699999999998E-4</v>
      </c>
      <c r="I9">
        <v>8.0950400000000007E-6</v>
      </c>
      <c r="J9">
        <v>3.1021299999999999E-4</v>
      </c>
      <c r="K9">
        <v>0</v>
      </c>
      <c r="L9">
        <v>0.80593800000000004</v>
      </c>
      <c r="M9">
        <v>-2.45528E-2</v>
      </c>
      <c r="N9">
        <v>0</v>
      </c>
      <c r="O9">
        <v>3.9483699999999999E-4</v>
      </c>
      <c r="P9">
        <v>21.8506</v>
      </c>
      <c r="Q9">
        <v>0.182889</v>
      </c>
      <c r="R9">
        <v>5.2183599999999997E-2</v>
      </c>
      <c r="S9">
        <v>4.4360700000000003E-2</v>
      </c>
      <c r="T9">
        <v>1.31667E-4</v>
      </c>
      <c r="U9">
        <v>5.2662799999999999E-3</v>
      </c>
      <c r="V9">
        <v>0</v>
      </c>
      <c r="W9">
        <v>14.944100000000001</v>
      </c>
      <c r="X9">
        <v>4.672E-5</v>
      </c>
    </row>
    <row r="10" spans="1:24" x14ac:dyDescent="0.25">
      <c r="A10">
        <v>2028</v>
      </c>
      <c r="B10">
        <v>0.72302</v>
      </c>
      <c r="C10">
        <v>2.97681</v>
      </c>
      <c r="D10">
        <v>3.8818499999999998E-4</v>
      </c>
      <c r="E10">
        <v>4.71772E-5</v>
      </c>
      <c r="F10">
        <v>1.3926E-5</v>
      </c>
      <c r="G10">
        <v>3.7187899999999998E-4</v>
      </c>
      <c r="H10">
        <v>3.4403999999999999E-4</v>
      </c>
      <c r="I10">
        <v>8.1830499999999995E-6</v>
      </c>
      <c r="J10">
        <v>3.1482E-4</v>
      </c>
      <c r="K10">
        <v>0</v>
      </c>
      <c r="L10">
        <v>0.81483499999999998</v>
      </c>
      <c r="M10">
        <v>-2.5272599999999999E-2</v>
      </c>
      <c r="N10">
        <v>0</v>
      </c>
      <c r="O10">
        <v>3.9901800000000001E-4</v>
      </c>
      <c r="P10">
        <v>22.179600000000001</v>
      </c>
      <c r="Q10">
        <v>0.184309</v>
      </c>
      <c r="R10">
        <v>5.2572199999999999E-2</v>
      </c>
      <c r="S10">
        <v>4.52684E-2</v>
      </c>
      <c r="T10">
        <v>1.3362899999999999E-4</v>
      </c>
      <c r="U10">
        <v>5.3447099999999999E-3</v>
      </c>
      <c r="V10">
        <v>0</v>
      </c>
      <c r="W10">
        <v>14.9877</v>
      </c>
      <c r="X10">
        <v>4.6938699999999998E-5</v>
      </c>
    </row>
    <row r="11" spans="1:24" x14ac:dyDescent="0.25">
      <c r="A11">
        <v>2029</v>
      </c>
      <c r="B11">
        <v>0.73240499999999997</v>
      </c>
      <c r="C11">
        <v>2.99431</v>
      </c>
      <c r="D11">
        <v>3.9323E-4</v>
      </c>
      <c r="E11">
        <v>4.7784100000000002E-5</v>
      </c>
      <c r="F11">
        <v>1.41052E-5</v>
      </c>
      <c r="G11">
        <v>3.7611900000000001E-4</v>
      </c>
      <c r="H11">
        <v>3.4502699999999997E-4</v>
      </c>
      <c r="I11">
        <v>8.2739700000000003E-6</v>
      </c>
      <c r="J11">
        <v>3.1863900000000001E-4</v>
      </c>
      <c r="K11">
        <v>0</v>
      </c>
      <c r="L11">
        <v>0.82375500000000001</v>
      </c>
      <c r="M11">
        <v>-2.61867E-2</v>
      </c>
      <c r="N11">
        <v>0</v>
      </c>
      <c r="O11">
        <v>4.0326400000000002E-4</v>
      </c>
      <c r="P11">
        <v>22.506499999999999</v>
      </c>
      <c r="Q11">
        <v>0.184119</v>
      </c>
      <c r="R11">
        <v>5.2962000000000002E-2</v>
      </c>
      <c r="S11">
        <v>4.6118899999999997E-2</v>
      </c>
      <c r="T11">
        <v>1.3538299999999999E-4</v>
      </c>
      <c r="U11">
        <v>5.4260599999999999E-3</v>
      </c>
      <c r="V11">
        <v>0</v>
      </c>
      <c r="W11">
        <v>15.0326</v>
      </c>
      <c r="X11">
        <v>4.7234300000000003E-5</v>
      </c>
    </row>
    <row r="12" spans="1:24" x14ac:dyDescent="0.25">
      <c r="A12">
        <v>2030</v>
      </c>
      <c r="B12">
        <v>0.74302800000000002</v>
      </c>
      <c r="C12">
        <v>3.0129600000000001</v>
      </c>
      <c r="D12">
        <v>3.9931400000000001E-4</v>
      </c>
      <c r="E12">
        <v>4.8559300000000001E-5</v>
      </c>
      <c r="F12">
        <v>1.4334E-5</v>
      </c>
      <c r="G12">
        <v>3.8226900000000002E-4</v>
      </c>
      <c r="H12">
        <v>3.46843E-4</v>
      </c>
      <c r="I12">
        <v>8.4098799999999992E-6</v>
      </c>
      <c r="J12">
        <v>3.2412100000000002E-4</v>
      </c>
      <c r="K12">
        <v>0</v>
      </c>
      <c r="L12">
        <v>0.83266300000000004</v>
      </c>
      <c r="M12">
        <v>-2.7324899999999999E-2</v>
      </c>
      <c r="N12">
        <v>0</v>
      </c>
      <c r="O12">
        <v>4.0946800000000002E-4</v>
      </c>
      <c r="P12">
        <v>22.835599999999999</v>
      </c>
      <c r="Q12">
        <v>0.18445400000000001</v>
      </c>
      <c r="R12">
        <v>5.3524000000000002E-2</v>
      </c>
      <c r="S12">
        <v>4.74867E-2</v>
      </c>
      <c r="T12">
        <v>1.3763499999999999E-4</v>
      </c>
      <c r="U12">
        <v>5.5088799999999999E-3</v>
      </c>
      <c r="V12">
        <v>0</v>
      </c>
      <c r="W12">
        <v>15.0815</v>
      </c>
      <c r="X12">
        <v>4.7761900000000001E-5</v>
      </c>
    </row>
    <row r="13" spans="1:24" x14ac:dyDescent="0.25">
      <c r="A13">
        <v>2031</v>
      </c>
      <c r="B13">
        <v>0.75465300000000002</v>
      </c>
      <c r="C13">
        <v>3.03335</v>
      </c>
      <c r="D13">
        <v>4.0614699999999999E-4</v>
      </c>
      <c r="E13">
        <v>4.9440000000000001E-5</v>
      </c>
      <c r="F13">
        <v>1.4594E-5</v>
      </c>
      <c r="G13">
        <v>3.8946800000000002E-4</v>
      </c>
      <c r="H13">
        <v>3.5031400000000001E-4</v>
      </c>
      <c r="I13">
        <v>8.53589E-6</v>
      </c>
      <c r="J13">
        <v>3.2998199999999999E-4</v>
      </c>
      <c r="K13">
        <v>0</v>
      </c>
      <c r="L13">
        <v>0.84152800000000005</v>
      </c>
      <c r="M13">
        <v>-2.8680299999999999E-2</v>
      </c>
      <c r="N13">
        <v>0</v>
      </c>
      <c r="O13">
        <v>4.1599300000000003E-4</v>
      </c>
      <c r="P13">
        <v>23.170200000000001</v>
      </c>
      <c r="Q13">
        <v>0.186385</v>
      </c>
      <c r="R13">
        <v>5.4028600000000003E-2</v>
      </c>
      <c r="S13">
        <v>4.84384E-2</v>
      </c>
      <c r="T13">
        <v>1.40223E-4</v>
      </c>
      <c r="U13">
        <v>5.5968099999999998E-3</v>
      </c>
      <c r="V13">
        <v>0</v>
      </c>
      <c r="W13">
        <v>15.0593</v>
      </c>
      <c r="X13">
        <v>4.8341199999999997E-5</v>
      </c>
    </row>
    <row r="14" spans="1:24" x14ac:dyDescent="0.25">
      <c r="A14">
        <v>2032</v>
      </c>
      <c r="B14">
        <v>0.76563700000000001</v>
      </c>
      <c r="C14">
        <v>3.0541800000000001</v>
      </c>
      <c r="D14">
        <v>4.1239E-4</v>
      </c>
      <c r="E14">
        <v>5.0331199999999997E-5</v>
      </c>
      <c r="F14">
        <v>1.48571E-5</v>
      </c>
      <c r="G14">
        <v>3.9494399999999999E-4</v>
      </c>
      <c r="H14">
        <v>3.53574E-4</v>
      </c>
      <c r="I14">
        <v>8.6730800000000003E-6</v>
      </c>
      <c r="J14">
        <v>3.35175E-4</v>
      </c>
      <c r="K14">
        <v>0</v>
      </c>
      <c r="L14">
        <v>0.850379</v>
      </c>
      <c r="M14">
        <v>-3.0044600000000001E-2</v>
      </c>
      <c r="N14">
        <v>0</v>
      </c>
      <c r="O14">
        <v>4.2192299999999999E-4</v>
      </c>
      <c r="P14">
        <v>23.500900000000001</v>
      </c>
      <c r="Q14">
        <v>0.18701599999999999</v>
      </c>
      <c r="R14">
        <v>5.4368300000000001E-2</v>
      </c>
      <c r="S14">
        <v>4.8981900000000002E-2</v>
      </c>
      <c r="T14">
        <v>1.4256800000000001E-4</v>
      </c>
      <c r="U14">
        <v>5.6914000000000001E-3</v>
      </c>
      <c r="V14">
        <v>0</v>
      </c>
      <c r="W14">
        <v>15.0344</v>
      </c>
      <c r="X14">
        <v>4.87657E-5</v>
      </c>
    </row>
    <row r="15" spans="1:24" x14ac:dyDescent="0.25">
      <c r="A15">
        <v>2033</v>
      </c>
      <c r="B15">
        <v>0.77479600000000004</v>
      </c>
      <c r="C15">
        <v>3.0754700000000001</v>
      </c>
      <c r="D15">
        <v>4.1626100000000002E-4</v>
      </c>
      <c r="E15">
        <v>5.0921999999999998E-5</v>
      </c>
      <c r="F15">
        <v>1.50315E-5</v>
      </c>
      <c r="G15">
        <v>3.9833199999999999E-4</v>
      </c>
      <c r="H15">
        <v>3.56807E-4</v>
      </c>
      <c r="I15">
        <v>8.7623099999999998E-6</v>
      </c>
      <c r="J15">
        <v>3.38659E-4</v>
      </c>
      <c r="K15">
        <v>0</v>
      </c>
      <c r="L15">
        <v>0.859232</v>
      </c>
      <c r="M15">
        <v>-3.1544900000000001E-2</v>
      </c>
      <c r="N15">
        <v>0</v>
      </c>
      <c r="O15">
        <v>4.26375E-4</v>
      </c>
      <c r="P15">
        <v>23.831299999999999</v>
      </c>
      <c r="Q15">
        <v>0.18790899999999999</v>
      </c>
      <c r="R15">
        <v>5.4591899999999999E-2</v>
      </c>
      <c r="S15">
        <v>4.9320599999999999E-2</v>
      </c>
      <c r="T15">
        <v>1.44105E-4</v>
      </c>
      <c r="U15">
        <v>5.7717599999999999E-3</v>
      </c>
      <c r="V15">
        <v>0</v>
      </c>
      <c r="W15">
        <v>15.013999999999999</v>
      </c>
      <c r="X15">
        <v>4.9556699999999999E-5</v>
      </c>
    </row>
    <row r="16" spans="1:24" x14ac:dyDescent="0.25">
      <c r="A16">
        <v>2034</v>
      </c>
      <c r="B16">
        <v>0.78581599999999996</v>
      </c>
      <c r="C16">
        <v>3.0972400000000002</v>
      </c>
      <c r="D16">
        <v>4.2053799999999998E-4</v>
      </c>
      <c r="E16">
        <v>5.1597700000000002E-5</v>
      </c>
      <c r="F16">
        <v>1.52309E-5</v>
      </c>
      <c r="G16">
        <v>4.0253799999999997E-4</v>
      </c>
      <c r="H16">
        <v>3.6091900000000002E-4</v>
      </c>
      <c r="I16">
        <v>8.8563899999999998E-6</v>
      </c>
      <c r="J16">
        <v>3.4242700000000002E-4</v>
      </c>
      <c r="K16">
        <v>0</v>
      </c>
      <c r="L16">
        <v>0.86808399999999997</v>
      </c>
      <c r="M16">
        <v>-3.3295400000000003E-2</v>
      </c>
      <c r="N16">
        <v>0</v>
      </c>
      <c r="O16">
        <v>4.3103199999999998E-4</v>
      </c>
      <c r="P16">
        <v>24.162199999999999</v>
      </c>
      <c r="Q16">
        <v>0.18872700000000001</v>
      </c>
      <c r="R16">
        <v>5.4802900000000002E-2</v>
      </c>
      <c r="S16">
        <v>4.9711999999999999E-2</v>
      </c>
      <c r="T16">
        <v>1.45838E-4</v>
      </c>
      <c r="U16">
        <v>5.8554100000000001E-3</v>
      </c>
      <c r="V16">
        <v>0</v>
      </c>
      <c r="W16">
        <v>14.9918</v>
      </c>
      <c r="X16">
        <v>5.0101900000000002E-5</v>
      </c>
    </row>
    <row r="17" spans="1:24" x14ac:dyDescent="0.25">
      <c r="A17">
        <v>2035</v>
      </c>
      <c r="B17">
        <v>0.79591199999999995</v>
      </c>
      <c r="C17">
        <v>3.1189800000000001</v>
      </c>
      <c r="D17">
        <v>4.2652899999999998E-4</v>
      </c>
      <c r="E17">
        <v>5.2382100000000001E-5</v>
      </c>
      <c r="F17">
        <v>1.54625E-5</v>
      </c>
      <c r="G17">
        <v>4.0628399999999997E-4</v>
      </c>
      <c r="H17">
        <v>3.6481799999999999E-4</v>
      </c>
      <c r="I17">
        <v>8.9778500000000008E-6</v>
      </c>
      <c r="J17">
        <v>3.4520500000000001E-4</v>
      </c>
      <c r="K17">
        <v>0</v>
      </c>
      <c r="L17">
        <v>0.87694899999999998</v>
      </c>
      <c r="M17">
        <v>-3.4416099999999998E-2</v>
      </c>
      <c r="N17">
        <v>0</v>
      </c>
      <c r="O17">
        <v>4.3581700000000002E-4</v>
      </c>
      <c r="P17">
        <v>24.494199999999999</v>
      </c>
      <c r="Q17">
        <v>0.19020699999999999</v>
      </c>
      <c r="R17">
        <v>5.49807E-2</v>
      </c>
      <c r="S17">
        <v>4.9959200000000002E-2</v>
      </c>
      <c r="T17">
        <v>1.48121E-4</v>
      </c>
      <c r="U17">
        <v>5.95563E-3</v>
      </c>
      <c r="V17">
        <v>0</v>
      </c>
      <c r="W17">
        <v>14.965</v>
      </c>
      <c r="X17">
        <v>5.0469100000000001E-5</v>
      </c>
    </row>
    <row r="18" spans="1:24" x14ac:dyDescent="0.25">
      <c r="A18">
        <v>2036</v>
      </c>
      <c r="B18">
        <v>0.805172</v>
      </c>
      <c r="C18">
        <v>3.1397400000000002</v>
      </c>
      <c r="D18">
        <v>4.3109399999999998E-4</v>
      </c>
      <c r="E18">
        <v>5.3042199999999998E-5</v>
      </c>
      <c r="F18">
        <v>1.56573E-5</v>
      </c>
      <c r="G18">
        <v>4.09563E-4</v>
      </c>
      <c r="H18">
        <v>3.6715400000000002E-4</v>
      </c>
      <c r="I18">
        <v>9.0864100000000006E-6</v>
      </c>
      <c r="J18">
        <v>3.4688200000000002E-4</v>
      </c>
      <c r="K18">
        <v>0</v>
      </c>
      <c r="L18">
        <v>0.88582099999999997</v>
      </c>
      <c r="M18">
        <v>-3.5234099999999997E-2</v>
      </c>
      <c r="N18">
        <v>0</v>
      </c>
      <c r="O18">
        <v>4.3969499999999998E-4</v>
      </c>
      <c r="P18">
        <v>24.845500000000001</v>
      </c>
      <c r="Q18">
        <v>0.19118299999999999</v>
      </c>
      <c r="R18">
        <v>5.50714E-2</v>
      </c>
      <c r="S18">
        <v>4.9843600000000002E-2</v>
      </c>
      <c r="T18">
        <v>1.49903E-4</v>
      </c>
      <c r="U18">
        <v>6.0461500000000001E-3</v>
      </c>
      <c r="V18">
        <v>0</v>
      </c>
      <c r="W18">
        <v>15.009</v>
      </c>
      <c r="X18">
        <v>5.07408E-5</v>
      </c>
    </row>
    <row r="19" spans="1:24" x14ac:dyDescent="0.25">
      <c r="A19">
        <v>2037</v>
      </c>
      <c r="B19">
        <v>0.81392900000000001</v>
      </c>
      <c r="C19">
        <v>3.1602700000000001</v>
      </c>
      <c r="D19">
        <v>4.3442699999999998E-4</v>
      </c>
      <c r="E19">
        <v>5.37196E-5</v>
      </c>
      <c r="F19">
        <v>1.5857300000000001E-5</v>
      </c>
      <c r="G19">
        <v>4.1380900000000001E-4</v>
      </c>
      <c r="H19">
        <v>3.7015399999999998E-4</v>
      </c>
      <c r="I19">
        <v>9.1918000000000007E-6</v>
      </c>
      <c r="J19">
        <v>3.4899099999999999E-4</v>
      </c>
      <c r="K19">
        <v>0</v>
      </c>
      <c r="L19">
        <v>0.894702</v>
      </c>
      <c r="M19">
        <v>-3.5796500000000002E-2</v>
      </c>
      <c r="N19">
        <v>0</v>
      </c>
      <c r="O19">
        <v>4.4376700000000002E-4</v>
      </c>
      <c r="P19">
        <v>25.195699999999999</v>
      </c>
      <c r="Q19">
        <v>0.19150400000000001</v>
      </c>
      <c r="R19">
        <v>5.5209500000000002E-2</v>
      </c>
      <c r="S19">
        <v>4.9998300000000002E-2</v>
      </c>
      <c r="T19">
        <v>1.51278E-4</v>
      </c>
      <c r="U19">
        <v>6.1280199999999996E-3</v>
      </c>
      <c r="V19">
        <v>0</v>
      </c>
      <c r="W19">
        <v>15.055999999999999</v>
      </c>
      <c r="X19">
        <v>5.11022E-5</v>
      </c>
    </row>
    <row r="20" spans="1:24" x14ac:dyDescent="0.25">
      <c r="A20">
        <v>2038</v>
      </c>
      <c r="B20">
        <v>0.82358799999999999</v>
      </c>
      <c r="C20">
        <v>3.1815099999999998</v>
      </c>
      <c r="D20">
        <v>4.3908800000000002E-4</v>
      </c>
      <c r="E20">
        <v>5.4491599999999998E-5</v>
      </c>
      <c r="F20">
        <v>1.60851E-5</v>
      </c>
      <c r="G20">
        <v>4.1916099999999998E-4</v>
      </c>
      <c r="H20">
        <v>3.7420599999999997E-4</v>
      </c>
      <c r="I20">
        <v>9.30103E-6</v>
      </c>
      <c r="J20">
        <v>3.51842E-4</v>
      </c>
      <c r="K20">
        <v>0</v>
      </c>
      <c r="L20">
        <v>0.90359</v>
      </c>
      <c r="M20">
        <v>-3.6405800000000002E-2</v>
      </c>
      <c r="N20">
        <v>0</v>
      </c>
      <c r="O20">
        <v>4.4839400000000002E-4</v>
      </c>
      <c r="P20">
        <v>25.546600000000002</v>
      </c>
      <c r="Q20">
        <v>0.19244</v>
      </c>
      <c r="R20">
        <v>5.5405500000000003E-2</v>
      </c>
      <c r="S20">
        <v>5.0482399999999997E-2</v>
      </c>
      <c r="T20">
        <v>1.5317600000000001E-4</v>
      </c>
      <c r="U20">
        <v>6.2122699999999998E-3</v>
      </c>
      <c r="V20">
        <v>0</v>
      </c>
      <c r="W20">
        <v>15.1036</v>
      </c>
      <c r="X20">
        <v>5.1694399999999998E-5</v>
      </c>
    </row>
    <row r="21" spans="1:24" x14ac:dyDescent="0.25">
      <c r="A21">
        <v>2039</v>
      </c>
      <c r="B21">
        <v>0.83198700000000003</v>
      </c>
      <c r="C21">
        <v>3.2033299999999998</v>
      </c>
      <c r="D21">
        <v>4.43528E-4</v>
      </c>
      <c r="E21">
        <v>5.5266300000000003E-5</v>
      </c>
      <c r="F21">
        <v>1.63138E-5</v>
      </c>
      <c r="G21">
        <v>4.2417000000000003E-4</v>
      </c>
      <c r="H21">
        <v>3.7804199999999998E-4</v>
      </c>
      <c r="I21">
        <v>9.4138499999999997E-6</v>
      </c>
      <c r="J21">
        <v>3.5429599999999998E-4</v>
      </c>
      <c r="K21">
        <v>0</v>
      </c>
      <c r="L21">
        <v>0.91247299999999998</v>
      </c>
      <c r="M21">
        <v>-3.6898399999999998E-2</v>
      </c>
      <c r="N21">
        <v>0</v>
      </c>
      <c r="O21">
        <v>4.5275600000000001E-4</v>
      </c>
      <c r="P21">
        <v>25.8918</v>
      </c>
      <c r="Q21">
        <v>0.19305900000000001</v>
      </c>
      <c r="R21">
        <v>5.55504E-2</v>
      </c>
      <c r="S21">
        <v>5.0776700000000001E-2</v>
      </c>
      <c r="T21">
        <v>1.54969E-4</v>
      </c>
      <c r="U21">
        <v>6.3009399999999997E-3</v>
      </c>
      <c r="V21">
        <v>0</v>
      </c>
      <c r="W21">
        <v>15.1496</v>
      </c>
      <c r="X21">
        <v>5.23168E-5</v>
      </c>
    </row>
    <row r="22" spans="1:24" x14ac:dyDescent="0.25">
      <c r="A22">
        <v>2040</v>
      </c>
      <c r="B22">
        <v>0.84133899999999995</v>
      </c>
      <c r="C22">
        <v>3.22498</v>
      </c>
      <c r="D22">
        <v>4.5067399999999997E-4</v>
      </c>
      <c r="E22">
        <v>5.60129E-5</v>
      </c>
      <c r="F22">
        <v>1.6534199999999998E-5</v>
      </c>
      <c r="G22">
        <v>4.2833500000000001E-4</v>
      </c>
      <c r="H22">
        <v>3.8122500000000001E-4</v>
      </c>
      <c r="I22">
        <v>9.5303400000000003E-6</v>
      </c>
      <c r="J22">
        <v>3.5542499999999998E-4</v>
      </c>
      <c r="K22">
        <v>0</v>
      </c>
      <c r="L22">
        <v>0.92134400000000005</v>
      </c>
      <c r="M22">
        <v>-3.7541400000000003E-2</v>
      </c>
      <c r="N22">
        <v>0</v>
      </c>
      <c r="O22">
        <v>4.57035E-4</v>
      </c>
      <c r="P22">
        <v>26.2408</v>
      </c>
      <c r="Q22">
        <v>0.19455</v>
      </c>
      <c r="R22">
        <v>5.5625099999999997E-2</v>
      </c>
      <c r="S22">
        <v>5.09328E-2</v>
      </c>
      <c r="T22">
        <v>1.5777E-4</v>
      </c>
      <c r="U22">
        <v>6.3840800000000003E-3</v>
      </c>
      <c r="V22">
        <v>0</v>
      </c>
      <c r="W22">
        <v>15.198700000000001</v>
      </c>
      <c r="X22">
        <v>5.2948999999999997E-5</v>
      </c>
    </row>
    <row r="23" spans="1:24" x14ac:dyDescent="0.25">
      <c r="A23">
        <v>2041</v>
      </c>
      <c r="B23">
        <v>0.85142200000000001</v>
      </c>
      <c r="C23">
        <v>3.2511299999999999</v>
      </c>
      <c r="D23">
        <v>4.5750700000000001E-4</v>
      </c>
      <c r="E23">
        <v>5.6884900000000001E-5</v>
      </c>
      <c r="F23">
        <v>1.67916E-5</v>
      </c>
      <c r="G23">
        <v>4.34504E-4</v>
      </c>
      <c r="H23">
        <v>3.8537100000000002E-4</v>
      </c>
      <c r="I23">
        <v>9.6763700000000007E-6</v>
      </c>
      <c r="J23">
        <v>3.5801300000000002E-4</v>
      </c>
      <c r="K23">
        <v>0</v>
      </c>
      <c r="L23">
        <v>0.93023100000000003</v>
      </c>
      <c r="M23">
        <v>-3.8273399999999999E-2</v>
      </c>
      <c r="N23">
        <v>0</v>
      </c>
      <c r="O23">
        <v>4.6284499999999998E-4</v>
      </c>
      <c r="P23">
        <v>26.613800000000001</v>
      </c>
      <c r="Q23">
        <v>0.19514599999999999</v>
      </c>
      <c r="R23">
        <v>5.5809999999999998E-2</v>
      </c>
      <c r="S23">
        <v>5.1282800000000003E-2</v>
      </c>
      <c r="T23">
        <v>1.60383E-4</v>
      </c>
      <c r="U23">
        <v>6.4875499999999999E-3</v>
      </c>
      <c r="V23">
        <v>0</v>
      </c>
      <c r="W23">
        <v>15.1968</v>
      </c>
      <c r="X23">
        <v>5.3665600000000003E-5</v>
      </c>
    </row>
    <row r="24" spans="1:24" x14ac:dyDescent="0.25">
      <c r="A24">
        <v>2042</v>
      </c>
      <c r="B24">
        <v>0.86283399999999999</v>
      </c>
      <c r="C24">
        <v>3.2785299999999999</v>
      </c>
      <c r="D24">
        <v>4.63163E-4</v>
      </c>
      <c r="E24">
        <v>5.7811900000000001E-5</v>
      </c>
      <c r="F24">
        <v>1.7065200000000001E-5</v>
      </c>
      <c r="G24">
        <v>4.4227600000000002E-4</v>
      </c>
      <c r="H24">
        <v>3.9064600000000003E-4</v>
      </c>
      <c r="I24">
        <v>9.8239799999999997E-6</v>
      </c>
      <c r="J24">
        <v>3.6200099999999998E-4</v>
      </c>
      <c r="K24">
        <v>0</v>
      </c>
      <c r="L24">
        <v>0.93913199999999997</v>
      </c>
      <c r="M24">
        <v>-3.8812399999999997E-2</v>
      </c>
      <c r="N24">
        <v>0</v>
      </c>
      <c r="O24">
        <v>4.6923199999999998E-4</v>
      </c>
      <c r="P24">
        <v>26.9922</v>
      </c>
      <c r="Q24">
        <v>0.196274</v>
      </c>
      <c r="R24">
        <v>5.6160599999999998E-2</v>
      </c>
      <c r="S24">
        <v>5.1716199999999997E-2</v>
      </c>
      <c r="T24">
        <v>1.62762E-4</v>
      </c>
      <c r="U24">
        <v>6.58334E-3</v>
      </c>
      <c r="V24">
        <v>0</v>
      </c>
      <c r="W24">
        <v>15.198</v>
      </c>
      <c r="X24">
        <v>5.4518599999999997E-5</v>
      </c>
    </row>
    <row r="25" spans="1:24" x14ac:dyDescent="0.25">
      <c r="A25">
        <v>2043</v>
      </c>
      <c r="B25">
        <v>0.87587700000000002</v>
      </c>
      <c r="C25">
        <v>3.3066300000000002</v>
      </c>
      <c r="D25">
        <v>4.6850899999999998E-4</v>
      </c>
      <c r="E25">
        <v>5.8846299999999999E-5</v>
      </c>
      <c r="F25">
        <v>1.7370599999999999E-5</v>
      </c>
      <c r="G25">
        <v>4.5075900000000001E-4</v>
      </c>
      <c r="H25">
        <v>3.9698899999999999E-4</v>
      </c>
      <c r="I25">
        <v>9.98064E-6</v>
      </c>
      <c r="J25">
        <v>3.6683700000000001E-4</v>
      </c>
      <c r="K25">
        <v>0</v>
      </c>
      <c r="L25">
        <v>0.94802900000000001</v>
      </c>
      <c r="M25">
        <v>-3.9403500000000001E-2</v>
      </c>
      <c r="N25">
        <v>0</v>
      </c>
      <c r="O25">
        <v>4.7618200000000002E-4</v>
      </c>
      <c r="P25">
        <v>27.3626</v>
      </c>
      <c r="Q25">
        <v>0.198687</v>
      </c>
      <c r="R25">
        <v>5.6507099999999998E-2</v>
      </c>
      <c r="S25">
        <v>5.22993E-2</v>
      </c>
      <c r="T25">
        <v>1.6509900000000001E-4</v>
      </c>
      <c r="U25">
        <v>6.6840600000000003E-3</v>
      </c>
      <c r="V25">
        <v>0</v>
      </c>
      <c r="W25">
        <v>15.2006</v>
      </c>
      <c r="X25">
        <v>5.5590500000000002E-5</v>
      </c>
    </row>
    <row r="26" spans="1:24" x14ac:dyDescent="0.25">
      <c r="A26">
        <v>2044</v>
      </c>
      <c r="B26">
        <v>0.88946000000000003</v>
      </c>
      <c r="C26">
        <v>3.3340700000000001</v>
      </c>
      <c r="D26">
        <v>4.7349799999999999E-4</v>
      </c>
      <c r="E26">
        <v>5.99559E-5</v>
      </c>
      <c r="F26">
        <v>1.7698099999999999E-5</v>
      </c>
      <c r="G26">
        <v>4.5951999999999999E-4</v>
      </c>
      <c r="H26">
        <v>4.03607E-4</v>
      </c>
      <c r="I26">
        <v>1.01426E-5</v>
      </c>
      <c r="J26">
        <v>3.7262500000000002E-4</v>
      </c>
      <c r="K26">
        <v>0</v>
      </c>
      <c r="L26">
        <v>0.95690699999999995</v>
      </c>
      <c r="M26">
        <v>-4.0093999999999998E-2</v>
      </c>
      <c r="N26">
        <v>0</v>
      </c>
      <c r="O26">
        <v>4.83742E-4</v>
      </c>
      <c r="P26">
        <v>27.7285</v>
      </c>
      <c r="Q26">
        <v>0.199904</v>
      </c>
      <c r="R26">
        <v>5.6754499999999999E-2</v>
      </c>
      <c r="S26">
        <v>5.3017500000000002E-2</v>
      </c>
      <c r="T26">
        <v>1.6727800000000001E-4</v>
      </c>
      <c r="U26">
        <v>6.7859699999999997E-3</v>
      </c>
      <c r="V26">
        <v>0</v>
      </c>
      <c r="W26">
        <v>15.196199999999999</v>
      </c>
      <c r="X26">
        <v>5.66741E-5</v>
      </c>
    </row>
    <row r="27" spans="1:24" x14ac:dyDescent="0.25">
      <c r="A27">
        <v>2045</v>
      </c>
      <c r="B27">
        <v>0.90317700000000001</v>
      </c>
      <c r="C27">
        <v>3.36205</v>
      </c>
      <c r="D27">
        <v>4.7952800000000001E-4</v>
      </c>
      <c r="E27">
        <v>6.0841799999999997E-5</v>
      </c>
      <c r="F27">
        <v>1.79596E-5</v>
      </c>
      <c r="G27">
        <v>4.6450300000000001E-4</v>
      </c>
      <c r="H27">
        <v>4.0893899999999998E-4</v>
      </c>
      <c r="I27">
        <v>1.0282099999999999E-5</v>
      </c>
      <c r="J27">
        <v>3.75468E-4</v>
      </c>
      <c r="K27">
        <v>0</v>
      </c>
      <c r="L27">
        <v>0.96579000000000004</v>
      </c>
      <c r="M27">
        <v>-4.0797699999999999E-2</v>
      </c>
      <c r="N27">
        <v>0</v>
      </c>
      <c r="O27">
        <v>4.8936300000000004E-4</v>
      </c>
      <c r="P27">
        <v>28.0913</v>
      </c>
      <c r="Q27">
        <v>0.20164099999999999</v>
      </c>
      <c r="R27">
        <v>5.6953499999999997E-2</v>
      </c>
      <c r="S27">
        <v>5.3409699999999997E-2</v>
      </c>
      <c r="T27">
        <v>1.6952199999999999E-4</v>
      </c>
      <c r="U27">
        <v>6.89166E-3</v>
      </c>
      <c r="V27">
        <v>0</v>
      </c>
      <c r="W27">
        <v>15.191599999999999</v>
      </c>
      <c r="X27">
        <v>5.7246300000000001E-5</v>
      </c>
    </row>
    <row r="28" spans="1:24" x14ac:dyDescent="0.25">
      <c r="A28">
        <v>2046</v>
      </c>
      <c r="B28">
        <v>0.91542599999999996</v>
      </c>
      <c r="C28">
        <v>3.39107</v>
      </c>
      <c r="D28">
        <v>4.8799500000000002E-4</v>
      </c>
      <c r="E28">
        <v>6.1752000000000001E-5</v>
      </c>
      <c r="F28">
        <v>1.82283E-5</v>
      </c>
      <c r="G28">
        <v>4.7021500000000001E-4</v>
      </c>
      <c r="H28">
        <v>4.1375100000000002E-4</v>
      </c>
      <c r="I28">
        <v>1.04386E-5</v>
      </c>
      <c r="J28">
        <v>3.7864300000000001E-4</v>
      </c>
      <c r="K28">
        <v>0</v>
      </c>
      <c r="L28">
        <v>0.97467599999999999</v>
      </c>
      <c r="M28">
        <v>-4.1454499999999998E-2</v>
      </c>
      <c r="N28">
        <v>0</v>
      </c>
      <c r="O28">
        <v>4.9635100000000002E-4</v>
      </c>
      <c r="P28">
        <v>28.469200000000001</v>
      </c>
      <c r="Q28">
        <v>0.20344200000000001</v>
      </c>
      <c r="R28">
        <v>5.7275100000000002E-2</v>
      </c>
      <c r="S28">
        <v>5.3719799999999998E-2</v>
      </c>
      <c r="T28">
        <v>1.7255499999999999E-4</v>
      </c>
      <c r="U28">
        <v>7.0137300000000001E-3</v>
      </c>
      <c r="V28">
        <v>0</v>
      </c>
      <c r="W28">
        <v>15.1686</v>
      </c>
      <c r="X28">
        <v>5.8623499999999999E-5</v>
      </c>
    </row>
    <row r="29" spans="1:24" x14ac:dyDescent="0.25">
      <c r="A29">
        <v>2047</v>
      </c>
      <c r="B29">
        <v>0.92861000000000005</v>
      </c>
      <c r="C29">
        <v>3.4200499999999998</v>
      </c>
      <c r="D29">
        <v>4.9516600000000001E-4</v>
      </c>
      <c r="E29">
        <v>6.2689999999999998E-5</v>
      </c>
      <c r="F29">
        <v>1.85052E-5</v>
      </c>
      <c r="G29">
        <v>4.7859900000000002E-4</v>
      </c>
      <c r="H29">
        <v>4.2012400000000002E-4</v>
      </c>
      <c r="I29">
        <v>1.05892E-5</v>
      </c>
      <c r="J29">
        <v>3.8350500000000002E-4</v>
      </c>
      <c r="K29">
        <v>0</v>
      </c>
      <c r="L29">
        <v>0.98355999999999999</v>
      </c>
      <c r="M29">
        <v>-4.2010199999999998E-2</v>
      </c>
      <c r="N29">
        <v>0</v>
      </c>
      <c r="O29">
        <v>5.0361399999999999E-4</v>
      </c>
      <c r="P29">
        <v>28.844000000000001</v>
      </c>
      <c r="Q29">
        <v>0.20394599999999999</v>
      </c>
      <c r="R29">
        <v>5.7752900000000003E-2</v>
      </c>
      <c r="S29">
        <v>5.4191700000000002E-2</v>
      </c>
      <c r="T29">
        <v>1.75315E-4</v>
      </c>
      <c r="U29">
        <v>7.1339699999999999E-3</v>
      </c>
      <c r="V29">
        <v>0</v>
      </c>
      <c r="W29">
        <v>15.138999999999999</v>
      </c>
      <c r="X29">
        <v>5.9648100000000002E-5</v>
      </c>
    </row>
    <row r="30" spans="1:24" x14ac:dyDescent="0.25">
      <c r="A30">
        <v>2048</v>
      </c>
      <c r="B30">
        <v>0.94214600000000004</v>
      </c>
      <c r="C30">
        <v>3.4499499999999999</v>
      </c>
      <c r="D30">
        <v>5.0109199999999997E-4</v>
      </c>
      <c r="E30">
        <v>6.3592900000000006E-5</v>
      </c>
      <c r="F30">
        <v>1.8771699999999999E-5</v>
      </c>
      <c r="G30">
        <v>4.8385399999999998E-4</v>
      </c>
      <c r="H30">
        <v>4.2558299999999999E-4</v>
      </c>
      <c r="I30">
        <v>1.07265E-5</v>
      </c>
      <c r="J30">
        <v>3.86991E-4</v>
      </c>
      <c r="K30">
        <v>0</v>
      </c>
      <c r="L30">
        <v>0.99244900000000003</v>
      </c>
      <c r="M30">
        <v>-4.2607800000000001E-2</v>
      </c>
      <c r="N30">
        <v>0</v>
      </c>
      <c r="O30">
        <v>5.0972300000000001E-4</v>
      </c>
      <c r="P30">
        <v>29.217700000000001</v>
      </c>
      <c r="Q30">
        <v>0.20565600000000001</v>
      </c>
      <c r="R30">
        <v>5.8166299999999997E-2</v>
      </c>
      <c r="S30">
        <v>5.4671999999999998E-2</v>
      </c>
      <c r="T30">
        <v>1.7762499999999999E-4</v>
      </c>
      <c r="U30">
        <v>7.2530600000000004E-3</v>
      </c>
      <c r="V30">
        <v>0</v>
      </c>
      <c r="W30">
        <v>15.1144</v>
      </c>
      <c r="X30">
        <v>6.08801E-5</v>
      </c>
    </row>
    <row r="31" spans="1:24" x14ac:dyDescent="0.25">
      <c r="A31">
        <v>2049</v>
      </c>
      <c r="B31">
        <v>0.95608899999999997</v>
      </c>
      <c r="C31">
        <v>3.4805700000000002</v>
      </c>
      <c r="D31">
        <v>5.0625500000000005E-4</v>
      </c>
      <c r="E31">
        <v>6.4521400000000002E-5</v>
      </c>
      <c r="F31">
        <v>1.90458E-5</v>
      </c>
      <c r="G31">
        <v>4.8933699999999995E-4</v>
      </c>
      <c r="H31">
        <v>4.3074900000000002E-4</v>
      </c>
      <c r="I31">
        <v>1.08743E-5</v>
      </c>
      <c r="J31">
        <v>3.9097999999999997E-4</v>
      </c>
      <c r="K31">
        <v>0</v>
      </c>
      <c r="L31">
        <v>1.0013399999999999</v>
      </c>
      <c r="M31">
        <v>-4.3240399999999998E-2</v>
      </c>
      <c r="N31">
        <v>0</v>
      </c>
      <c r="O31">
        <v>5.1671900000000001E-4</v>
      </c>
      <c r="P31">
        <v>29.595099999999999</v>
      </c>
      <c r="Q31">
        <v>0.20705699999999999</v>
      </c>
      <c r="R31">
        <v>5.8686799999999997E-2</v>
      </c>
      <c r="S31">
        <v>5.5252500000000003E-2</v>
      </c>
      <c r="T31">
        <v>1.7970599999999999E-4</v>
      </c>
      <c r="U31">
        <v>7.3772300000000002E-3</v>
      </c>
      <c r="V31">
        <v>0</v>
      </c>
      <c r="W31">
        <v>15.0878</v>
      </c>
      <c r="X31">
        <v>6.2155099999999997E-5</v>
      </c>
    </row>
    <row r="32" spans="1:24" x14ac:dyDescent="0.25">
      <c r="A32">
        <v>2050</v>
      </c>
      <c r="B32">
        <v>0.97119</v>
      </c>
      <c r="C32">
        <v>3.5108299999999999</v>
      </c>
      <c r="D32">
        <v>5.1355599999999997E-4</v>
      </c>
      <c r="E32">
        <v>6.5615099999999995E-5</v>
      </c>
      <c r="F32">
        <v>1.93687E-5</v>
      </c>
      <c r="G32">
        <v>4.96942E-4</v>
      </c>
      <c r="H32">
        <v>4.3731400000000001E-4</v>
      </c>
      <c r="I32">
        <v>1.10519E-5</v>
      </c>
      <c r="J32">
        <v>3.95609E-4</v>
      </c>
      <c r="K32">
        <v>0</v>
      </c>
      <c r="L32">
        <v>1.01024</v>
      </c>
      <c r="M32">
        <v>-4.3929599999999999E-2</v>
      </c>
      <c r="N32">
        <v>0</v>
      </c>
      <c r="O32">
        <v>5.2484700000000005E-4</v>
      </c>
      <c r="P32">
        <v>29.9695</v>
      </c>
      <c r="Q32">
        <v>0.20816499999999999</v>
      </c>
      <c r="R32">
        <v>5.919E-2</v>
      </c>
      <c r="S32">
        <v>5.5806799999999997E-2</v>
      </c>
      <c r="T32">
        <v>1.8251300000000001E-4</v>
      </c>
      <c r="U32">
        <v>7.5185299999999998E-3</v>
      </c>
      <c r="V32">
        <v>0</v>
      </c>
      <c r="W32">
        <v>15.063599999999999</v>
      </c>
      <c r="X32">
        <v>6.3362900000000003E-5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974"/>
  <sheetViews>
    <sheetView workbookViewId="0">
      <selection sqref="A1:G1"/>
    </sheetView>
  </sheetViews>
  <sheetFormatPr defaultColWidth="14.42578125" defaultRowHeight="15.75" customHeight="1" x14ac:dyDescent="0.2"/>
  <cols>
    <col min="1" max="1" width="51.85546875" style="56" customWidth="1"/>
    <col min="2" max="2" width="53.85546875" style="56" customWidth="1"/>
    <col min="3" max="3" width="17" style="56" customWidth="1"/>
    <col min="4" max="4" width="13.42578125" style="56" customWidth="1"/>
    <col min="5" max="5" width="41.140625" style="56" customWidth="1"/>
    <col min="6" max="6" width="20" style="56" customWidth="1"/>
    <col min="7" max="7" width="17.42578125" style="56" customWidth="1"/>
    <col min="8" max="8" width="14.5703125" style="56" customWidth="1"/>
    <col min="9" max="9" width="13.42578125" style="56" customWidth="1"/>
    <col min="10" max="10" width="14.42578125" style="56"/>
    <col min="11" max="11" width="16.42578125" style="56" customWidth="1"/>
    <col min="12" max="12" width="17.140625" style="56" customWidth="1"/>
    <col min="13" max="13" width="12.140625" style="56" customWidth="1"/>
    <col min="14" max="14" width="24.85546875" style="56" customWidth="1"/>
    <col min="15" max="15" width="21.140625" style="56" customWidth="1"/>
    <col min="16" max="16" width="16.42578125" style="56" customWidth="1"/>
    <col min="17" max="17" width="11.42578125" style="56" customWidth="1"/>
    <col min="18" max="19" width="14.42578125" style="56"/>
    <col min="20" max="20" width="21.85546875" style="56" customWidth="1"/>
    <col min="21" max="21" width="17.140625" style="56" customWidth="1"/>
    <col min="22" max="29" width="14.42578125" style="56"/>
    <col min="30" max="30" width="16.140625" style="56" customWidth="1"/>
    <col min="31" max="31" width="14.42578125" style="56"/>
    <col min="32" max="32" width="14.42578125" style="56" customWidth="1"/>
    <col min="33" max="33" width="41.140625" style="56" customWidth="1"/>
    <col min="34" max="42" width="14.42578125" style="56"/>
    <col min="43" max="43" width="20.5703125" style="56" customWidth="1"/>
    <col min="44" max="44" width="21.42578125" style="56" customWidth="1"/>
    <col min="45" max="16384" width="14.42578125" style="56"/>
  </cols>
  <sheetData>
    <row r="1" spans="1:45" ht="15.75" customHeight="1" x14ac:dyDescent="0.25">
      <c r="A1" s="222" t="s">
        <v>5607</v>
      </c>
      <c r="B1" s="222"/>
      <c r="C1" s="222"/>
      <c r="D1" s="222"/>
      <c r="E1" s="222"/>
      <c r="F1" s="222"/>
      <c r="G1" s="222"/>
      <c r="H1" s="221" t="s">
        <v>5613</v>
      </c>
      <c r="I1" s="221"/>
      <c r="J1" s="221"/>
      <c r="K1" s="221"/>
      <c r="L1" s="221"/>
      <c r="M1" s="221"/>
      <c r="N1" s="221"/>
      <c r="O1" s="221"/>
      <c r="P1" s="221"/>
      <c r="Q1" s="221"/>
      <c r="R1" s="223" t="s">
        <v>5617</v>
      </c>
      <c r="S1" s="223"/>
      <c r="T1" s="223"/>
      <c r="U1" s="223"/>
      <c r="V1" s="224" t="s">
        <v>5616</v>
      </c>
      <c r="W1" s="224"/>
      <c r="X1" s="224"/>
      <c r="Y1" s="224"/>
      <c r="Z1" s="224"/>
      <c r="AA1" s="224"/>
      <c r="AB1" s="224"/>
      <c r="AC1" s="224"/>
      <c r="AD1" s="224"/>
      <c r="AE1" s="222" t="s">
        <v>5618</v>
      </c>
      <c r="AF1" s="222"/>
      <c r="AG1" s="222"/>
      <c r="AH1" s="222"/>
      <c r="AI1" s="222"/>
      <c r="AJ1" s="222"/>
      <c r="AK1" s="222"/>
      <c r="AL1" s="222"/>
      <c r="AM1" s="222"/>
      <c r="AN1" s="222"/>
      <c r="AO1" s="222"/>
      <c r="AP1" s="222"/>
      <c r="AQ1" s="221" t="s">
        <v>5619</v>
      </c>
      <c r="AR1" s="221"/>
      <c r="AS1" s="221"/>
    </row>
    <row r="2" spans="1:45" s="111" customFormat="1" ht="45" x14ac:dyDescent="0.2">
      <c r="A2" s="11" t="s">
        <v>5611</v>
      </c>
      <c r="B2" s="11" t="s">
        <v>5610</v>
      </c>
      <c r="C2" s="11" t="s">
        <v>5604</v>
      </c>
      <c r="D2" s="11" t="s">
        <v>5609</v>
      </c>
      <c r="E2" s="11" t="s">
        <v>5607</v>
      </c>
      <c r="F2" s="11" t="s">
        <v>5606</v>
      </c>
      <c r="G2" s="11" t="s">
        <v>5620</v>
      </c>
      <c r="H2" s="9" t="s">
        <v>5605</v>
      </c>
      <c r="I2" s="9" t="s">
        <v>5615</v>
      </c>
      <c r="J2" s="9" t="s">
        <v>5601</v>
      </c>
      <c r="K2" s="9" t="s">
        <v>5600</v>
      </c>
      <c r="L2" s="9" t="s">
        <v>5599</v>
      </c>
      <c r="M2" s="9" t="s">
        <v>5603</v>
      </c>
      <c r="N2" s="9" t="s">
        <v>5602</v>
      </c>
      <c r="O2" s="9" t="s">
        <v>5614</v>
      </c>
      <c r="P2" s="9" t="s">
        <v>5596</v>
      </c>
      <c r="Q2" s="9" t="s">
        <v>5608</v>
      </c>
      <c r="R2" s="12" t="s">
        <v>5598</v>
      </c>
      <c r="S2" s="12" t="s">
        <v>5597</v>
      </c>
      <c r="T2" s="12" t="s">
        <v>5595</v>
      </c>
      <c r="U2" s="12" t="s">
        <v>5612</v>
      </c>
      <c r="V2" s="13" t="s">
        <v>4787</v>
      </c>
      <c r="W2" s="13" t="s">
        <v>4788</v>
      </c>
      <c r="X2" s="13" t="s">
        <v>4789</v>
      </c>
      <c r="Y2" s="13" t="s">
        <v>4790</v>
      </c>
      <c r="Z2" s="13" t="s">
        <v>4791</v>
      </c>
      <c r="AA2" s="13" t="s">
        <v>4792</v>
      </c>
      <c r="AB2" s="13" t="s">
        <v>1761</v>
      </c>
      <c r="AC2" s="13" t="s">
        <v>4667</v>
      </c>
      <c r="AD2" s="13" t="s">
        <v>5594</v>
      </c>
      <c r="AE2" s="11" t="s">
        <v>5593</v>
      </c>
      <c r="AF2" s="11" t="s">
        <v>5592</v>
      </c>
      <c r="AG2" s="11" t="s">
        <v>5591</v>
      </c>
      <c r="AH2" s="11" t="s">
        <v>5590</v>
      </c>
      <c r="AI2" s="11" t="s">
        <v>4787</v>
      </c>
      <c r="AJ2" s="11" t="s">
        <v>4788</v>
      </c>
      <c r="AK2" s="11" t="s">
        <v>4789</v>
      </c>
      <c r="AL2" s="11" t="s">
        <v>4790</v>
      </c>
      <c r="AM2" s="11" t="s">
        <v>5589</v>
      </c>
      <c r="AN2" s="11" t="s">
        <v>4792</v>
      </c>
      <c r="AO2" s="11" t="s">
        <v>1761</v>
      </c>
      <c r="AP2" s="11" t="s">
        <v>4667</v>
      </c>
      <c r="AQ2" s="9" t="s">
        <v>5588</v>
      </c>
      <c r="AR2" s="9" t="s">
        <v>5587</v>
      </c>
      <c r="AS2" s="9" t="s">
        <v>5586</v>
      </c>
    </row>
    <row r="3" spans="1:45" ht="15" x14ac:dyDescent="0.25">
      <c r="A3" s="78" t="s">
        <v>5517</v>
      </c>
      <c r="B3" s="78" t="s">
        <v>5516</v>
      </c>
      <c r="C3" s="78" t="s">
        <v>1862</v>
      </c>
      <c r="D3" s="78" t="s">
        <v>4918</v>
      </c>
      <c r="E3" s="78" t="s">
        <v>5515</v>
      </c>
      <c r="F3" s="78" t="s">
        <v>5033</v>
      </c>
      <c r="G3" s="78" t="s">
        <v>5514</v>
      </c>
      <c r="H3" s="79">
        <v>2025</v>
      </c>
      <c r="I3" s="76"/>
      <c r="J3" s="80">
        <v>805</v>
      </c>
      <c r="K3" s="80">
        <v>3500</v>
      </c>
      <c r="L3" s="79">
        <v>42</v>
      </c>
      <c r="M3" s="70">
        <v>38700</v>
      </c>
      <c r="N3" s="79">
        <v>0</v>
      </c>
      <c r="O3" s="109"/>
      <c r="P3" s="108"/>
      <c r="Q3" s="78" t="s">
        <v>16</v>
      </c>
      <c r="R3" s="78" t="s">
        <v>5513</v>
      </c>
      <c r="S3" s="74" t="s">
        <v>5512</v>
      </c>
      <c r="T3" s="74" t="s">
        <v>4811</v>
      </c>
      <c r="U3" s="76">
        <v>44284</v>
      </c>
      <c r="V3" s="72">
        <v>1259632.7855099998</v>
      </c>
      <c r="W3" s="71">
        <v>19180.3</v>
      </c>
      <c r="X3" s="71">
        <v>2038.6</v>
      </c>
      <c r="Y3" s="71">
        <v>8150.6</v>
      </c>
      <c r="Z3" s="71">
        <v>785.6</v>
      </c>
      <c r="AA3" s="71">
        <v>212.1</v>
      </c>
      <c r="AB3" s="71">
        <v>4260.8</v>
      </c>
      <c r="AC3" s="71">
        <v>144.69999999999999</v>
      </c>
      <c r="AD3" s="62">
        <v>75</v>
      </c>
      <c r="AE3" s="70">
        <v>8</v>
      </c>
      <c r="AF3" s="70">
        <v>0</v>
      </c>
      <c r="AG3" s="73" t="s">
        <v>5511</v>
      </c>
      <c r="AH3" s="73" t="s">
        <v>1862</v>
      </c>
      <c r="AI3" s="72">
        <v>1927457.31431</v>
      </c>
      <c r="AJ3" s="71">
        <v>126</v>
      </c>
      <c r="AK3" s="71">
        <v>126</v>
      </c>
      <c r="AL3" s="71">
        <v>1315.3</v>
      </c>
      <c r="AM3" s="71">
        <v>183.10000000000002</v>
      </c>
      <c r="AN3" s="71">
        <v>36.4</v>
      </c>
      <c r="AO3" s="71">
        <v>1992.9</v>
      </c>
      <c r="AP3" s="71">
        <v>69.8</v>
      </c>
      <c r="AQ3" s="61">
        <v>1763</v>
      </c>
      <c r="AR3" s="61">
        <v>7419</v>
      </c>
      <c r="AS3" s="70">
        <v>553</v>
      </c>
    </row>
    <row r="4" spans="1:45" ht="15" x14ac:dyDescent="0.25">
      <c r="A4" s="78" t="s">
        <v>5380</v>
      </c>
      <c r="B4" s="78" t="s">
        <v>5379</v>
      </c>
      <c r="C4" s="78" t="s">
        <v>5376</v>
      </c>
      <c r="D4" s="78" t="s">
        <v>18</v>
      </c>
      <c r="E4" s="78" t="s">
        <v>5378</v>
      </c>
      <c r="F4" s="78" t="s">
        <v>5033</v>
      </c>
      <c r="G4" s="78" t="s">
        <v>5377</v>
      </c>
      <c r="H4" s="79">
        <v>2022</v>
      </c>
      <c r="I4" s="76"/>
      <c r="J4" s="80">
        <v>4</v>
      </c>
      <c r="K4" s="80">
        <v>78</v>
      </c>
      <c r="L4" s="79">
        <v>36</v>
      </c>
      <c r="M4" s="70">
        <v>155</v>
      </c>
      <c r="N4" s="79">
        <v>0</v>
      </c>
      <c r="O4" s="76">
        <v>44501</v>
      </c>
      <c r="P4" s="75"/>
      <c r="Q4" s="78" t="s">
        <v>16</v>
      </c>
      <c r="R4" s="78" t="s">
        <v>5375</v>
      </c>
      <c r="S4" s="77" t="s">
        <v>1847</v>
      </c>
      <c r="T4" s="74" t="s">
        <v>4811</v>
      </c>
      <c r="U4" s="84">
        <v>44284</v>
      </c>
      <c r="V4" s="72">
        <v>13784</v>
      </c>
      <c r="W4" s="71">
        <v>37.270000000000003</v>
      </c>
      <c r="X4" s="71">
        <v>12.68</v>
      </c>
      <c r="Y4" s="71">
        <v>40.409999999999997</v>
      </c>
      <c r="Z4" s="71">
        <v>5.63</v>
      </c>
      <c r="AA4" s="71">
        <v>0.11</v>
      </c>
      <c r="AB4" s="71">
        <v>73.56</v>
      </c>
      <c r="AC4" s="71">
        <v>1.63</v>
      </c>
      <c r="AD4" s="72">
        <v>13</v>
      </c>
      <c r="AE4" s="70">
        <v>0</v>
      </c>
      <c r="AF4" s="70">
        <v>2</v>
      </c>
      <c r="AG4" s="73" t="s">
        <v>5374</v>
      </c>
      <c r="AH4" s="73" t="s">
        <v>1824</v>
      </c>
      <c r="AI4" s="72">
        <v>82415</v>
      </c>
      <c r="AJ4" s="71">
        <v>4.5</v>
      </c>
      <c r="AK4" s="71">
        <v>9</v>
      </c>
      <c r="AL4" s="71">
        <v>34.299999999999997</v>
      </c>
      <c r="AM4" s="71">
        <v>5</v>
      </c>
      <c r="AN4" s="71">
        <v>4.5999999999999996</v>
      </c>
      <c r="AO4" s="71">
        <v>39.1</v>
      </c>
      <c r="AP4" s="71">
        <v>2.2000000000000002</v>
      </c>
      <c r="AQ4" s="70">
        <v>16.7</v>
      </c>
      <c r="AR4" s="70">
        <v>5.6</v>
      </c>
      <c r="AS4" s="70">
        <v>15</v>
      </c>
    </row>
    <row r="5" spans="1:45" ht="15" x14ac:dyDescent="0.25">
      <c r="A5" s="78" t="s">
        <v>5494</v>
      </c>
      <c r="B5" s="78" t="s">
        <v>5493</v>
      </c>
      <c r="C5" s="81" t="s">
        <v>5486</v>
      </c>
      <c r="D5" s="78" t="s">
        <v>5448</v>
      </c>
      <c r="E5" s="78" t="s">
        <v>5492</v>
      </c>
      <c r="F5" s="78" t="s">
        <v>5491</v>
      </c>
      <c r="G5" s="78" t="s">
        <v>5490</v>
      </c>
      <c r="H5" s="79">
        <v>2024</v>
      </c>
      <c r="I5" s="76">
        <v>44133</v>
      </c>
      <c r="J5" s="80">
        <v>685.5</v>
      </c>
      <c r="K5" s="80">
        <v>1100</v>
      </c>
      <c r="L5" s="79" t="s">
        <v>5489</v>
      </c>
      <c r="M5" s="70" t="s">
        <v>2066</v>
      </c>
      <c r="N5" s="79" t="s">
        <v>1</v>
      </c>
      <c r="O5" s="76"/>
      <c r="P5" s="75"/>
      <c r="Q5" s="78" t="s">
        <v>16</v>
      </c>
      <c r="R5" s="78" t="s">
        <v>5488</v>
      </c>
      <c r="S5" s="78"/>
      <c r="T5" s="74" t="s">
        <v>4811</v>
      </c>
      <c r="U5" s="76">
        <v>44309</v>
      </c>
      <c r="V5" s="72">
        <v>338270</v>
      </c>
      <c r="W5" s="71">
        <v>2277.39</v>
      </c>
      <c r="X5" s="71">
        <v>646.41999999999996</v>
      </c>
      <c r="Y5" s="71">
        <v>1113.1099999999999</v>
      </c>
      <c r="Z5" s="71">
        <v>700.44</v>
      </c>
      <c r="AA5" s="71">
        <v>9.0299999999999994</v>
      </c>
      <c r="AB5" s="71">
        <v>5799.15</v>
      </c>
      <c r="AC5" s="71"/>
      <c r="AD5" s="72">
        <v>72</v>
      </c>
      <c r="AE5" s="70">
        <v>6</v>
      </c>
      <c r="AF5" s="70">
        <v>2</v>
      </c>
      <c r="AG5" s="73" t="s">
        <v>5487</v>
      </c>
      <c r="AH5" s="73" t="s">
        <v>5486</v>
      </c>
      <c r="AI5" s="72">
        <v>1291056</v>
      </c>
      <c r="AJ5" s="71">
        <v>85.5</v>
      </c>
      <c r="AK5" s="71">
        <v>85.5</v>
      </c>
      <c r="AL5" s="71">
        <v>417.2</v>
      </c>
      <c r="AM5" s="71">
        <v>323.3</v>
      </c>
      <c r="AN5" s="71">
        <v>31.8</v>
      </c>
      <c r="AO5" s="71">
        <v>446.2</v>
      </c>
      <c r="AP5" s="71">
        <v>31.3</v>
      </c>
      <c r="AQ5" s="70">
        <v>877.7</v>
      </c>
      <c r="AR5" s="70">
        <v>207.2</v>
      </c>
      <c r="AS5" s="70">
        <v>699</v>
      </c>
    </row>
    <row r="6" spans="1:45" ht="15" x14ac:dyDescent="0.25">
      <c r="A6" s="95" t="s">
        <v>4984</v>
      </c>
      <c r="B6" s="95" t="s">
        <v>4970</v>
      </c>
      <c r="C6" s="95" t="s">
        <v>4981</v>
      </c>
      <c r="D6" s="95" t="s">
        <v>18</v>
      </c>
      <c r="E6" s="95" t="s">
        <v>4983</v>
      </c>
      <c r="F6" s="95" t="s">
        <v>4880</v>
      </c>
      <c r="G6" s="95" t="s">
        <v>4982</v>
      </c>
      <c r="H6" s="96">
        <v>2020</v>
      </c>
      <c r="I6" s="93">
        <v>43928</v>
      </c>
      <c r="J6" s="68">
        <v>0.2</v>
      </c>
      <c r="K6" s="68">
        <v>75</v>
      </c>
      <c r="L6" s="96">
        <v>24</v>
      </c>
      <c r="M6" s="88">
        <v>5</v>
      </c>
      <c r="N6" s="96">
        <v>0</v>
      </c>
      <c r="O6" s="93">
        <v>43739</v>
      </c>
      <c r="P6" s="92"/>
      <c r="Q6" s="78" t="s">
        <v>16</v>
      </c>
      <c r="R6" s="95" t="s">
        <v>4980</v>
      </c>
      <c r="S6" s="98"/>
      <c r="T6" s="74" t="s">
        <v>4811</v>
      </c>
      <c r="U6" s="97">
        <v>44305</v>
      </c>
      <c r="V6" s="90" t="s">
        <v>1</v>
      </c>
      <c r="W6" s="89" t="s">
        <v>1</v>
      </c>
      <c r="X6" s="89" t="s">
        <v>1</v>
      </c>
      <c r="Y6" s="89" t="s">
        <v>1</v>
      </c>
      <c r="Z6" s="89" t="s">
        <v>1</v>
      </c>
      <c r="AA6" s="89" t="s">
        <v>1</v>
      </c>
      <c r="AB6" s="89" t="s">
        <v>1</v>
      </c>
      <c r="AC6" s="89" t="s">
        <v>1</v>
      </c>
      <c r="AD6" s="90" t="s">
        <v>1</v>
      </c>
      <c r="AE6" s="88">
        <v>0</v>
      </c>
      <c r="AF6" s="88">
        <v>0</v>
      </c>
      <c r="AG6" s="91"/>
      <c r="AH6" s="91"/>
      <c r="AI6" s="90"/>
      <c r="AJ6" s="89"/>
      <c r="AK6" s="89"/>
      <c r="AL6" s="89"/>
      <c r="AM6" s="89"/>
      <c r="AN6" s="89"/>
      <c r="AO6" s="89"/>
      <c r="AP6" s="89"/>
      <c r="AQ6" s="88">
        <v>0</v>
      </c>
      <c r="AR6" s="88">
        <v>0</v>
      </c>
      <c r="AS6" s="88">
        <v>0</v>
      </c>
    </row>
    <row r="7" spans="1:45" ht="15" x14ac:dyDescent="0.25">
      <c r="A7" s="78" t="s">
        <v>5075</v>
      </c>
      <c r="B7" s="78" t="s">
        <v>5074</v>
      </c>
      <c r="C7" s="78" t="s">
        <v>5071</v>
      </c>
      <c r="D7" s="78" t="s">
        <v>18</v>
      </c>
      <c r="E7" s="78" t="s">
        <v>5073</v>
      </c>
      <c r="F7" s="78" t="s">
        <v>5052</v>
      </c>
      <c r="G7" s="78" t="s">
        <v>5072</v>
      </c>
      <c r="H7" s="79">
        <v>2022</v>
      </c>
      <c r="I7" s="76"/>
      <c r="J7" s="80">
        <v>0</v>
      </c>
      <c r="K7" s="80">
        <v>495</v>
      </c>
      <c r="L7" s="79">
        <v>0</v>
      </c>
      <c r="M7" s="70">
        <v>127</v>
      </c>
      <c r="N7" s="79">
        <v>0</v>
      </c>
      <c r="O7" s="76">
        <v>44470</v>
      </c>
      <c r="P7" s="75"/>
      <c r="Q7" s="78" t="s">
        <v>16</v>
      </c>
      <c r="R7" s="78" t="s">
        <v>5070</v>
      </c>
      <c r="S7" s="77" t="s">
        <v>5069</v>
      </c>
      <c r="T7" s="74" t="s">
        <v>4811</v>
      </c>
      <c r="U7" s="84">
        <v>44307</v>
      </c>
      <c r="V7" s="72">
        <v>2127</v>
      </c>
      <c r="W7" s="71">
        <v>2.2999999999999998</v>
      </c>
      <c r="X7" s="71">
        <v>1.17</v>
      </c>
      <c r="Y7" s="71">
        <v>4.74</v>
      </c>
      <c r="Z7" s="71">
        <v>0.57999999999999996</v>
      </c>
      <c r="AA7" s="71">
        <v>0.24</v>
      </c>
      <c r="AB7" s="71">
        <v>4.95</v>
      </c>
      <c r="AC7" s="71">
        <v>0.11</v>
      </c>
      <c r="AD7" s="72">
        <v>13</v>
      </c>
      <c r="AE7" s="70">
        <v>0</v>
      </c>
      <c r="AF7" s="70">
        <v>1</v>
      </c>
      <c r="AG7" s="73" t="s">
        <v>5068</v>
      </c>
      <c r="AH7" s="73" t="s">
        <v>1786</v>
      </c>
      <c r="AI7" s="72">
        <v>142393</v>
      </c>
      <c r="AJ7" s="71">
        <v>6</v>
      </c>
      <c r="AK7" s="71">
        <v>6.3</v>
      </c>
      <c r="AL7" s="71">
        <v>54</v>
      </c>
      <c r="AM7" s="71">
        <v>29.1</v>
      </c>
      <c r="AN7" s="71">
        <v>0.7</v>
      </c>
      <c r="AO7" s="71">
        <v>73.2</v>
      </c>
      <c r="AP7" s="71">
        <v>1.1000000000000001</v>
      </c>
      <c r="AQ7" s="70">
        <v>0</v>
      </c>
      <c r="AR7" s="70">
        <v>0</v>
      </c>
      <c r="AS7" s="70">
        <v>0</v>
      </c>
    </row>
    <row r="8" spans="1:45" ht="15" x14ac:dyDescent="0.25">
      <c r="A8" s="81" t="s">
        <v>4912</v>
      </c>
      <c r="B8" s="81" t="s">
        <v>4911</v>
      </c>
      <c r="C8" s="81" t="s">
        <v>4908</v>
      </c>
      <c r="D8" s="81" t="s">
        <v>18</v>
      </c>
      <c r="E8" s="81" t="s">
        <v>4910</v>
      </c>
      <c r="F8" s="81" t="s">
        <v>4880</v>
      </c>
      <c r="G8" s="81" t="s">
        <v>4909</v>
      </c>
      <c r="H8" s="67">
        <v>2020</v>
      </c>
      <c r="I8" s="66">
        <v>43933</v>
      </c>
      <c r="J8" s="68">
        <v>60.9</v>
      </c>
      <c r="K8" s="68">
        <v>430.5</v>
      </c>
      <c r="L8" s="67" t="s">
        <v>4907</v>
      </c>
      <c r="M8" s="61">
        <v>46</v>
      </c>
      <c r="N8" s="67">
        <v>1</v>
      </c>
      <c r="O8" s="66">
        <v>43617</v>
      </c>
      <c r="P8" s="65"/>
      <c r="Q8" s="78" t="s">
        <v>16</v>
      </c>
      <c r="R8" s="81" t="s">
        <v>4906</v>
      </c>
      <c r="S8" s="85" t="s">
        <v>4905</v>
      </c>
      <c r="T8" s="74" t="s">
        <v>4811</v>
      </c>
      <c r="U8" s="84">
        <v>44306</v>
      </c>
      <c r="V8" s="62">
        <v>522</v>
      </c>
      <c r="W8" s="63">
        <v>2.9</v>
      </c>
      <c r="X8" s="63">
        <v>0.4</v>
      </c>
      <c r="Y8" s="63">
        <v>1.1599999999999999</v>
      </c>
      <c r="Z8" s="63">
        <v>0.34</v>
      </c>
      <c r="AA8" s="63">
        <v>0.03</v>
      </c>
      <c r="AB8" s="63">
        <v>2.52</v>
      </c>
      <c r="AC8" s="63">
        <v>0.34</v>
      </c>
      <c r="AD8" s="62">
        <v>9</v>
      </c>
      <c r="AE8" s="61">
        <v>1</v>
      </c>
      <c r="AF8" s="61">
        <v>0</v>
      </c>
      <c r="AG8" s="60" t="s">
        <v>1783</v>
      </c>
      <c r="AH8" s="60" t="s">
        <v>1786</v>
      </c>
      <c r="AI8" s="62">
        <v>65009</v>
      </c>
      <c r="AJ8" s="63">
        <v>3.65</v>
      </c>
      <c r="AK8" s="63">
        <v>3.65</v>
      </c>
      <c r="AL8" s="63">
        <v>32.200000000000003</v>
      </c>
      <c r="AM8" s="63">
        <v>20.6</v>
      </c>
      <c r="AN8" s="63">
        <v>1.83</v>
      </c>
      <c r="AO8" s="63">
        <v>34</v>
      </c>
      <c r="AP8" s="63">
        <v>0.78</v>
      </c>
      <c r="AQ8" s="61">
        <v>0</v>
      </c>
      <c r="AR8" s="61">
        <v>0</v>
      </c>
      <c r="AS8" s="61">
        <v>0</v>
      </c>
    </row>
    <row r="9" spans="1:45" ht="15" x14ac:dyDescent="0.25">
      <c r="A9" s="81" t="s">
        <v>4998</v>
      </c>
      <c r="B9" s="81" t="s">
        <v>4997</v>
      </c>
      <c r="C9" s="78" t="s">
        <v>4994</v>
      </c>
      <c r="D9" s="78" t="s">
        <v>18</v>
      </c>
      <c r="E9" s="78" t="s">
        <v>4996</v>
      </c>
      <c r="F9" s="78" t="s">
        <v>4880</v>
      </c>
      <c r="G9" s="78" t="s">
        <v>4995</v>
      </c>
      <c r="H9" s="79">
        <v>2020</v>
      </c>
      <c r="I9" s="76">
        <v>44182</v>
      </c>
      <c r="J9" s="101">
        <v>71</v>
      </c>
      <c r="K9" s="100">
        <v>1600</v>
      </c>
      <c r="L9" s="79" t="s">
        <v>4993</v>
      </c>
      <c r="M9" s="69">
        <v>499.32</v>
      </c>
      <c r="N9" s="102">
        <v>44233</v>
      </c>
      <c r="O9" s="76">
        <v>43556</v>
      </c>
      <c r="P9" s="75"/>
      <c r="Q9" s="78" t="s">
        <v>16</v>
      </c>
      <c r="R9" s="81" t="s">
        <v>4992</v>
      </c>
      <c r="S9" s="77" t="s">
        <v>4991</v>
      </c>
      <c r="T9" s="74" t="s">
        <v>4811</v>
      </c>
      <c r="U9" s="84">
        <v>44310</v>
      </c>
      <c r="V9" s="99">
        <v>4650.3333333333339</v>
      </c>
      <c r="W9" s="99">
        <v>56.641666666666666</v>
      </c>
      <c r="X9" s="99">
        <v>6.5916666666666677</v>
      </c>
      <c r="Y9" s="99">
        <v>17.208333333333336</v>
      </c>
      <c r="Z9" s="99">
        <v>3.2666666666666662</v>
      </c>
      <c r="AA9" s="99">
        <v>2.6833333333333331E-2</v>
      </c>
      <c r="AB9" s="99">
        <v>35.116666666666667</v>
      </c>
      <c r="AC9" s="99">
        <v>0.81666666666666654</v>
      </c>
      <c r="AD9" s="81">
        <v>7</v>
      </c>
      <c r="AE9" s="81">
        <v>1</v>
      </c>
      <c r="AF9" s="81">
        <v>0</v>
      </c>
      <c r="AG9" s="73" t="s">
        <v>4990</v>
      </c>
      <c r="AH9" s="73" t="s">
        <v>1761</v>
      </c>
      <c r="AI9" s="72">
        <v>133786</v>
      </c>
      <c r="AJ9" s="71">
        <v>10</v>
      </c>
      <c r="AK9" s="71">
        <v>10.3</v>
      </c>
      <c r="AL9" s="71">
        <v>154.69999999999999</v>
      </c>
      <c r="AM9" s="71">
        <v>46.6</v>
      </c>
      <c r="AN9" s="71">
        <v>0.6</v>
      </c>
      <c r="AO9" s="71">
        <v>63</v>
      </c>
      <c r="AP9" s="71">
        <v>19.3</v>
      </c>
      <c r="AQ9" s="70">
        <v>5.2</v>
      </c>
      <c r="AR9" s="70">
        <v>0</v>
      </c>
      <c r="AS9" s="70">
        <v>67</v>
      </c>
    </row>
    <row r="10" spans="1:45" ht="15" x14ac:dyDescent="0.25">
      <c r="A10" s="81" t="s">
        <v>5305</v>
      </c>
      <c r="B10" s="81" t="s">
        <v>4970</v>
      </c>
      <c r="C10" s="81" t="s">
        <v>1705</v>
      </c>
      <c r="D10" s="81" t="s">
        <v>4832</v>
      </c>
      <c r="E10" s="81" t="s">
        <v>5304</v>
      </c>
      <c r="F10" s="81" t="s">
        <v>5052</v>
      </c>
      <c r="G10" s="81" t="s">
        <v>5303</v>
      </c>
      <c r="H10" s="67">
        <v>2023</v>
      </c>
      <c r="I10" s="66"/>
      <c r="J10" s="68">
        <v>3.2</v>
      </c>
      <c r="K10" s="68">
        <v>29</v>
      </c>
      <c r="L10" s="67">
        <v>36</v>
      </c>
      <c r="M10" s="61">
        <v>853</v>
      </c>
      <c r="N10" s="67">
        <v>0</v>
      </c>
      <c r="O10" s="66" t="s">
        <v>5300</v>
      </c>
      <c r="P10" s="65"/>
      <c r="Q10" s="81" t="s">
        <v>16</v>
      </c>
      <c r="R10" s="81" t="s">
        <v>5302</v>
      </c>
      <c r="S10" s="94" t="s">
        <v>5301</v>
      </c>
      <c r="T10" s="74" t="s">
        <v>4811</v>
      </c>
      <c r="U10" s="84">
        <v>44308</v>
      </c>
      <c r="V10" s="62">
        <v>6031</v>
      </c>
      <c r="W10" s="63">
        <v>88.38</v>
      </c>
      <c r="X10" s="63">
        <v>9.8000000000000007</v>
      </c>
      <c r="Y10" s="63">
        <v>7.39</v>
      </c>
      <c r="Z10" s="63">
        <v>0.2</v>
      </c>
      <c r="AA10" s="63">
        <v>0.02</v>
      </c>
      <c r="AB10" s="63">
        <v>7.11</v>
      </c>
      <c r="AC10" s="63">
        <v>0.41</v>
      </c>
      <c r="AD10" s="62">
        <v>8</v>
      </c>
      <c r="AE10" s="61">
        <v>0</v>
      </c>
      <c r="AF10" s="61">
        <v>4</v>
      </c>
      <c r="AG10" s="60" t="s">
        <v>5299</v>
      </c>
      <c r="AH10" s="60" t="s">
        <v>1705</v>
      </c>
      <c r="AI10" s="62">
        <v>31715</v>
      </c>
      <c r="AJ10" s="63">
        <v>1.7999999999999998</v>
      </c>
      <c r="AK10" s="63">
        <v>1.7999999999999998</v>
      </c>
      <c r="AL10" s="63">
        <v>6.1</v>
      </c>
      <c r="AM10" s="63">
        <v>0.91</v>
      </c>
      <c r="AN10" s="63">
        <v>3.1</v>
      </c>
      <c r="AO10" s="63">
        <v>6</v>
      </c>
      <c r="AP10" s="63">
        <v>0.29000000000000004</v>
      </c>
      <c r="AQ10" s="61">
        <v>1.264</v>
      </c>
      <c r="AR10" s="61">
        <v>1.4930000000000001</v>
      </c>
      <c r="AS10" s="61">
        <v>12</v>
      </c>
    </row>
    <row r="11" spans="1:45" ht="15" x14ac:dyDescent="0.25">
      <c r="A11" s="78" t="s">
        <v>5259</v>
      </c>
      <c r="B11" s="81" t="s">
        <v>4970</v>
      </c>
      <c r="C11" s="78" t="s">
        <v>1705</v>
      </c>
      <c r="D11" s="78" t="s">
        <v>18</v>
      </c>
      <c r="E11" s="78" t="s">
        <v>5258</v>
      </c>
      <c r="F11" s="78" t="s">
        <v>5033</v>
      </c>
      <c r="G11" s="78" t="s">
        <v>5257</v>
      </c>
      <c r="H11" s="79">
        <v>2022</v>
      </c>
      <c r="I11" s="76"/>
      <c r="J11" s="80">
        <v>20.7</v>
      </c>
      <c r="K11" s="80">
        <v>169</v>
      </c>
      <c r="L11" s="79">
        <v>30</v>
      </c>
      <c r="M11" s="70">
        <v>103</v>
      </c>
      <c r="N11" s="79">
        <v>0</v>
      </c>
      <c r="O11" s="76">
        <v>44409</v>
      </c>
      <c r="P11" s="75"/>
      <c r="Q11" s="78" t="s">
        <v>16</v>
      </c>
      <c r="R11" s="78" t="s">
        <v>5256</v>
      </c>
      <c r="S11" s="78"/>
      <c r="T11" s="74" t="s">
        <v>4811</v>
      </c>
      <c r="U11" s="84">
        <v>44302</v>
      </c>
      <c r="V11" s="72">
        <v>31740</v>
      </c>
      <c r="W11" s="71">
        <v>250.6</v>
      </c>
      <c r="X11" s="71">
        <v>35.630000000000003</v>
      </c>
      <c r="Y11" s="71">
        <v>182.62</v>
      </c>
      <c r="Z11" s="71">
        <v>29.2</v>
      </c>
      <c r="AA11" s="71">
        <v>9.51</v>
      </c>
      <c r="AB11" s="71">
        <v>242.33</v>
      </c>
      <c r="AC11" s="71">
        <v>0.54</v>
      </c>
      <c r="AD11" s="72">
        <v>13</v>
      </c>
      <c r="AE11" s="70">
        <v>0</v>
      </c>
      <c r="AF11" s="70">
        <v>1</v>
      </c>
      <c r="AG11" s="73" t="s">
        <v>5255</v>
      </c>
      <c r="AH11" s="73" t="s">
        <v>1705</v>
      </c>
      <c r="AI11" s="72">
        <v>131</v>
      </c>
      <c r="AJ11" s="71">
        <v>0</v>
      </c>
      <c r="AK11" s="71">
        <v>0</v>
      </c>
      <c r="AL11" s="71">
        <v>0</v>
      </c>
      <c r="AM11" s="71">
        <v>0</v>
      </c>
      <c r="AN11" s="71">
        <v>0</v>
      </c>
      <c r="AO11" s="71">
        <v>0</v>
      </c>
      <c r="AP11" s="71">
        <v>0</v>
      </c>
      <c r="AQ11" s="70">
        <v>6.16</v>
      </c>
      <c r="AR11" s="70">
        <v>0.68</v>
      </c>
      <c r="AS11" s="70">
        <v>8</v>
      </c>
    </row>
    <row r="12" spans="1:45" ht="15" x14ac:dyDescent="0.25">
      <c r="A12" s="78" t="s">
        <v>5282</v>
      </c>
      <c r="B12" s="81" t="s">
        <v>5136</v>
      </c>
      <c r="C12" s="78" t="s">
        <v>2112</v>
      </c>
      <c r="D12" s="78" t="s">
        <v>4832</v>
      </c>
      <c r="E12" s="78" t="s">
        <v>5281</v>
      </c>
      <c r="F12" s="78" t="s">
        <v>5052</v>
      </c>
      <c r="G12" s="78" t="s">
        <v>5280</v>
      </c>
      <c r="H12" s="79">
        <v>2022</v>
      </c>
      <c r="I12" s="76"/>
      <c r="J12" s="80">
        <v>9.1999999999999993</v>
      </c>
      <c r="K12" s="80">
        <v>0</v>
      </c>
      <c r="L12" s="79">
        <v>6</v>
      </c>
      <c r="M12" s="70">
        <v>20</v>
      </c>
      <c r="N12" s="79">
        <v>0</v>
      </c>
      <c r="O12" s="76">
        <v>44652</v>
      </c>
      <c r="P12" s="75"/>
      <c r="Q12" s="78" t="s">
        <v>16</v>
      </c>
      <c r="R12" s="78" t="s">
        <v>5279</v>
      </c>
      <c r="S12" s="78"/>
      <c r="T12" s="74" t="s">
        <v>4811</v>
      </c>
      <c r="U12" s="84">
        <v>44284</v>
      </c>
      <c r="V12" s="72">
        <v>8641.81</v>
      </c>
      <c r="W12" s="71">
        <v>34.270000000000003</v>
      </c>
      <c r="X12" s="71">
        <v>9.7100000000000009</v>
      </c>
      <c r="Y12" s="71">
        <v>172.12</v>
      </c>
      <c r="Z12" s="71">
        <v>18.71</v>
      </c>
      <c r="AA12" s="71">
        <v>0.08</v>
      </c>
      <c r="AB12" s="71">
        <v>39.950000000000003</v>
      </c>
      <c r="AC12" s="71">
        <v>0.31</v>
      </c>
      <c r="AD12" s="72">
        <v>5</v>
      </c>
      <c r="AE12" s="70">
        <v>0</v>
      </c>
      <c r="AF12" s="70">
        <v>0</v>
      </c>
      <c r="AG12" s="73"/>
      <c r="AH12" s="73"/>
      <c r="AI12" s="72"/>
      <c r="AJ12" s="71"/>
      <c r="AK12" s="71"/>
      <c r="AL12" s="71"/>
      <c r="AM12" s="71"/>
      <c r="AN12" s="71"/>
      <c r="AO12" s="71"/>
      <c r="AP12" s="71"/>
      <c r="AQ12" s="70">
        <v>0.9</v>
      </c>
      <c r="AR12" s="70">
        <v>0.8</v>
      </c>
      <c r="AS12" s="70">
        <v>1</v>
      </c>
    </row>
    <row r="13" spans="1:45" ht="15" x14ac:dyDescent="0.25">
      <c r="A13" s="95" t="s">
        <v>5585</v>
      </c>
      <c r="B13" s="95" t="s">
        <v>5074</v>
      </c>
      <c r="C13" s="95" t="s">
        <v>5581</v>
      </c>
      <c r="D13" s="95" t="s">
        <v>18</v>
      </c>
      <c r="E13" s="95" t="s">
        <v>5584</v>
      </c>
      <c r="F13" s="95" t="s">
        <v>2065</v>
      </c>
      <c r="G13" s="95" t="s">
        <v>2066</v>
      </c>
      <c r="H13" s="96">
        <v>2023</v>
      </c>
      <c r="I13" s="93"/>
      <c r="J13" s="68">
        <v>1378</v>
      </c>
      <c r="K13" s="68">
        <v>2700</v>
      </c>
      <c r="L13" s="96" t="s">
        <v>2066</v>
      </c>
      <c r="M13" s="88">
        <v>335</v>
      </c>
      <c r="N13" s="96" t="s">
        <v>2066</v>
      </c>
      <c r="O13" s="93"/>
      <c r="P13" s="92"/>
      <c r="Q13" s="95" t="s">
        <v>16</v>
      </c>
      <c r="R13" s="95" t="s">
        <v>5583</v>
      </c>
      <c r="S13" s="85" t="s">
        <v>5582</v>
      </c>
      <c r="T13" s="74" t="s">
        <v>4811</v>
      </c>
      <c r="U13" s="97">
        <v>44310</v>
      </c>
      <c r="V13" s="90" t="s">
        <v>2066</v>
      </c>
      <c r="W13" s="89" t="s">
        <v>2066</v>
      </c>
      <c r="X13" s="89" t="s">
        <v>2066</v>
      </c>
      <c r="Y13" s="89" t="s">
        <v>2066</v>
      </c>
      <c r="Z13" s="89" t="s">
        <v>2066</v>
      </c>
      <c r="AA13" s="89" t="s">
        <v>2066</v>
      </c>
      <c r="AB13" s="89" t="s">
        <v>2066</v>
      </c>
      <c r="AC13" s="89" t="s">
        <v>2066</v>
      </c>
      <c r="AD13" s="90" t="s">
        <v>2066</v>
      </c>
      <c r="AE13" s="88">
        <v>12</v>
      </c>
      <c r="AF13" s="88">
        <v>0</v>
      </c>
      <c r="AG13" s="91" t="s">
        <v>2066</v>
      </c>
      <c r="AH13" s="91" t="s">
        <v>5581</v>
      </c>
      <c r="AI13" s="90" t="s">
        <v>2066</v>
      </c>
      <c r="AJ13" s="89" t="s">
        <v>2066</v>
      </c>
      <c r="AK13" s="89" t="s">
        <v>2066</v>
      </c>
      <c r="AL13" s="89" t="s">
        <v>2066</v>
      </c>
      <c r="AM13" s="89" t="s">
        <v>2066</v>
      </c>
      <c r="AN13" s="89" t="s">
        <v>2066</v>
      </c>
      <c r="AO13" s="89" t="s">
        <v>2066</v>
      </c>
      <c r="AP13" s="89" t="s">
        <v>2066</v>
      </c>
      <c r="AQ13" s="88" t="s">
        <v>2066</v>
      </c>
      <c r="AR13" s="88" t="s">
        <v>2066</v>
      </c>
      <c r="AS13" s="88" t="s">
        <v>2066</v>
      </c>
    </row>
    <row r="14" spans="1:45" ht="15" x14ac:dyDescent="0.25">
      <c r="A14" s="81" t="s">
        <v>5336</v>
      </c>
      <c r="B14" s="81" t="s">
        <v>5335</v>
      </c>
      <c r="C14" s="81" t="s">
        <v>2096</v>
      </c>
      <c r="D14" s="81" t="s">
        <v>18</v>
      </c>
      <c r="E14" s="81" t="s">
        <v>5334</v>
      </c>
      <c r="F14" s="81" t="s">
        <v>5052</v>
      </c>
      <c r="G14" s="81" t="s">
        <v>5333</v>
      </c>
      <c r="H14" s="67">
        <v>2022</v>
      </c>
      <c r="I14" s="66"/>
      <c r="J14" s="68">
        <v>2.85</v>
      </c>
      <c r="K14" s="68">
        <v>210</v>
      </c>
      <c r="L14" s="67">
        <v>20</v>
      </c>
      <c r="M14" s="61" t="s">
        <v>2066</v>
      </c>
      <c r="N14" s="67">
        <v>0</v>
      </c>
      <c r="O14" s="66">
        <v>44562</v>
      </c>
      <c r="P14" s="65"/>
      <c r="Q14" s="81" t="s">
        <v>16</v>
      </c>
      <c r="R14" s="81" t="s">
        <v>5332</v>
      </c>
      <c r="S14" s="94" t="s">
        <v>5331</v>
      </c>
      <c r="T14" s="74" t="s">
        <v>4811</v>
      </c>
      <c r="U14" s="84">
        <v>44311</v>
      </c>
      <c r="V14" s="62">
        <v>1591</v>
      </c>
      <c r="W14" s="63">
        <v>33.020000000000003</v>
      </c>
      <c r="X14" s="63">
        <v>5.4</v>
      </c>
      <c r="Y14" s="63">
        <v>37.450000000000003</v>
      </c>
      <c r="Z14" s="63">
        <v>3.05</v>
      </c>
      <c r="AA14" s="63">
        <v>2.93</v>
      </c>
      <c r="AB14" s="63">
        <v>8.07</v>
      </c>
      <c r="AC14" s="63"/>
      <c r="AD14" s="62">
        <v>4</v>
      </c>
      <c r="AE14" s="61">
        <v>0</v>
      </c>
      <c r="AF14" s="61">
        <v>0</v>
      </c>
      <c r="AG14" s="60"/>
      <c r="AH14" s="60"/>
      <c r="AI14" s="59"/>
      <c r="AJ14" s="58"/>
      <c r="AK14" s="58"/>
      <c r="AL14" s="58"/>
      <c r="AM14" s="58"/>
      <c r="AN14" s="58"/>
      <c r="AO14" s="58"/>
      <c r="AP14" s="58"/>
      <c r="AQ14" s="70">
        <v>4.3499999999999996</v>
      </c>
      <c r="AR14" s="70">
        <v>2.82</v>
      </c>
      <c r="AS14" s="69">
        <v>4</v>
      </c>
    </row>
    <row r="15" spans="1:45" ht="15" x14ac:dyDescent="0.25">
      <c r="A15" s="121" t="s">
        <v>5536</v>
      </c>
      <c r="B15" s="121" t="s">
        <v>1548</v>
      </c>
      <c r="C15" s="121" t="s">
        <v>5534</v>
      </c>
      <c r="D15" s="121" t="s">
        <v>18</v>
      </c>
      <c r="E15" s="1" t="s">
        <v>5626</v>
      </c>
      <c r="F15" s="121" t="s">
        <v>5052</v>
      </c>
      <c r="G15" s="121" t="s">
        <v>5535</v>
      </c>
      <c r="H15" s="122">
        <v>2022</v>
      </c>
      <c r="I15" s="123"/>
      <c r="J15" s="124">
        <v>0</v>
      </c>
      <c r="K15" s="124">
        <v>57.7</v>
      </c>
      <c r="L15" s="122">
        <v>0</v>
      </c>
      <c r="M15" s="125">
        <v>5.5</v>
      </c>
      <c r="N15" s="122">
        <v>0</v>
      </c>
      <c r="O15" s="123">
        <v>44621</v>
      </c>
      <c r="P15" s="126"/>
      <c r="Q15" s="121" t="s">
        <v>16</v>
      </c>
      <c r="R15" s="121" t="s">
        <v>5533</v>
      </c>
      <c r="S15" s="127" t="s">
        <v>5532</v>
      </c>
      <c r="T15" s="128" t="s">
        <v>4811</v>
      </c>
      <c r="U15" s="129">
        <v>44311</v>
      </c>
      <c r="V15" s="130">
        <v>342.78</v>
      </c>
      <c r="W15" s="131">
        <v>2.41</v>
      </c>
      <c r="X15" s="131">
        <v>0.42</v>
      </c>
      <c r="Y15" s="131">
        <v>0.37</v>
      </c>
      <c r="Z15" s="131">
        <v>0.16</v>
      </c>
      <c r="AA15" s="131">
        <v>0.03</v>
      </c>
      <c r="AB15" s="131">
        <v>0.19</v>
      </c>
      <c r="AC15" s="131">
        <v>0.01</v>
      </c>
      <c r="AD15" s="130">
        <v>3</v>
      </c>
      <c r="AE15" s="125">
        <v>0</v>
      </c>
      <c r="AF15" s="125">
        <v>0</v>
      </c>
      <c r="AG15" s="132"/>
      <c r="AH15" s="132"/>
      <c r="AI15" s="130"/>
      <c r="AJ15" s="131"/>
      <c r="AK15" s="131"/>
      <c r="AL15" s="131"/>
      <c r="AM15" s="131"/>
      <c r="AN15" s="131"/>
      <c r="AO15" s="131"/>
      <c r="AP15" s="131"/>
      <c r="AQ15" s="125">
        <v>0.13400000000000001</v>
      </c>
      <c r="AR15" s="125" t="s">
        <v>1</v>
      </c>
      <c r="AS15" s="125">
        <v>0</v>
      </c>
    </row>
    <row r="16" spans="1:45" ht="15" x14ac:dyDescent="0.25">
      <c r="A16" s="78" t="s">
        <v>5015</v>
      </c>
      <c r="B16" s="78" t="s">
        <v>838</v>
      </c>
      <c r="C16" s="78" t="s">
        <v>5012</v>
      </c>
      <c r="D16" s="78" t="s">
        <v>4863</v>
      </c>
      <c r="E16" s="78" t="s">
        <v>5014</v>
      </c>
      <c r="F16" s="78" t="s">
        <v>4880</v>
      </c>
      <c r="G16" s="78" t="s">
        <v>5013</v>
      </c>
      <c r="H16" s="79">
        <v>2020</v>
      </c>
      <c r="I16" s="76">
        <v>44186</v>
      </c>
      <c r="J16" s="80">
        <v>1.4</v>
      </c>
      <c r="K16" s="80">
        <v>70</v>
      </c>
      <c r="L16" s="79">
        <v>12</v>
      </c>
      <c r="M16" s="70">
        <v>16</v>
      </c>
      <c r="N16" s="79">
        <v>1</v>
      </c>
      <c r="O16" s="76">
        <v>43922</v>
      </c>
      <c r="P16" s="75"/>
      <c r="Q16" s="78" t="s">
        <v>16</v>
      </c>
      <c r="R16" s="78" t="s">
        <v>5011</v>
      </c>
      <c r="S16" s="78"/>
      <c r="T16" s="74" t="s">
        <v>4811</v>
      </c>
      <c r="U16" s="76">
        <v>44302</v>
      </c>
      <c r="V16" s="72">
        <v>776</v>
      </c>
      <c r="W16" s="71">
        <v>0.16</v>
      </c>
      <c r="X16" s="71">
        <v>0.16</v>
      </c>
      <c r="Y16" s="71">
        <v>2.81</v>
      </c>
      <c r="Z16" s="71">
        <v>0.24</v>
      </c>
      <c r="AA16" s="71">
        <v>0.01</v>
      </c>
      <c r="AB16" s="71">
        <v>1.35</v>
      </c>
      <c r="AC16" s="71"/>
      <c r="AD16" s="72">
        <v>8</v>
      </c>
      <c r="AE16" s="70">
        <v>0</v>
      </c>
      <c r="AF16" s="70">
        <v>0</v>
      </c>
      <c r="AG16" s="73"/>
      <c r="AH16" s="73"/>
      <c r="AI16" s="72"/>
      <c r="AJ16" s="71"/>
      <c r="AK16" s="71"/>
      <c r="AL16" s="71"/>
      <c r="AM16" s="71"/>
      <c r="AN16" s="71"/>
      <c r="AO16" s="71"/>
      <c r="AP16" s="71"/>
      <c r="AQ16" s="70">
        <v>0.31</v>
      </c>
      <c r="AR16" s="70">
        <v>0</v>
      </c>
      <c r="AS16" s="70">
        <v>0</v>
      </c>
    </row>
    <row r="17" spans="1:45" ht="15" x14ac:dyDescent="0.25">
      <c r="A17" s="78" t="s">
        <v>4942</v>
      </c>
      <c r="B17" s="78" t="s">
        <v>838</v>
      </c>
      <c r="C17" s="78" t="s">
        <v>4938</v>
      </c>
      <c r="D17" s="78" t="s">
        <v>4941</v>
      </c>
      <c r="E17" s="78" t="s">
        <v>4940</v>
      </c>
      <c r="F17" s="78" t="s">
        <v>4880</v>
      </c>
      <c r="G17" s="78" t="s">
        <v>4939</v>
      </c>
      <c r="H17" s="79">
        <v>2021</v>
      </c>
      <c r="I17" s="76">
        <v>44256</v>
      </c>
      <c r="J17" s="80">
        <v>0</v>
      </c>
      <c r="K17" s="80">
        <v>328</v>
      </c>
      <c r="L17" s="79">
        <v>0</v>
      </c>
      <c r="M17" s="70">
        <v>145</v>
      </c>
      <c r="N17" s="79" t="s">
        <v>1</v>
      </c>
      <c r="O17" s="76">
        <v>43922</v>
      </c>
      <c r="P17" s="75"/>
      <c r="Q17" s="78" t="s">
        <v>16</v>
      </c>
      <c r="R17" s="78" t="s">
        <v>4937</v>
      </c>
      <c r="S17" s="77" t="s">
        <v>4936</v>
      </c>
      <c r="T17" s="74" t="s">
        <v>4811</v>
      </c>
      <c r="U17" s="76">
        <v>44265</v>
      </c>
      <c r="V17" s="72">
        <v>2306</v>
      </c>
      <c r="W17" s="71">
        <v>16.239999999999998</v>
      </c>
      <c r="X17" s="71">
        <v>2.15</v>
      </c>
      <c r="Y17" s="71">
        <v>7.57</v>
      </c>
      <c r="Z17" s="71">
        <v>1.32</v>
      </c>
      <c r="AA17" s="71">
        <v>0.01</v>
      </c>
      <c r="AB17" s="71">
        <v>5.17</v>
      </c>
      <c r="AC17" s="71">
        <v>0.06</v>
      </c>
      <c r="AD17" s="72">
        <v>11</v>
      </c>
      <c r="AE17" s="70">
        <v>0</v>
      </c>
      <c r="AF17" s="70">
        <v>5</v>
      </c>
      <c r="AG17" s="73" t="s">
        <v>4935</v>
      </c>
      <c r="AH17" s="73" t="s">
        <v>798</v>
      </c>
      <c r="AI17" s="62">
        <f>-23515+18016+174.3+184284+173.4</f>
        <v>179132.69999999998</v>
      </c>
      <c r="AJ17" s="71">
        <f>-1.8+7.44+-6.5</f>
        <v>-0.85999999999999943</v>
      </c>
      <c r="AK17" s="71">
        <f>-1.8+7.44+-6.5</f>
        <v>-0.85999999999999943</v>
      </c>
      <c r="AL17" s="71">
        <f>-1489+46.43-1136</f>
        <v>-2578.5699999999997</v>
      </c>
      <c r="AM17" s="71">
        <f>-8.6+12.78+0.07-67.5+0.07</f>
        <v>-63.18</v>
      </c>
      <c r="AN17" s="71">
        <f>-0.1+3.21+4.9</f>
        <v>8.01</v>
      </c>
      <c r="AO17" s="71">
        <f>-62+83.85-152.1</f>
        <v>-130.25</v>
      </c>
      <c r="AP17" s="71">
        <f>0.15+2.62+0.01-14.6+0.0063</f>
        <v>-11.813700000000001</v>
      </c>
      <c r="AQ17" s="70">
        <v>0</v>
      </c>
      <c r="AR17" s="70">
        <v>0</v>
      </c>
      <c r="AS17" s="70">
        <v>0</v>
      </c>
    </row>
    <row r="18" spans="1:45" ht="15" x14ac:dyDescent="0.25">
      <c r="A18" s="95" t="s">
        <v>5035</v>
      </c>
      <c r="B18" s="95" t="s">
        <v>4895</v>
      </c>
      <c r="C18" s="95" t="s">
        <v>2865</v>
      </c>
      <c r="D18" s="95" t="s">
        <v>18</v>
      </c>
      <c r="E18" s="95" t="s">
        <v>5034</v>
      </c>
      <c r="F18" s="95" t="s">
        <v>5033</v>
      </c>
      <c r="G18" s="95" t="s">
        <v>5032</v>
      </c>
      <c r="H18" s="96">
        <v>2021</v>
      </c>
      <c r="I18" s="93"/>
      <c r="J18" s="68">
        <v>0</v>
      </c>
      <c r="K18" s="68">
        <v>40</v>
      </c>
      <c r="L18" s="96">
        <v>0</v>
      </c>
      <c r="M18" s="88">
        <v>3</v>
      </c>
      <c r="N18" s="96">
        <v>0</v>
      </c>
      <c r="O18" s="93">
        <v>43891</v>
      </c>
      <c r="P18" s="92"/>
      <c r="Q18" s="78" t="s">
        <v>16</v>
      </c>
      <c r="R18" s="95" t="s">
        <v>5031</v>
      </c>
      <c r="S18" s="94" t="s">
        <v>5030</v>
      </c>
      <c r="T18" s="74" t="s">
        <v>4811</v>
      </c>
      <c r="U18" s="97">
        <v>44284</v>
      </c>
      <c r="V18" s="90" t="s">
        <v>1</v>
      </c>
      <c r="W18" s="89" t="s">
        <v>1</v>
      </c>
      <c r="X18" s="89" t="s">
        <v>1</v>
      </c>
      <c r="Y18" s="89" t="s">
        <v>1</v>
      </c>
      <c r="Z18" s="89" t="s">
        <v>1</v>
      </c>
      <c r="AA18" s="89" t="s">
        <v>1</v>
      </c>
      <c r="AB18" s="89" t="s">
        <v>1</v>
      </c>
      <c r="AC18" s="89" t="s">
        <v>1</v>
      </c>
      <c r="AD18" s="90" t="s">
        <v>1</v>
      </c>
      <c r="AE18" s="88">
        <v>0</v>
      </c>
      <c r="AF18" s="88">
        <v>1</v>
      </c>
      <c r="AG18" s="91" t="s">
        <v>5029</v>
      </c>
      <c r="AH18" s="91" t="s">
        <v>2865</v>
      </c>
      <c r="AI18" s="90">
        <v>0</v>
      </c>
      <c r="AJ18" s="89">
        <v>0</v>
      </c>
      <c r="AK18" s="89">
        <v>0</v>
      </c>
      <c r="AL18" s="89">
        <v>0</v>
      </c>
      <c r="AM18" s="89">
        <v>0</v>
      </c>
      <c r="AN18" s="89">
        <v>0</v>
      </c>
      <c r="AO18" s="89">
        <v>0</v>
      </c>
      <c r="AP18" s="89">
        <v>0</v>
      </c>
      <c r="AQ18" s="88">
        <v>0</v>
      </c>
      <c r="AR18" s="88">
        <v>0</v>
      </c>
      <c r="AS18" s="88">
        <v>0</v>
      </c>
    </row>
    <row r="19" spans="1:45" ht="15" x14ac:dyDescent="0.25">
      <c r="A19" s="78" t="s">
        <v>5039</v>
      </c>
      <c r="B19" s="81" t="s">
        <v>326</v>
      </c>
      <c r="C19" s="78" t="s">
        <v>1592</v>
      </c>
      <c r="D19" s="78" t="s">
        <v>4832</v>
      </c>
      <c r="E19" s="78" t="s">
        <v>5038</v>
      </c>
      <c r="F19" s="78" t="s">
        <v>5033</v>
      </c>
      <c r="G19" s="78" t="s">
        <v>5037</v>
      </c>
      <c r="H19" s="79">
        <v>2021</v>
      </c>
      <c r="I19" s="76"/>
      <c r="J19" s="80">
        <v>0.5</v>
      </c>
      <c r="K19" s="80">
        <v>0</v>
      </c>
      <c r="L19" s="79">
        <v>30</v>
      </c>
      <c r="M19" s="70">
        <v>19</v>
      </c>
      <c r="N19" s="79">
        <v>0</v>
      </c>
      <c r="O19" s="76">
        <v>43891</v>
      </c>
      <c r="P19" s="75"/>
      <c r="Q19" s="78" t="s">
        <v>16</v>
      </c>
      <c r="R19" s="78" t="s">
        <v>5036</v>
      </c>
      <c r="S19" s="78"/>
      <c r="T19" s="74" t="s">
        <v>4811</v>
      </c>
      <c r="U19" s="84">
        <v>44284</v>
      </c>
      <c r="V19" s="72">
        <v>416</v>
      </c>
      <c r="W19" s="71">
        <v>1.06</v>
      </c>
      <c r="X19" s="71">
        <v>0.2</v>
      </c>
      <c r="Y19" s="71">
        <v>0.69</v>
      </c>
      <c r="Z19" s="71">
        <v>7.0000000000000007E-2</v>
      </c>
      <c r="AA19" s="71">
        <v>0</v>
      </c>
      <c r="AB19" s="71">
        <v>0.37</v>
      </c>
      <c r="AC19" s="71">
        <v>0.08</v>
      </c>
      <c r="AD19" s="72">
        <v>5</v>
      </c>
      <c r="AE19" s="70">
        <v>0</v>
      </c>
      <c r="AF19" s="70">
        <v>0</v>
      </c>
      <c r="AG19" s="73"/>
      <c r="AH19" s="73"/>
      <c r="AI19" s="72"/>
      <c r="AJ19" s="71"/>
      <c r="AK19" s="71"/>
      <c r="AL19" s="71"/>
      <c r="AM19" s="71"/>
      <c r="AN19" s="71"/>
      <c r="AO19" s="71"/>
      <c r="AP19" s="71"/>
      <c r="AQ19" s="70">
        <v>0.09</v>
      </c>
      <c r="AR19" s="70">
        <v>0</v>
      </c>
      <c r="AS19" s="70">
        <v>3</v>
      </c>
    </row>
    <row r="20" spans="1:45" ht="15" x14ac:dyDescent="0.25">
      <c r="A20" s="81" t="s">
        <v>5171</v>
      </c>
      <c r="B20" s="81" t="s">
        <v>5170</v>
      </c>
      <c r="C20" s="81" t="s">
        <v>5166</v>
      </c>
      <c r="D20" s="81" t="s">
        <v>4863</v>
      </c>
      <c r="E20" s="81" t="s">
        <v>5169</v>
      </c>
      <c r="F20" s="81" t="s">
        <v>5168</v>
      </c>
      <c r="G20" s="81" t="s">
        <v>5167</v>
      </c>
      <c r="H20" s="67">
        <v>2015</v>
      </c>
      <c r="I20" s="66"/>
      <c r="J20" s="68">
        <v>23</v>
      </c>
      <c r="K20" s="68">
        <v>5.1999999999999998E-2</v>
      </c>
      <c r="L20" s="67">
        <v>12</v>
      </c>
      <c r="M20" s="61">
        <v>0</v>
      </c>
      <c r="N20" s="67">
        <v>0</v>
      </c>
      <c r="O20" s="66">
        <v>41913</v>
      </c>
      <c r="P20" s="65"/>
      <c r="Q20" s="81" t="s">
        <v>16</v>
      </c>
      <c r="R20" s="81" t="s">
        <v>5165</v>
      </c>
      <c r="S20" s="64"/>
      <c r="T20" s="74" t="s">
        <v>4811</v>
      </c>
      <c r="U20" s="84">
        <v>44285</v>
      </c>
      <c r="V20" s="62">
        <v>9318.7000000000007</v>
      </c>
      <c r="W20" s="63">
        <v>58.42</v>
      </c>
      <c r="X20" s="63">
        <v>17.670000000000002</v>
      </c>
      <c r="Y20" s="63">
        <v>50.58</v>
      </c>
      <c r="Z20" s="63">
        <v>6.2</v>
      </c>
      <c r="AA20" s="63">
        <v>8.02</v>
      </c>
      <c r="AB20" s="63">
        <v>150.53</v>
      </c>
      <c r="AC20" s="63"/>
      <c r="AD20" s="62">
        <v>12</v>
      </c>
      <c r="AE20" s="61">
        <v>0</v>
      </c>
      <c r="AF20" s="61">
        <v>0</v>
      </c>
      <c r="AG20" s="60"/>
      <c r="AH20" s="60"/>
      <c r="AI20" s="62"/>
      <c r="AJ20" s="62"/>
      <c r="AK20" s="62"/>
      <c r="AL20" s="62"/>
      <c r="AM20" s="62"/>
      <c r="AN20" s="62"/>
      <c r="AO20" s="62"/>
      <c r="AP20" s="62"/>
      <c r="AQ20" s="61">
        <v>0.71</v>
      </c>
      <c r="AR20" s="61">
        <v>0.1</v>
      </c>
      <c r="AS20" s="61">
        <v>2</v>
      </c>
    </row>
    <row r="21" spans="1:45" ht="15" x14ac:dyDescent="0.25">
      <c r="A21" s="78" t="s">
        <v>5272</v>
      </c>
      <c r="B21" s="81" t="s">
        <v>326</v>
      </c>
      <c r="C21" s="78" t="s">
        <v>5269</v>
      </c>
      <c r="D21" s="78" t="s">
        <v>18</v>
      </c>
      <c r="E21" s="78" t="s">
        <v>5271</v>
      </c>
      <c r="F21" s="78" t="s">
        <v>1318</v>
      </c>
      <c r="G21" s="78" t="s">
        <v>5270</v>
      </c>
      <c r="H21" s="79">
        <v>2022</v>
      </c>
      <c r="I21" s="76"/>
      <c r="J21" s="80">
        <v>0</v>
      </c>
      <c r="K21" s="80">
        <v>493</v>
      </c>
      <c r="L21" s="79" t="s">
        <v>5268</v>
      </c>
      <c r="M21" s="70">
        <v>472</v>
      </c>
      <c r="N21" s="79">
        <v>9</v>
      </c>
      <c r="O21" s="76">
        <v>44136</v>
      </c>
      <c r="P21" s="75"/>
      <c r="Q21" s="78" t="s">
        <v>16</v>
      </c>
      <c r="R21" s="78" t="s">
        <v>5267</v>
      </c>
      <c r="S21" s="74" t="s">
        <v>5266</v>
      </c>
      <c r="T21" s="74" t="s">
        <v>4811</v>
      </c>
      <c r="U21" s="76">
        <v>44284</v>
      </c>
      <c r="V21" s="72">
        <v>22369</v>
      </c>
      <c r="W21" s="71">
        <v>27.65</v>
      </c>
      <c r="X21" s="71">
        <v>6.53</v>
      </c>
      <c r="Y21" s="71">
        <v>61.6</v>
      </c>
      <c r="Z21" s="71">
        <v>8.75</v>
      </c>
      <c r="AA21" s="71">
        <v>0.12</v>
      </c>
      <c r="AB21" s="71">
        <v>103.83</v>
      </c>
      <c r="AC21" s="71">
        <v>1.63</v>
      </c>
      <c r="AD21" s="72">
        <v>14</v>
      </c>
      <c r="AE21" s="70">
        <v>3</v>
      </c>
      <c r="AF21" s="70">
        <v>0</v>
      </c>
      <c r="AG21" s="73" t="s">
        <v>5265</v>
      </c>
      <c r="AH21" s="73" t="s">
        <v>1356</v>
      </c>
      <c r="AI21" s="72">
        <v>646094</v>
      </c>
      <c r="AJ21" s="71">
        <v>30.8</v>
      </c>
      <c r="AK21" s="71">
        <v>30.8</v>
      </c>
      <c r="AL21" s="71">
        <v>261.7</v>
      </c>
      <c r="AM21" s="71">
        <v>84.9</v>
      </c>
      <c r="AN21" s="71">
        <v>3.3</v>
      </c>
      <c r="AO21" s="71">
        <v>728.4</v>
      </c>
      <c r="AP21" s="71">
        <v>5.4</v>
      </c>
      <c r="AQ21" s="70">
        <v>12.1</v>
      </c>
      <c r="AR21" s="70">
        <v>0.8</v>
      </c>
      <c r="AS21" s="70">
        <v>11</v>
      </c>
    </row>
    <row r="22" spans="1:45" ht="15" x14ac:dyDescent="0.25">
      <c r="A22" s="78" t="s">
        <v>4857</v>
      </c>
      <c r="B22" s="78" t="s">
        <v>4856</v>
      </c>
      <c r="C22" s="78" t="s">
        <v>1356</v>
      </c>
      <c r="D22" s="78" t="s">
        <v>18</v>
      </c>
      <c r="E22" s="78" t="s">
        <v>4855</v>
      </c>
      <c r="F22" s="78" t="s">
        <v>1318</v>
      </c>
      <c r="G22" s="78" t="s">
        <v>4854</v>
      </c>
      <c r="H22" s="79">
        <v>2022</v>
      </c>
      <c r="I22" s="76"/>
      <c r="J22" s="80">
        <v>0</v>
      </c>
      <c r="K22" s="80">
        <v>894</v>
      </c>
      <c r="L22" s="79" t="s">
        <v>4853</v>
      </c>
      <c r="M22" s="70">
        <v>143</v>
      </c>
      <c r="N22" s="82">
        <v>44198</v>
      </c>
      <c r="O22" s="76">
        <v>44105</v>
      </c>
      <c r="P22" s="75"/>
      <c r="Q22" s="78" t="s">
        <v>16</v>
      </c>
      <c r="R22" s="78" t="s">
        <v>4852</v>
      </c>
      <c r="S22" s="78"/>
      <c r="T22" s="74" t="s">
        <v>4811</v>
      </c>
      <c r="U22" s="76">
        <v>44284</v>
      </c>
      <c r="V22" s="72">
        <v>1835</v>
      </c>
      <c r="W22" s="71">
        <v>3.99</v>
      </c>
      <c r="X22" s="71">
        <v>0.98</v>
      </c>
      <c r="Y22" s="71">
        <v>9.66</v>
      </c>
      <c r="Z22" s="71">
        <v>2.63</v>
      </c>
      <c r="AA22" s="71">
        <v>0.03</v>
      </c>
      <c r="AB22" s="71">
        <v>8.2799999999999994</v>
      </c>
      <c r="AC22" s="71"/>
      <c r="AD22" s="72">
        <v>18</v>
      </c>
      <c r="AE22" s="70">
        <v>0</v>
      </c>
      <c r="AF22" s="70">
        <v>1</v>
      </c>
      <c r="AG22" s="73" t="s">
        <v>1424</v>
      </c>
      <c r="AH22" s="73" t="s">
        <v>1356</v>
      </c>
      <c r="AI22" s="72">
        <v>325625</v>
      </c>
      <c r="AJ22" s="71">
        <v>41.6</v>
      </c>
      <c r="AK22" s="71">
        <v>41.6</v>
      </c>
      <c r="AL22" s="71">
        <v>101.4</v>
      </c>
      <c r="AM22" s="71">
        <v>6.2</v>
      </c>
      <c r="AN22" s="71">
        <v>9.4</v>
      </c>
      <c r="AO22" s="71">
        <v>173.8</v>
      </c>
      <c r="AP22" s="71">
        <v>3</v>
      </c>
      <c r="AQ22" s="70">
        <v>0.21</v>
      </c>
      <c r="AR22" s="70">
        <v>0</v>
      </c>
      <c r="AS22" s="70">
        <v>2</v>
      </c>
    </row>
    <row r="23" spans="1:45" ht="15" x14ac:dyDescent="0.25">
      <c r="A23" s="78" t="s">
        <v>5360</v>
      </c>
      <c r="B23" s="81" t="s">
        <v>4818</v>
      </c>
      <c r="C23" s="78" t="s">
        <v>1356</v>
      </c>
      <c r="D23" s="78" t="s">
        <v>18</v>
      </c>
      <c r="E23" s="78" t="s">
        <v>5359</v>
      </c>
      <c r="F23" s="78" t="s">
        <v>1318</v>
      </c>
      <c r="G23" s="78" t="s">
        <v>5358</v>
      </c>
      <c r="H23" s="79">
        <v>2021</v>
      </c>
      <c r="I23" s="76"/>
      <c r="J23" s="80">
        <v>0.2</v>
      </c>
      <c r="K23" s="80">
        <v>750</v>
      </c>
      <c r="L23" s="79">
        <v>20</v>
      </c>
      <c r="M23" s="70">
        <v>149</v>
      </c>
      <c r="N23" s="79">
        <v>2</v>
      </c>
      <c r="O23" s="76">
        <v>44166</v>
      </c>
      <c r="P23" s="75">
        <v>44200</v>
      </c>
      <c r="Q23" s="78" t="s">
        <v>16</v>
      </c>
      <c r="R23" s="78" t="s">
        <v>5357</v>
      </c>
      <c r="S23" s="77" t="s">
        <v>5356</v>
      </c>
      <c r="T23" s="74" t="s">
        <v>4811</v>
      </c>
      <c r="U23" s="76">
        <v>44288</v>
      </c>
      <c r="V23" s="72">
        <v>10000</v>
      </c>
      <c r="W23" s="71">
        <v>19.88</v>
      </c>
      <c r="X23" s="71">
        <v>4.6900000000000004</v>
      </c>
      <c r="Y23" s="71">
        <v>33.97</v>
      </c>
      <c r="Z23" s="71">
        <v>6.18</v>
      </c>
      <c r="AA23" s="71">
        <v>0.08</v>
      </c>
      <c r="AB23" s="71">
        <v>37.67</v>
      </c>
      <c r="AC23" s="71">
        <v>1.41</v>
      </c>
      <c r="AD23" s="72">
        <v>10</v>
      </c>
      <c r="AE23" s="70">
        <v>1</v>
      </c>
      <c r="AF23" s="70">
        <v>0</v>
      </c>
      <c r="AG23" s="73" t="s">
        <v>1378</v>
      </c>
      <c r="AH23" s="73" t="s">
        <v>1356</v>
      </c>
      <c r="AI23" s="72">
        <v>124091</v>
      </c>
      <c r="AJ23" s="71">
        <v>6</v>
      </c>
      <c r="AK23" s="71">
        <v>5.9</v>
      </c>
      <c r="AL23" s="71">
        <v>30.8</v>
      </c>
      <c r="AM23" s="71">
        <v>32.5</v>
      </c>
      <c r="AN23" s="71">
        <v>12.6</v>
      </c>
      <c r="AO23" s="71">
        <v>8.8000000000000007</v>
      </c>
      <c r="AP23" s="71">
        <v>2.6</v>
      </c>
      <c r="AQ23" s="70">
        <v>60.5</v>
      </c>
      <c r="AR23" s="70">
        <v>4.5</v>
      </c>
      <c r="AS23" s="70">
        <v>0</v>
      </c>
    </row>
    <row r="24" spans="1:45" ht="15" x14ac:dyDescent="0.25">
      <c r="A24" s="81" t="s">
        <v>5436</v>
      </c>
      <c r="B24" s="81" t="s">
        <v>5435</v>
      </c>
      <c r="C24" s="81" t="s">
        <v>1356</v>
      </c>
      <c r="D24" s="81" t="s">
        <v>18</v>
      </c>
      <c r="E24" s="81" t="s">
        <v>5434</v>
      </c>
      <c r="F24" s="81" t="s">
        <v>4880</v>
      </c>
      <c r="G24" s="81" t="s">
        <v>5433</v>
      </c>
      <c r="H24" s="67">
        <v>2017</v>
      </c>
      <c r="I24" s="66">
        <v>42826</v>
      </c>
      <c r="J24" s="68">
        <v>20.9</v>
      </c>
      <c r="K24" s="68">
        <v>2330</v>
      </c>
      <c r="L24" s="67">
        <v>42</v>
      </c>
      <c r="M24" s="61">
        <v>160.52000000000001</v>
      </c>
      <c r="N24" s="67">
        <v>5</v>
      </c>
      <c r="O24" s="67">
        <v>2014</v>
      </c>
      <c r="P24" s="65"/>
      <c r="Q24" s="81" t="s">
        <v>16</v>
      </c>
      <c r="R24" s="81" t="s">
        <v>5432</v>
      </c>
      <c r="S24" s="94" t="s">
        <v>5431</v>
      </c>
      <c r="T24" s="74" t="s">
        <v>4811</v>
      </c>
      <c r="U24" s="84">
        <v>44306</v>
      </c>
      <c r="V24" s="62">
        <v>10854</v>
      </c>
      <c r="W24" s="63">
        <v>86.07</v>
      </c>
      <c r="X24" s="63">
        <v>12.64</v>
      </c>
      <c r="Y24" s="63">
        <v>46.08</v>
      </c>
      <c r="Z24" s="63">
        <v>8.99</v>
      </c>
      <c r="AA24" s="63">
        <v>9.4E-2</v>
      </c>
      <c r="AB24" s="63">
        <v>93.82</v>
      </c>
      <c r="AD24" s="62">
        <v>24</v>
      </c>
      <c r="AE24" s="61">
        <v>1</v>
      </c>
      <c r="AF24" s="61">
        <v>0</v>
      </c>
      <c r="AG24" s="60" t="s">
        <v>1537</v>
      </c>
      <c r="AH24" s="60" t="s">
        <v>1356</v>
      </c>
      <c r="AI24" s="106">
        <v>241480</v>
      </c>
      <c r="AJ24" s="105">
        <v>0.15</v>
      </c>
      <c r="AK24" s="105">
        <v>0.15</v>
      </c>
      <c r="AL24" s="105">
        <v>274.76</v>
      </c>
      <c r="AM24" s="105">
        <v>199.86</v>
      </c>
      <c r="AN24" s="105">
        <v>1.1599999999999999</v>
      </c>
      <c r="AO24" s="105">
        <v>20.74</v>
      </c>
      <c r="AP24" s="58"/>
      <c r="AQ24" s="69">
        <v>56.7</v>
      </c>
      <c r="AR24" s="69">
        <v>16</v>
      </c>
      <c r="AS24" s="69">
        <v>29</v>
      </c>
    </row>
    <row r="25" spans="1:45" ht="15" x14ac:dyDescent="0.25">
      <c r="A25" s="81" t="s">
        <v>5355</v>
      </c>
      <c r="B25" s="81" t="s">
        <v>5354</v>
      </c>
      <c r="C25" s="81" t="s">
        <v>1356</v>
      </c>
      <c r="D25" s="81" t="s">
        <v>4918</v>
      </c>
      <c r="E25" s="81" t="s">
        <v>5353</v>
      </c>
      <c r="F25" s="81" t="s">
        <v>5052</v>
      </c>
      <c r="G25" s="81" t="s">
        <v>5352</v>
      </c>
      <c r="H25" s="67">
        <v>2025</v>
      </c>
      <c r="I25" s="66"/>
      <c r="J25" s="68">
        <v>3.04</v>
      </c>
      <c r="K25" s="68">
        <v>1440</v>
      </c>
      <c r="L25" s="67">
        <v>30</v>
      </c>
      <c r="M25" s="61" t="s">
        <v>2066</v>
      </c>
      <c r="N25" s="67" t="s">
        <v>2066</v>
      </c>
      <c r="O25" s="67" t="s">
        <v>5349</v>
      </c>
      <c r="P25" s="65"/>
      <c r="Q25" s="81" t="s">
        <v>16</v>
      </c>
      <c r="R25" s="95" t="s">
        <v>5351</v>
      </c>
      <c r="S25" s="94" t="s">
        <v>5350</v>
      </c>
      <c r="T25" s="74" t="s">
        <v>4811</v>
      </c>
      <c r="U25" s="84">
        <v>44307</v>
      </c>
      <c r="V25" s="62">
        <v>1449</v>
      </c>
      <c r="W25" s="63">
        <v>29.53</v>
      </c>
      <c r="X25" s="63">
        <v>3.19</v>
      </c>
      <c r="Y25" s="63">
        <v>3.25</v>
      </c>
      <c r="Z25" s="63">
        <v>0.62</v>
      </c>
      <c r="AA25" s="63">
        <v>1.3000000000000001E-2</v>
      </c>
      <c r="AB25" s="63">
        <v>10.34</v>
      </c>
      <c r="AC25" s="62">
        <v>2.9400000000000003E-2</v>
      </c>
      <c r="AD25" s="61">
        <v>12</v>
      </c>
      <c r="AE25" s="61">
        <v>0</v>
      </c>
      <c r="AF25" s="67">
        <v>0</v>
      </c>
      <c r="AG25" s="60"/>
      <c r="AH25" s="59"/>
      <c r="AI25" s="58"/>
      <c r="AJ25" s="58"/>
      <c r="AK25" s="58"/>
      <c r="AL25" s="58"/>
      <c r="AM25" s="58"/>
      <c r="AN25" s="58"/>
      <c r="AO25" s="58"/>
      <c r="AQ25" s="69">
        <v>41.7</v>
      </c>
      <c r="AR25" s="69">
        <v>4</v>
      </c>
      <c r="AS25" s="69">
        <v>12</v>
      </c>
    </row>
    <row r="26" spans="1:45" ht="15" x14ac:dyDescent="0.25">
      <c r="A26" s="81" t="s">
        <v>5442</v>
      </c>
      <c r="B26" s="81" t="s">
        <v>5441</v>
      </c>
      <c r="C26" s="81" t="s">
        <v>1356</v>
      </c>
      <c r="D26" s="81" t="s">
        <v>4941</v>
      </c>
      <c r="E26" s="81" t="s">
        <v>5440</v>
      </c>
      <c r="F26" s="81" t="s">
        <v>5168</v>
      </c>
      <c r="G26" s="81" t="s">
        <v>5439</v>
      </c>
      <c r="H26" s="67">
        <v>2018</v>
      </c>
      <c r="I26" s="66" t="s">
        <v>5168</v>
      </c>
      <c r="J26" s="68">
        <v>104.3</v>
      </c>
      <c r="K26" s="68">
        <v>1500</v>
      </c>
      <c r="L26" s="67">
        <v>42</v>
      </c>
      <c r="M26" s="61">
        <v>610</v>
      </c>
      <c r="N26" s="67">
        <v>3</v>
      </c>
      <c r="O26" s="66">
        <v>42887</v>
      </c>
      <c r="P26" s="65"/>
      <c r="Q26" s="81" t="s">
        <v>16</v>
      </c>
      <c r="R26" s="81" t="s">
        <v>5438</v>
      </c>
      <c r="S26" s="64"/>
      <c r="T26" s="74" t="s">
        <v>4811</v>
      </c>
      <c r="U26" s="84">
        <v>44285</v>
      </c>
      <c r="V26" s="62">
        <v>18660.669999999998</v>
      </c>
      <c r="W26" s="63">
        <v>26.67</v>
      </c>
      <c r="X26" s="63">
        <v>26.67</v>
      </c>
      <c r="Y26" s="63">
        <v>46</v>
      </c>
      <c r="Z26" s="63">
        <v>36.67</v>
      </c>
      <c r="AA26" s="63">
        <v>0.86</v>
      </c>
      <c r="AB26" s="63">
        <v>222.67</v>
      </c>
      <c r="AC26" s="63"/>
      <c r="AD26" s="62">
        <v>8</v>
      </c>
      <c r="AE26" s="61">
        <v>1</v>
      </c>
      <c r="AF26" s="61">
        <v>0</v>
      </c>
      <c r="AG26" s="60" t="s">
        <v>5437</v>
      </c>
      <c r="AH26" s="60" t="s">
        <v>1356</v>
      </c>
      <c r="AI26" s="62">
        <v>207331</v>
      </c>
      <c r="AJ26" s="63">
        <v>11</v>
      </c>
      <c r="AK26" s="63">
        <v>11</v>
      </c>
      <c r="AL26" s="63">
        <v>167</v>
      </c>
      <c r="AM26" s="63">
        <v>27</v>
      </c>
      <c r="AN26" s="63">
        <v>24</v>
      </c>
      <c r="AO26" s="63">
        <v>247</v>
      </c>
      <c r="AP26" s="63">
        <v>8</v>
      </c>
      <c r="AQ26" s="61">
        <v>259.37</v>
      </c>
      <c r="AR26" s="61">
        <v>17.27</v>
      </c>
      <c r="AS26" s="61">
        <v>109</v>
      </c>
    </row>
    <row r="27" spans="1:45" ht="15" x14ac:dyDescent="0.25">
      <c r="A27" s="95" t="s">
        <v>5543</v>
      </c>
      <c r="B27" s="78" t="s">
        <v>5542</v>
      </c>
      <c r="C27" s="95" t="s">
        <v>1356</v>
      </c>
      <c r="D27" s="95" t="s">
        <v>4918</v>
      </c>
      <c r="E27" s="95" t="s">
        <v>5541</v>
      </c>
      <c r="F27" s="95" t="s">
        <v>4861</v>
      </c>
      <c r="G27" s="95" t="s">
        <v>5540</v>
      </c>
      <c r="H27" s="96">
        <v>2024</v>
      </c>
      <c r="I27" s="93"/>
      <c r="J27" s="68">
        <v>285</v>
      </c>
      <c r="K27" s="68">
        <v>2050</v>
      </c>
      <c r="L27" s="96">
        <v>48</v>
      </c>
      <c r="M27" s="88" t="s">
        <v>2066</v>
      </c>
      <c r="N27" s="96">
        <v>0</v>
      </c>
      <c r="O27" s="93">
        <v>44531</v>
      </c>
      <c r="P27" s="97"/>
      <c r="Q27" s="95" t="s">
        <v>16</v>
      </c>
      <c r="R27" s="95" t="s">
        <v>5539</v>
      </c>
      <c r="S27" s="85" t="s">
        <v>5538</v>
      </c>
      <c r="T27" s="74" t="s">
        <v>4811</v>
      </c>
      <c r="U27" s="97">
        <v>44315</v>
      </c>
      <c r="V27" s="90" t="s">
        <v>2066</v>
      </c>
      <c r="W27" s="89" t="s">
        <v>2066</v>
      </c>
      <c r="X27" s="89" t="s">
        <v>2066</v>
      </c>
      <c r="Y27" s="89" t="s">
        <v>2066</v>
      </c>
      <c r="Z27" s="89" t="s">
        <v>2066</v>
      </c>
      <c r="AA27" s="89" t="s">
        <v>2066</v>
      </c>
      <c r="AB27" s="89" t="s">
        <v>2066</v>
      </c>
      <c r="AC27" s="89" t="s">
        <v>2066</v>
      </c>
      <c r="AD27" s="90" t="s">
        <v>2066</v>
      </c>
      <c r="AE27" s="88">
        <v>2</v>
      </c>
      <c r="AF27" s="88">
        <v>0</v>
      </c>
      <c r="AG27" s="110" t="s">
        <v>5537</v>
      </c>
      <c r="AH27" s="110" t="s">
        <v>1356</v>
      </c>
      <c r="AI27" s="90" t="s">
        <v>2066</v>
      </c>
      <c r="AJ27" s="89" t="s">
        <v>2066</v>
      </c>
      <c r="AK27" s="89" t="s">
        <v>2066</v>
      </c>
      <c r="AL27" s="89" t="s">
        <v>2066</v>
      </c>
      <c r="AM27" s="89" t="s">
        <v>2066</v>
      </c>
      <c r="AN27" s="89" t="s">
        <v>2066</v>
      </c>
      <c r="AO27" s="89" t="s">
        <v>2066</v>
      </c>
      <c r="AP27" s="89" t="s">
        <v>2066</v>
      </c>
      <c r="AQ27" s="88" t="s">
        <v>2066</v>
      </c>
      <c r="AR27" s="88" t="s">
        <v>2066</v>
      </c>
      <c r="AS27" s="88" t="s">
        <v>2066</v>
      </c>
    </row>
    <row r="28" spans="1:45" ht="15" x14ac:dyDescent="0.25">
      <c r="A28" s="78" t="s">
        <v>5472</v>
      </c>
      <c r="B28" s="78" t="s">
        <v>5471</v>
      </c>
      <c r="C28" s="78" t="s">
        <v>1356</v>
      </c>
      <c r="D28" s="78" t="s">
        <v>4918</v>
      </c>
      <c r="E28" s="78" t="s">
        <v>5470</v>
      </c>
      <c r="F28" s="78" t="s">
        <v>5033</v>
      </c>
      <c r="G28" s="78" t="s">
        <v>5469</v>
      </c>
      <c r="H28" s="79">
        <v>2023</v>
      </c>
      <c r="I28" s="76"/>
      <c r="J28" s="80">
        <v>96</v>
      </c>
      <c r="K28" s="80">
        <v>4000</v>
      </c>
      <c r="L28" s="79" t="s">
        <v>5268</v>
      </c>
      <c r="M28" s="70">
        <v>2.2999999999999998</v>
      </c>
      <c r="N28" s="79">
        <v>0</v>
      </c>
      <c r="O28" s="76">
        <v>43525</v>
      </c>
      <c r="P28" s="75"/>
      <c r="Q28" s="78" t="s">
        <v>16</v>
      </c>
      <c r="R28" s="78" t="s">
        <v>5468</v>
      </c>
      <c r="S28" s="77" t="s">
        <v>5467</v>
      </c>
      <c r="T28" s="74" t="s">
        <v>4811</v>
      </c>
      <c r="U28" s="76">
        <v>44284</v>
      </c>
      <c r="V28" s="72">
        <v>449129</v>
      </c>
      <c r="W28" s="71">
        <v>1306.79</v>
      </c>
      <c r="X28" s="71">
        <v>358.79</v>
      </c>
      <c r="Y28" s="71">
        <v>1520.46</v>
      </c>
      <c r="Z28" s="71">
        <v>347.26</v>
      </c>
      <c r="AA28" s="71">
        <v>9.5399999999999991</v>
      </c>
      <c r="AB28" s="71">
        <v>1722.61</v>
      </c>
      <c r="AC28" s="71">
        <v>137.44999999999999</v>
      </c>
      <c r="AD28" s="72">
        <v>55</v>
      </c>
      <c r="AE28" s="70">
        <v>3</v>
      </c>
      <c r="AF28" s="70">
        <v>0</v>
      </c>
      <c r="AG28" s="73" t="s">
        <v>5466</v>
      </c>
      <c r="AH28" s="73" t="s">
        <v>1356</v>
      </c>
      <c r="AI28" s="72">
        <v>1070694</v>
      </c>
      <c r="AJ28" s="71">
        <v>88.7</v>
      </c>
      <c r="AK28" s="71">
        <v>88.7</v>
      </c>
      <c r="AL28" s="71">
        <v>491.4</v>
      </c>
      <c r="AM28" s="71">
        <v>76</v>
      </c>
      <c r="AN28" s="71">
        <v>20.399999999999999</v>
      </c>
      <c r="AO28" s="71">
        <v>500.4</v>
      </c>
      <c r="AP28" s="71">
        <v>17.399999999999999</v>
      </c>
      <c r="AQ28" s="70">
        <v>425.9</v>
      </c>
      <c r="AR28" s="70">
        <v>81</v>
      </c>
      <c r="AS28" s="70">
        <v>317</v>
      </c>
    </row>
    <row r="29" spans="1:45" ht="15" x14ac:dyDescent="0.25">
      <c r="A29" s="81" t="s">
        <v>5342</v>
      </c>
      <c r="B29" s="81" t="s">
        <v>326</v>
      </c>
      <c r="C29" s="81" t="s">
        <v>1356</v>
      </c>
      <c r="D29" s="81" t="s">
        <v>4863</v>
      </c>
      <c r="E29" s="81" t="s">
        <v>5341</v>
      </c>
      <c r="F29" s="81" t="s">
        <v>5052</v>
      </c>
      <c r="G29" s="81" t="s">
        <v>5340</v>
      </c>
      <c r="H29" s="67">
        <v>2023</v>
      </c>
      <c r="I29" s="66"/>
      <c r="J29" s="68">
        <v>8.14</v>
      </c>
      <c r="K29" s="68">
        <v>183</v>
      </c>
      <c r="L29" s="67" t="s">
        <v>4835</v>
      </c>
      <c r="M29" s="61">
        <v>364</v>
      </c>
      <c r="N29" s="67">
        <v>5</v>
      </c>
      <c r="O29" s="66">
        <v>44592</v>
      </c>
      <c r="P29" s="65"/>
      <c r="Q29" s="81" t="s">
        <v>16</v>
      </c>
      <c r="R29" s="81" t="s">
        <v>5339</v>
      </c>
      <c r="S29" s="104" t="s">
        <v>5338</v>
      </c>
      <c r="T29" s="74" t="s">
        <v>4811</v>
      </c>
      <c r="U29" s="84">
        <v>44311</v>
      </c>
      <c r="V29" s="62">
        <v>58293</v>
      </c>
      <c r="W29" s="63">
        <v>94.53</v>
      </c>
      <c r="X29" s="63">
        <v>29.51</v>
      </c>
      <c r="Y29" s="63">
        <v>146.55000000000001</v>
      </c>
      <c r="Z29" s="63">
        <v>18.73</v>
      </c>
      <c r="AA29" s="63">
        <v>8.02</v>
      </c>
      <c r="AB29" s="63">
        <v>136.77000000000001</v>
      </c>
      <c r="AC29" s="63">
        <v>2.64</v>
      </c>
      <c r="AD29" s="62">
        <v>12</v>
      </c>
      <c r="AE29" s="61">
        <v>2</v>
      </c>
      <c r="AF29" s="61">
        <v>0</v>
      </c>
      <c r="AG29" s="60" t="s">
        <v>5337</v>
      </c>
      <c r="AH29" s="60" t="s">
        <v>1356</v>
      </c>
      <c r="AI29" s="62">
        <v>182602</v>
      </c>
      <c r="AJ29" s="63">
        <v>10.18</v>
      </c>
      <c r="AK29" s="63">
        <v>10.18</v>
      </c>
      <c r="AL29" s="63">
        <v>84.76</v>
      </c>
      <c r="AM29" s="63">
        <v>16.099999999999998</v>
      </c>
      <c r="AN29" s="63">
        <v>1.1000000000000001</v>
      </c>
      <c r="AO29" s="63">
        <v>177.56</v>
      </c>
      <c r="AP29" s="63">
        <v>1.66</v>
      </c>
      <c r="AQ29" s="61">
        <v>8.4</v>
      </c>
      <c r="AR29" s="61">
        <v>3.1</v>
      </c>
      <c r="AS29" s="61">
        <v>5</v>
      </c>
    </row>
    <row r="30" spans="1:45" ht="15" x14ac:dyDescent="0.25">
      <c r="A30" s="78" t="s">
        <v>5325</v>
      </c>
      <c r="B30" s="81" t="s">
        <v>5044</v>
      </c>
      <c r="C30" s="78" t="s">
        <v>1356</v>
      </c>
      <c r="D30" s="78" t="s">
        <v>4863</v>
      </c>
      <c r="E30" s="78" t="s">
        <v>5324</v>
      </c>
      <c r="F30" s="78" t="s">
        <v>5033</v>
      </c>
      <c r="G30" s="78" t="s">
        <v>5042</v>
      </c>
      <c r="H30" s="79">
        <v>2022</v>
      </c>
      <c r="I30" s="76"/>
      <c r="J30" s="80">
        <v>15</v>
      </c>
      <c r="K30" s="80">
        <v>1970</v>
      </c>
      <c r="L30" s="79">
        <v>42</v>
      </c>
      <c r="M30" s="70">
        <v>8500</v>
      </c>
      <c r="N30" s="79">
        <v>0</v>
      </c>
      <c r="O30" s="76">
        <v>44317</v>
      </c>
      <c r="P30" s="75"/>
      <c r="Q30" s="78" t="s">
        <v>16</v>
      </c>
      <c r="R30" s="78" t="s">
        <v>5323</v>
      </c>
      <c r="S30" s="77" t="s">
        <v>5040</v>
      </c>
      <c r="T30" s="74" t="s">
        <v>4811</v>
      </c>
      <c r="U30" s="84">
        <v>44315</v>
      </c>
      <c r="V30" s="72">
        <v>16370</v>
      </c>
      <c r="W30" s="71">
        <v>19.5</v>
      </c>
      <c r="X30" s="71">
        <v>4.5999999999999996</v>
      </c>
      <c r="Y30" s="71">
        <v>42.2</v>
      </c>
      <c r="Z30" s="71">
        <v>5.7</v>
      </c>
      <c r="AA30" s="71">
        <v>0.1</v>
      </c>
      <c r="AB30" s="71">
        <v>143.1</v>
      </c>
      <c r="AC30" s="71">
        <v>0.9</v>
      </c>
      <c r="AD30" s="72">
        <v>12</v>
      </c>
      <c r="AE30" s="70">
        <v>0</v>
      </c>
      <c r="AF30" s="70">
        <v>0</v>
      </c>
      <c r="AG30" s="73"/>
      <c r="AH30" s="73"/>
      <c r="AI30" s="72"/>
      <c r="AJ30" s="71"/>
      <c r="AK30" s="71"/>
      <c r="AL30" s="71"/>
      <c r="AM30" s="71"/>
      <c r="AN30" s="71"/>
      <c r="AO30" s="71"/>
      <c r="AP30" s="71"/>
      <c r="AQ30" s="70">
        <v>74.900000000000006</v>
      </c>
      <c r="AR30" s="70">
        <v>2.2000000000000002</v>
      </c>
      <c r="AS30" s="70">
        <v>17</v>
      </c>
    </row>
    <row r="31" spans="1:45" ht="15" x14ac:dyDescent="0.25">
      <c r="A31" s="78" t="s">
        <v>5045</v>
      </c>
      <c r="B31" s="78" t="s">
        <v>5044</v>
      </c>
      <c r="C31" s="78" t="s">
        <v>1356</v>
      </c>
      <c r="D31" s="78" t="s">
        <v>18</v>
      </c>
      <c r="E31" s="78" t="s">
        <v>5043</v>
      </c>
      <c r="F31" s="78" t="s">
        <v>5033</v>
      </c>
      <c r="G31" s="78" t="s">
        <v>5042</v>
      </c>
      <c r="H31" s="79">
        <v>2023</v>
      </c>
      <c r="I31" s="76"/>
      <c r="J31" s="80">
        <v>12</v>
      </c>
      <c r="K31" s="80">
        <v>1970</v>
      </c>
      <c r="L31" s="79">
        <v>42</v>
      </c>
      <c r="M31" s="70">
        <v>0</v>
      </c>
      <c r="N31" s="79">
        <v>0</v>
      </c>
      <c r="O31" s="76">
        <v>43497</v>
      </c>
      <c r="P31" s="75"/>
      <c r="Q31" s="78" t="s">
        <v>16</v>
      </c>
      <c r="R31" s="78" t="s">
        <v>5041</v>
      </c>
      <c r="S31" s="77" t="s">
        <v>5040</v>
      </c>
      <c r="T31" s="74" t="s">
        <v>4811</v>
      </c>
      <c r="U31" s="76">
        <v>44251</v>
      </c>
      <c r="V31" s="72">
        <v>9784</v>
      </c>
      <c r="W31" s="71">
        <v>7.3</v>
      </c>
      <c r="X31" s="71">
        <v>1.8</v>
      </c>
      <c r="Y31" s="71">
        <v>21.4</v>
      </c>
      <c r="Z31" s="71">
        <v>3</v>
      </c>
      <c r="AA31" s="71">
        <v>0.1</v>
      </c>
      <c r="AB31" s="71">
        <v>85.5</v>
      </c>
      <c r="AC31" s="71">
        <v>0.5</v>
      </c>
      <c r="AD31" s="72">
        <v>12</v>
      </c>
      <c r="AE31" s="70">
        <v>0</v>
      </c>
      <c r="AF31" s="70">
        <v>0</v>
      </c>
      <c r="AG31" s="73"/>
      <c r="AH31" s="73"/>
      <c r="AI31" s="72"/>
      <c r="AJ31" s="71"/>
      <c r="AK31" s="71"/>
      <c r="AL31" s="71"/>
      <c r="AM31" s="71"/>
      <c r="AN31" s="71"/>
      <c r="AO31" s="71"/>
      <c r="AP31" s="71"/>
      <c r="AQ31" s="70">
        <v>0</v>
      </c>
      <c r="AR31" s="70">
        <v>0</v>
      </c>
      <c r="AS31" s="70">
        <v>0</v>
      </c>
    </row>
    <row r="32" spans="1:45" ht="15" x14ac:dyDescent="0.25">
      <c r="A32" s="78" t="s">
        <v>4877</v>
      </c>
      <c r="B32" s="78" t="s">
        <v>1548</v>
      </c>
      <c r="C32" s="78" t="s">
        <v>1356</v>
      </c>
      <c r="D32" s="78" t="s">
        <v>18</v>
      </c>
      <c r="E32" s="78" t="s">
        <v>4876</v>
      </c>
      <c r="F32" s="78" t="s">
        <v>4868</v>
      </c>
      <c r="G32" s="78" t="s">
        <v>4875</v>
      </c>
      <c r="H32" s="79">
        <v>2022</v>
      </c>
      <c r="I32" s="76">
        <v>44302</v>
      </c>
      <c r="J32" s="80">
        <v>0</v>
      </c>
      <c r="K32" s="80">
        <v>420</v>
      </c>
      <c r="L32" s="79">
        <v>36</v>
      </c>
      <c r="M32" s="70">
        <v>200</v>
      </c>
      <c r="N32" s="79">
        <v>0</v>
      </c>
      <c r="O32" s="76">
        <v>44197</v>
      </c>
      <c r="P32" s="75">
        <v>44040</v>
      </c>
      <c r="Q32" s="78" t="s">
        <v>16</v>
      </c>
      <c r="R32" s="78" t="s">
        <v>4874</v>
      </c>
      <c r="S32" s="77" t="s">
        <v>4873</v>
      </c>
      <c r="T32" s="74" t="s">
        <v>4811</v>
      </c>
      <c r="U32" s="76">
        <v>44302</v>
      </c>
      <c r="V32" s="72">
        <v>12959</v>
      </c>
      <c r="W32" s="71">
        <v>13.57</v>
      </c>
      <c r="X32" s="71">
        <v>4.26</v>
      </c>
      <c r="Y32" s="71">
        <v>27.28</v>
      </c>
      <c r="Z32" s="71">
        <v>4.07</v>
      </c>
      <c r="AA32" s="71">
        <v>0.92</v>
      </c>
      <c r="AB32" s="71">
        <v>51.87</v>
      </c>
      <c r="AC32" s="71">
        <v>0.93</v>
      </c>
      <c r="AD32" s="72">
        <v>12</v>
      </c>
      <c r="AE32" s="70">
        <v>1</v>
      </c>
      <c r="AF32" s="70">
        <v>2</v>
      </c>
      <c r="AG32" s="73" t="s">
        <v>4872</v>
      </c>
      <c r="AH32" s="73" t="s">
        <v>1356</v>
      </c>
      <c r="AI32" s="72">
        <v>266910</v>
      </c>
      <c r="AJ32" s="71">
        <v>18.3</v>
      </c>
      <c r="AK32" s="71">
        <v>18.3</v>
      </c>
      <c r="AL32" s="71">
        <v>270</v>
      </c>
      <c r="AM32" s="71">
        <v>52.6</v>
      </c>
      <c r="AN32" s="71">
        <v>1.6</v>
      </c>
      <c r="AO32" s="71">
        <v>373.6</v>
      </c>
      <c r="AP32" s="71">
        <v>10</v>
      </c>
      <c r="AQ32" s="70">
        <v>0</v>
      </c>
      <c r="AR32" s="70">
        <v>0</v>
      </c>
      <c r="AS32" s="70">
        <v>1</v>
      </c>
    </row>
    <row r="33" spans="1:45" ht="15" x14ac:dyDescent="0.25">
      <c r="A33" s="78" t="s">
        <v>5427</v>
      </c>
      <c r="B33" s="78" t="s">
        <v>5426</v>
      </c>
      <c r="C33" s="78" t="s">
        <v>1356</v>
      </c>
      <c r="D33" s="78" t="s">
        <v>4918</v>
      </c>
      <c r="E33" s="78" t="s">
        <v>5425</v>
      </c>
      <c r="F33" s="78" t="s">
        <v>5052</v>
      </c>
      <c r="G33" s="78" t="s">
        <v>5424</v>
      </c>
      <c r="H33" s="79">
        <v>2022</v>
      </c>
      <c r="I33" s="76"/>
      <c r="J33" s="80">
        <v>134</v>
      </c>
      <c r="K33" s="80">
        <v>1650</v>
      </c>
      <c r="L33" s="79">
        <v>42</v>
      </c>
      <c r="M33" s="70">
        <v>500</v>
      </c>
      <c r="N33" s="79">
        <v>5</v>
      </c>
      <c r="O33" s="76">
        <v>44440</v>
      </c>
      <c r="P33" s="75"/>
      <c r="Q33" s="78" t="s">
        <v>16</v>
      </c>
      <c r="R33" s="78" t="s">
        <v>5423</v>
      </c>
      <c r="S33" s="77" t="s">
        <v>5422</v>
      </c>
      <c r="T33" s="74" t="s">
        <v>4811</v>
      </c>
      <c r="U33" s="84">
        <v>44284</v>
      </c>
      <c r="V33" s="72">
        <v>53900</v>
      </c>
      <c r="W33" s="71">
        <v>128.15</v>
      </c>
      <c r="X33" s="71">
        <v>85.63</v>
      </c>
      <c r="Y33" s="71">
        <v>69.95</v>
      </c>
      <c r="Z33" s="71">
        <v>35.93</v>
      </c>
      <c r="AA33" s="71">
        <v>0.09</v>
      </c>
      <c r="AB33" s="71">
        <v>859.9</v>
      </c>
      <c r="AC33" s="71">
        <v>36.020000000000003</v>
      </c>
      <c r="AD33" s="72">
        <v>12</v>
      </c>
      <c r="AE33" s="70">
        <v>0</v>
      </c>
      <c r="AF33" s="70">
        <v>2</v>
      </c>
      <c r="AG33" s="73" t="s">
        <v>5421</v>
      </c>
      <c r="AH33" s="73" t="s">
        <v>1356</v>
      </c>
      <c r="AI33" s="72">
        <v>33</v>
      </c>
      <c r="AJ33" s="71">
        <v>0</v>
      </c>
      <c r="AK33" s="71">
        <v>0</v>
      </c>
      <c r="AL33" s="71">
        <v>0.2</v>
      </c>
      <c r="AM33" s="71">
        <v>0.1</v>
      </c>
      <c r="AN33" s="71">
        <v>0</v>
      </c>
      <c r="AO33" s="71">
        <v>0.3</v>
      </c>
      <c r="AP33" s="71">
        <v>0</v>
      </c>
      <c r="AQ33" s="70">
        <v>37.58</v>
      </c>
      <c r="AR33" s="70">
        <v>11.73</v>
      </c>
      <c r="AS33" s="70">
        <v>94</v>
      </c>
    </row>
    <row r="34" spans="1:45" ht="15" x14ac:dyDescent="0.25">
      <c r="A34" s="81" t="s">
        <v>5465</v>
      </c>
      <c r="B34" s="81" t="s">
        <v>5464</v>
      </c>
      <c r="C34" s="81" t="s">
        <v>1356</v>
      </c>
      <c r="D34" s="81" t="s">
        <v>18</v>
      </c>
      <c r="E34" s="81" t="s">
        <v>5463</v>
      </c>
      <c r="F34" s="81" t="s">
        <v>5052</v>
      </c>
      <c r="G34" s="81" t="s">
        <v>5462</v>
      </c>
      <c r="H34" s="67">
        <v>2024</v>
      </c>
      <c r="I34" s="66"/>
      <c r="J34" s="68">
        <v>16</v>
      </c>
      <c r="K34" s="68">
        <v>1500</v>
      </c>
      <c r="L34" s="67">
        <v>42</v>
      </c>
      <c r="M34" s="61" t="s">
        <v>2066</v>
      </c>
      <c r="N34" s="67">
        <v>10</v>
      </c>
      <c r="O34" s="66">
        <v>44621</v>
      </c>
      <c r="P34" s="84"/>
      <c r="Q34" s="78" t="s">
        <v>16</v>
      </c>
      <c r="R34" s="81" t="s">
        <v>5461</v>
      </c>
      <c r="S34" s="85" t="s">
        <v>5460</v>
      </c>
      <c r="T34" s="74" t="s">
        <v>4811</v>
      </c>
      <c r="U34" s="84">
        <v>44308</v>
      </c>
      <c r="V34" s="62">
        <v>62080</v>
      </c>
      <c r="W34" s="63">
        <v>22.287000000000003</v>
      </c>
      <c r="X34" s="63">
        <v>7.6090000000000009</v>
      </c>
      <c r="Y34" s="63">
        <v>157.07</v>
      </c>
      <c r="Z34" s="63">
        <v>10.624000000000001</v>
      </c>
      <c r="AA34" s="63">
        <v>0.47619999999999996</v>
      </c>
      <c r="AB34" s="63">
        <v>51.29</v>
      </c>
      <c r="AC34" s="63">
        <v>7.9300000000000006</v>
      </c>
      <c r="AD34" s="62">
        <v>24</v>
      </c>
      <c r="AE34" s="61">
        <v>1</v>
      </c>
      <c r="AF34" s="61">
        <v>0</v>
      </c>
      <c r="AG34" s="60" t="s">
        <v>5459</v>
      </c>
      <c r="AH34" s="60" t="s">
        <v>1356</v>
      </c>
      <c r="AI34" s="62">
        <v>179676</v>
      </c>
      <c r="AJ34" s="63">
        <v>12.79</v>
      </c>
      <c r="AK34" s="63">
        <v>12.79</v>
      </c>
      <c r="AL34" s="63">
        <v>102.4</v>
      </c>
      <c r="AM34" s="63">
        <v>43.88</v>
      </c>
      <c r="AN34" s="63">
        <v>2.17</v>
      </c>
      <c r="AO34" s="63">
        <v>115.5</v>
      </c>
      <c r="AP34" s="63">
        <v>15.46</v>
      </c>
      <c r="AQ34" s="61">
        <v>143</v>
      </c>
      <c r="AR34" s="61">
        <v>76.2</v>
      </c>
      <c r="AS34" s="61">
        <v>62</v>
      </c>
    </row>
    <row r="35" spans="1:45" ht="15" x14ac:dyDescent="0.25">
      <c r="A35" s="78" t="s">
        <v>5217</v>
      </c>
      <c r="B35" s="78" t="s">
        <v>5216</v>
      </c>
      <c r="C35" s="78" t="s">
        <v>1356</v>
      </c>
      <c r="D35" s="78" t="s">
        <v>4941</v>
      </c>
      <c r="E35" s="78" t="s">
        <v>5215</v>
      </c>
      <c r="F35" s="78" t="s">
        <v>5019</v>
      </c>
      <c r="G35" s="78" t="s">
        <v>5214</v>
      </c>
      <c r="H35" s="79">
        <v>2026</v>
      </c>
      <c r="I35" s="76"/>
      <c r="J35" s="80">
        <v>1.2</v>
      </c>
      <c r="K35" s="80">
        <v>1362</v>
      </c>
      <c r="L35" s="79" t="s">
        <v>4993</v>
      </c>
      <c r="M35" s="70">
        <v>202</v>
      </c>
      <c r="N35" s="79">
        <v>0</v>
      </c>
      <c r="O35" s="76">
        <v>42736</v>
      </c>
      <c r="P35" s="75"/>
      <c r="Q35" s="78" t="s">
        <v>16</v>
      </c>
      <c r="R35" s="78" t="s">
        <v>5213</v>
      </c>
      <c r="S35" s="78"/>
      <c r="T35" s="74" t="s">
        <v>4811</v>
      </c>
      <c r="U35" s="76">
        <v>44284</v>
      </c>
      <c r="V35" s="72">
        <v>4626</v>
      </c>
      <c r="W35" s="71">
        <v>6.23</v>
      </c>
      <c r="X35" s="71">
        <v>2.2000000000000002</v>
      </c>
      <c r="Y35" s="71">
        <v>33.28</v>
      </c>
      <c r="Z35" s="71">
        <v>6.42</v>
      </c>
      <c r="AA35" s="71">
        <v>0.09</v>
      </c>
      <c r="AB35" s="71">
        <v>23.28</v>
      </c>
      <c r="AC35" s="71"/>
      <c r="AD35" s="72">
        <v>11</v>
      </c>
      <c r="AE35" s="70">
        <v>1</v>
      </c>
      <c r="AF35" s="70">
        <v>0</v>
      </c>
      <c r="AG35" s="73" t="s">
        <v>5212</v>
      </c>
      <c r="AH35" s="73" t="s">
        <v>1356</v>
      </c>
      <c r="AI35" s="72">
        <v>262889</v>
      </c>
      <c r="AJ35" s="71">
        <v>33.700000000000003</v>
      </c>
      <c r="AK35" s="71">
        <v>33.700000000000003</v>
      </c>
      <c r="AL35" s="71">
        <v>73.3</v>
      </c>
      <c r="AM35" s="71">
        <v>18.899999999999999</v>
      </c>
      <c r="AN35" s="71">
        <v>7.6</v>
      </c>
      <c r="AO35" s="71">
        <v>132.4</v>
      </c>
      <c r="AP35" s="71">
        <v>3.1</v>
      </c>
      <c r="AQ35" s="70">
        <v>0.3</v>
      </c>
      <c r="AR35" s="70">
        <v>0.3</v>
      </c>
      <c r="AS35" s="70">
        <v>10</v>
      </c>
    </row>
    <row r="36" spans="1:45" ht="15" x14ac:dyDescent="0.25">
      <c r="A36" s="78" t="s">
        <v>5330</v>
      </c>
      <c r="B36" s="78" t="s">
        <v>838</v>
      </c>
      <c r="C36" s="78" t="s">
        <v>1356</v>
      </c>
      <c r="D36" s="78" t="s">
        <v>18</v>
      </c>
      <c r="E36" s="78" t="s">
        <v>5329</v>
      </c>
      <c r="F36" s="78" t="s">
        <v>4880</v>
      </c>
      <c r="G36" s="78" t="s">
        <v>5328</v>
      </c>
      <c r="H36" s="79">
        <v>2020</v>
      </c>
      <c r="I36" s="76">
        <v>44105</v>
      </c>
      <c r="J36" s="80">
        <v>0</v>
      </c>
      <c r="K36" s="80">
        <v>400</v>
      </c>
      <c r="L36" s="79">
        <v>36</v>
      </c>
      <c r="M36" s="70">
        <v>65.959999999999994</v>
      </c>
      <c r="N36" s="79">
        <v>0</v>
      </c>
      <c r="O36" s="76">
        <v>43525</v>
      </c>
      <c r="P36" s="75">
        <v>43775</v>
      </c>
      <c r="Q36" s="78" t="s">
        <v>16</v>
      </c>
      <c r="R36" s="78" t="s">
        <v>5327</v>
      </c>
      <c r="S36" s="78"/>
      <c r="T36" s="74" t="s">
        <v>4811</v>
      </c>
      <c r="U36" s="76">
        <v>44288</v>
      </c>
      <c r="V36" s="72">
        <v>5937</v>
      </c>
      <c r="W36" s="71">
        <v>28.9</v>
      </c>
      <c r="X36" s="71">
        <v>4.3</v>
      </c>
      <c r="Y36" s="71">
        <v>21.7</v>
      </c>
      <c r="Z36" s="71">
        <v>2.2999999999999998</v>
      </c>
      <c r="AA36" s="71">
        <v>0.05</v>
      </c>
      <c r="AB36" s="71">
        <v>9.3000000000000007</v>
      </c>
      <c r="AC36" s="71">
        <v>0.17</v>
      </c>
      <c r="AD36" s="72">
        <v>12</v>
      </c>
      <c r="AE36" s="70">
        <v>1</v>
      </c>
      <c r="AF36" s="70">
        <v>0</v>
      </c>
      <c r="AG36" s="73" t="s">
        <v>5326</v>
      </c>
      <c r="AH36" s="73" t="s">
        <v>1356</v>
      </c>
      <c r="AI36" s="72">
        <v>97637</v>
      </c>
      <c r="AJ36" s="71">
        <v>5.0999999999999996</v>
      </c>
      <c r="AK36" s="71">
        <v>5.0999999999999996</v>
      </c>
      <c r="AL36" s="71">
        <v>47.3</v>
      </c>
      <c r="AM36" s="71">
        <v>9</v>
      </c>
      <c r="AN36" s="71">
        <v>2.6</v>
      </c>
      <c r="AO36" s="71">
        <v>68.2</v>
      </c>
      <c r="AP36" s="71">
        <v>2.2999999999999998</v>
      </c>
      <c r="AQ36" s="70">
        <v>2.8</v>
      </c>
      <c r="AR36" s="70">
        <v>2.7</v>
      </c>
      <c r="AS36" s="70">
        <v>4</v>
      </c>
    </row>
    <row r="37" spans="1:45" ht="15" x14ac:dyDescent="0.25">
      <c r="A37" s="78" t="s">
        <v>5485</v>
      </c>
      <c r="B37" s="78" t="s">
        <v>5484</v>
      </c>
      <c r="C37" s="78" t="s">
        <v>1356</v>
      </c>
      <c r="D37" s="78" t="s">
        <v>4863</v>
      </c>
      <c r="E37" s="78" t="s">
        <v>5483</v>
      </c>
      <c r="F37" s="81" t="s">
        <v>4880</v>
      </c>
      <c r="G37" s="78" t="s">
        <v>5482</v>
      </c>
      <c r="H37" s="79">
        <v>2021</v>
      </c>
      <c r="I37" s="76">
        <v>44293</v>
      </c>
      <c r="J37" s="80">
        <v>24</v>
      </c>
      <c r="K37" s="80">
        <v>1900</v>
      </c>
      <c r="L37" s="79">
        <v>42</v>
      </c>
      <c r="M37" s="70">
        <v>345</v>
      </c>
      <c r="N37" s="79">
        <v>0</v>
      </c>
      <c r="O37" s="76">
        <v>43831</v>
      </c>
      <c r="P37" s="75"/>
      <c r="Q37" s="78" t="s">
        <v>16</v>
      </c>
      <c r="R37" s="78" t="s">
        <v>5481</v>
      </c>
      <c r="S37" s="74" t="s">
        <v>5480</v>
      </c>
      <c r="T37" s="74" t="s">
        <v>4811</v>
      </c>
      <c r="U37" s="76">
        <v>44308</v>
      </c>
      <c r="V37" s="72">
        <v>9348</v>
      </c>
      <c r="W37" s="71">
        <v>43.75</v>
      </c>
      <c r="X37" s="71">
        <v>5.58</v>
      </c>
      <c r="Y37" s="71">
        <v>23.75</v>
      </c>
      <c r="Z37" s="71">
        <v>3.58</v>
      </c>
      <c r="AA37" s="71">
        <v>0</v>
      </c>
      <c r="AB37" s="71">
        <v>80.25</v>
      </c>
      <c r="AC37" s="71">
        <v>0.57999999999999996</v>
      </c>
      <c r="AD37" s="72">
        <v>10</v>
      </c>
      <c r="AE37" s="70">
        <v>0</v>
      </c>
      <c r="AF37" s="70">
        <v>0</v>
      </c>
      <c r="AG37" s="73"/>
      <c r="AH37" s="73"/>
      <c r="AI37" s="72"/>
      <c r="AJ37" s="71"/>
      <c r="AK37" s="71"/>
      <c r="AL37" s="71"/>
      <c r="AM37" s="71"/>
      <c r="AN37" s="71"/>
      <c r="AO37" s="71"/>
      <c r="AP37" s="71"/>
      <c r="AQ37" s="70">
        <v>196.4</v>
      </c>
      <c r="AR37" s="70">
        <v>121.4</v>
      </c>
      <c r="AS37" s="70">
        <v>50</v>
      </c>
    </row>
    <row r="38" spans="1:45" ht="15" x14ac:dyDescent="0.25">
      <c r="A38" s="81" t="s">
        <v>5458</v>
      </c>
      <c r="B38" s="81" t="s">
        <v>5457</v>
      </c>
      <c r="C38" s="81" t="s">
        <v>5451</v>
      </c>
      <c r="D38" s="81" t="s">
        <v>18</v>
      </c>
      <c r="E38" s="81" t="s">
        <v>5456</v>
      </c>
      <c r="F38" s="81" t="s">
        <v>5052</v>
      </c>
      <c r="G38" s="81" t="s">
        <v>5455</v>
      </c>
      <c r="H38" s="67">
        <v>2022</v>
      </c>
      <c r="I38" s="66"/>
      <c r="J38" s="68">
        <v>13.1</v>
      </c>
      <c r="K38" s="68">
        <v>1100</v>
      </c>
      <c r="L38" s="67">
        <v>36</v>
      </c>
      <c r="M38" s="61">
        <v>262</v>
      </c>
      <c r="N38" s="107">
        <v>44291</v>
      </c>
      <c r="O38" s="66">
        <v>44256</v>
      </c>
      <c r="P38" s="65"/>
      <c r="Q38" s="81" t="s">
        <v>16</v>
      </c>
      <c r="R38" s="78" t="s">
        <v>5454</v>
      </c>
      <c r="S38" s="85" t="s">
        <v>5453</v>
      </c>
      <c r="T38" s="74" t="s">
        <v>4811</v>
      </c>
      <c r="U38" s="76">
        <v>44315</v>
      </c>
      <c r="V38" s="62">
        <v>54395</v>
      </c>
      <c r="W38" s="63">
        <v>143.82</v>
      </c>
      <c r="X38" s="63">
        <v>47.86</v>
      </c>
      <c r="Y38" s="63">
        <v>192.83999999999997</v>
      </c>
      <c r="Z38" s="63">
        <v>89.919999999999987</v>
      </c>
      <c r="AA38" s="63">
        <v>2.1</v>
      </c>
      <c r="AB38" s="63">
        <v>338.37</v>
      </c>
      <c r="AC38" s="63">
        <v>7.51</v>
      </c>
      <c r="AD38" s="62">
        <v>12</v>
      </c>
      <c r="AE38" s="61">
        <v>2</v>
      </c>
      <c r="AF38" s="61">
        <v>0</v>
      </c>
      <c r="AG38" s="60" t="s">
        <v>5452</v>
      </c>
      <c r="AH38" s="60" t="s">
        <v>5451</v>
      </c>
      <c r="AI38" s="62">
        <v>160140</v>
      </c>
      <c r="AJ38" s="63">
        <v>9.48</v>
      </c>
      <c r="AK38" s="63">
        <v>9.4700000000000006</v>
      </c>
      <c r="AL38" s="63">
        <v>50.79</v>
      </c>
      <c r="AM38" s="63">
        <v>64.44</v>
      </c>
      <c r="AN38" s="63">
        <v>4.8100000000000005</v>
      </c>
      <c r="AO38" s="63">
        <v>54.22</v>
      </c>
      <c r="AP38" s="63"/>
      <c r="AQ38" s="61">
        <v>194.89</v>
      </c>
      <c r="AR38" s="61">
        <v>54.18</v>
      </c>
      <c r="AS38" s="61">
        <v>46</v>
      </c>
    </row>
    <row r="39" spans="1:45" ht="15" x14ac:dyDescent="0.25">
      <c r="A39" s="95" t="s">
        <v>5552</v>
      </c>
      <c r="B39" s="95" t="s">
        <v>5551</v>
      </c>
      <c r="C39" s="95" t="s">
        <v>5228</v>
      </c>
      <c r="D39" s="95" t="s">
        <v>4918</v>
      </c>
      <c r="E39" s="95" t="s">
        <v>5550</v>
      </c>
      <c r="F39" s="95" t="s">
        <v>4861</v>
      </c>
      <c r="G39" s="95" t="s">
        <v>5549</v>
      </c>
      <c r="H39" s="96" t="s">
        <v>5548</v>
      </c>
      <c r="I39" s="93"/>
      <c r="J39" s="68">
        <v>91.1</v>
      </c>
      <c r="K39" s="68">
        <v>4000</v>
      </c>
      <c r="L39" s="96" t="s">
        <v>4853</v>
      </c>
      <c r="M39" s="88" t="s">
        <v>2066</v>
      </c>
      <c r="N39" s="96">
        <v>15</v>
      </c>
      <c r="O39" s="96" t="s">
        <v>5545</v>
      </c>
      <c r="P39" s="97"/>
      <c r="Q39" s="78" t="s">
        <v>16</v>
      </c>
      <c r="R39" s="95" t="s">
        <v>5547</v>
      </c>
      <c r="S39" s="94" t="s">
        <v>5546</v>
      </c>
      <c r="T39" s="74" t="s">
        <v>4811</v>
      </c>
      <c r="U39" s="97">
        <v>44315</v>
      </c>
      <c r="V39" s="90" t="s">
        <v>2066</v>
      </c>
      <c r="W39" s="96" t="s">
        <v>2066</v>
      </c>
      <c r="X39" s="96" t="s">
        <v>2066</v>
      </c>
      <c r="Y39" s="96" t="s">
        <v>2066</v>
      </c>
      <c r="Z39" s="96" t="s">
        <v>2066</v>
      </c>
      <c r="AA39" s="96" t="s">
        <v>2066</v>
      </c>
      <c r="AB39" s="96" t="s">
        <v>2066</v>
      </c>
      <c r="AC39" s="96" t="s">
        <v>2066</v>
      </c>
      <c r="AD39" s="90" t="s">
        <v>2066</v>
      </c>
      <c r="AE39" s="88">
        <v>1</v>
      </c>
      <c r="AF39" s="88">
        <v>0</v>
      </c>
      <c r="AG39" s="91" t="s">
        <v>5544</v>
      </c>
      <c r="AH39" s="91" t="s">
        <v>1356</v>
      </c>
      <c r="AI39" s="90" t="s">
        <v>2066</v>
      </c>
      <c r="AJ39" s="89" t="s">
        <v>2066</v>
      </c>
      <c r="AK39" s="89" t="s">
        <v>2066</v>
      </c>
      <c r="AL39" s="89" t="s">
        <v>2066</v>
      </c>
      <c r="AM39" s="89" t="s">
        <v>2066</v>
      </c>
      <c r="AN39" s="89" t="s">
        <v>2066</v>
      </c>
      <c r="AO39" s="89" t="s">
        <v>2066</v>
      </c>
      <c r="AP39" s="89" t="s">
        <v>2066</v>
      </c>
      <c r="AQ39" s="88" t="s">
        <v>2066</v>
      </c>
      <c r="AR39" s="88" t="s">
        <v>2066</v>
      </c>
      <c r="AS39" s="88" t="s">
        <v>2066</v>
      </c>
    </row>
    <row r="40" spans="1:45" ht="15" x14ac:dyDescent="0.25">
      <c r="A40" s="78" t="s">
        <v>5411</v>
      </c>
      <c r="B40" s="78" t="s">
        <v>5410</v>
      </c>
      <c r="C40" s="78" t="s">
        <v>5228</v>
      </c>
      <c r="D40" s="78" t="s">
        <v>18</v>
      </c>
      <c r="E40" s="78" t="s">
        <v>5409</v>
      </c>
      <c r="F40" s="78" t="s">
        <v>5033</v>
      </c>
      <c r="G40" s="78" t="s">
        <v>5408</v>
      </c>
      <c r="H40" s="79">
        <v>2022</v>
      </c>
      <c r="I40" s="76"/>
      <c r="J40" s="80">
        <v>69</v>
      </c>
      <c r="K40" s="80">
        <v>2500</v>
      </c>
      <c r="L40" s="79">
        <v>42</v>
      </c>
      <c r="M40" s="70">
        <v>383</v>
      </c>
      <c r="N40" s="79">
        <v>0</v>
      </c>
      <c r="O40" s="76">
        <v>43586</v>
      </c>
      <c r="P40" s="75"/>
      <c r="Q40" s="78" t="s">
        <v>16</v>
      </c>
      <c r="R40" s="78" t="s">
        <v>5407</v>
      </c>
      <c r="S40" s="77" t="s">
        <v>5406</v>
      </c>
      <c r="T40" s="74" t="s">
        <v>4811</v>
      </c>
      <c r="U40" s="76">
        <v>44308</v>
      </c>
      <c r="V40" s="72">
        <v>4590</v>
      </c>
      <c r="W40" s="71">
        <v>1</v>
      </c>
      <c r="X40" s="71">
        <v>0.88</v>
      </c>
      <c r="Y40" s="71">
        <v>12.63</v>
      </c>
      <c r="Z40" s="71">
        <v>2.5</v>
      </c>
      <c r="AA40" s="71">
        <v>0</v>
      </c>
      <c r="AB40" s="71">
        <v>17.13</v>
      </c>
      <c r="AC40" s="71"/>
      <c r="AD40" s="72">
        <v>15</v>
      </c>
      <c r="AE40" s="70">
        <v>3</v>
      </c>
      <c r="AF40" s="70">
        <v>0</v>
      </c>
      <c r="AG40" s="73" t="s">
        <v>5405</v>
      </c>
      <c r="AH40" s="73" t="s">
        <v>5404</v>
      </c>
      <c r="AI40" s="72">
        <v>480842</v>
      </c>
      <c r="AJ40" s="71">
        <v>14.4</v>
      </c>
      <c r="AK40" s="71">
        <v>13.9</v>
      </c>
      <c r="AL40" s="71">
        <v>244.9</v>
      </c>
      <c r="AM40" s="71">
        <v>15.1</v>
      </c>
      <c r="AN40" s="71">
        <v>11.8</v>
      </c>
      <c r="AO40" s="71">
        <v>254.9</v>
      </c>
      <c r="AP40" s="71">
        <v>4.2</v>
      </c>
      <c r="AQ40" s="70">
        <v>17</v>
      </c>
      <c r="AR40" s="70">
        <v>8.1999999999999993</v>
      </c>
      <c r="AS40" s="70">
        <v>3</v>
      </c>
    </row>
    <row r="41" spans="1:45" ht="15" x14ac:dyDescent="0.25">
      <c r="A41" s="81" t="s">
        <v>5232</v>
      </c>
      <c r="B41" s="81" t="s">
        <v>5231</v>
      </c>
      <c r="C41" s="81" t="s">
        <v>5228</v>
      </c>
      <c r="D41" s="81" t="s">
        <v>4918</v>
      </c>
      <c r="E41" s="81" t="s">
        <v>5230</v>
      </c>
      <c r="F41" s="81" t="s">
        <v>4880</v>
      </c>
      <c r="G41" s="81" t="s">
        <v>5229</v>
      </c>
      <c r="H41" s="67">
        <v>2020</v>
      </c>
      <c r="I41" s="66">
        <v>44074</v>
      </c>
      <c r="J41" s="68">
        <v>22</v>
      </c>
      <c r="K41" s="68">
        <v>500</v>
      </c>
      <c r="L41" s="67">
        <v>30</v>
      </c>
      <c r="M41" s="61">
        <v>75</v>
      </c>
      <c r="N41" s="67">
        <v>0</v>
      </c>
      <c r="O41" s="66">
        <v>43983</v>
      </c>
      <c r="P41" s="66">
        <v>43964</v>
      </c>
      <c r="Q41" s="81" t="s">
        <v>16</v>
      </c>
      <c r="R41" s="81" t="s">
        <v>5227</v>
      </c>
      <c r="S41" s="85" t="s">
        <v>5226</v>
      </c>
      <c r="T41" s="74" t="s">
        <v>4811</v>
      </c>
      <c r="U41" s="84">
        <v>44298</v>
      </c>
      <c r="V41" s="72">
        <v>7963</v>
      </c>
      <c r="W41" s="63">
        <v>7.66</v>
      </c>
      <c r="X41" s="63">
        <v>3.76</v>
      </c>
      <c r="Y41" s="63">
        <v>56.7</v>
      </c>
      <c r="Z41" s="63">
        <v>5.42</v>
      </c>
      <c r="AA41" s="63">
        <v>7.0000000000000007E-2</v>
      </c>
      <c r="AB41" s="63">
        <v>40.700000000000003</v>
      </c>
      <c r="AC41" s="63">
        <v>0.17</v>
      </c>
      <c r="AD41" s="62">
        <v>5</v>
      </c>
      <c r="AE41" s="61">
        <v>0</v>
      </c>
      <c r="AF41" s="61">
        <v>0</v>
      </c>
      <c r="AG41" s="60"/>
      <c r="AH41" s="60"/>
      <c r="AI41" s="62"/>
      <c r="AJ41" s="63"/>
      <c r="AK41" s="63"/>
      <c r="AL41" s="63"/>
      <c r="AM41" s="63"/>
      <c r="AN41" s="63"/>
      <c r="AO41" s="63"/>
      <c r="AP41" s="63"/>
      <c r="AQ41" s="61">
        <v>3.65</v>
      </c>
      <c r="AR41" s="61">
        <v>0.44</v>
      </c>
      <c r="AS41" s="61">
        <v>147</v>
      </c>
    </row>
    <row r="42" spans="1:45" ht="15" x14ac:dyDescent="0.25">
      <c r="A42" s="134" t="s">
        <v>5510</v>
      </c>
      <c r="B42" s="134" t="s">
        <v>823</v>
      </c>
      <c r="C42" s="134" t="s">
        <v>5228</v>
      </c>
      <c r="D42" s="134" t="s">
        <v>4918</v>
      </c>
      <c r="E42" s="134" t="s">
        <v>5509</v>
      </c>
      <c r="F42" s="134" t="s">
        <v>5033</v>
      </c>
      <c r="G42" s="134" t="s">
        <v>5508</v>
      </c>
      <c r="H42" s="135">
        <v>2024</v>
      </c>
      <c r="I42" s="136"/>
      <c r="J42" s="137">
        <v>165</v>
      </c>
      <c r="K42" s="137">
        <v>2000</v>
      </c>
      <c r="L42" s="135">
        <v>42</v>
      </c>
      <c r="M42" s="138" t="s">
        <v>2066</v>
      </c>
      <c r="N42" s="135">
        <v>30</v>
      </c>
      <c r="O42" s="135" t="s">
        <v>5115</v>
      </c>
      <c r="P42" s="139"/>
      <c r="Q42" s="134" t="s">
        <v>16</v>
      </c>
      <c r="R42" s="134" t="s">
        <v>5507</v>
      </c>
      <c r="S42" s="140" t="s">
        <v>5506</v>
      </c>
      <c r="T42" s="128" t="s">
        <v>4811</v>
      </c>
      <c r="U42" s="136">
        <v>44315</v>
      </c>
      <c r="V42" s="141">
        <v>42626.2</v>
      </c>
      <c r="W42" s="142">
        <v>775.50000000000011</v>
      </c>
      <c r="X42" s="142">
        <v>110.97</v>
      </c>
      <c r="Y42" s="142">
        <v>186.74</v>
      </c>
      <c r="Z42" s="142">
        <v>20.242000000000001</v>
      </c>
      <c r="AA42" s="142">
        <v>0.36149999999999999</v>
      </c>
      <c r="AB42" s="142">
        <v>130.393</v>
      </c>
      <c r="AC42" s="142">
        <v>1.5867799999999999</v>
      </c>
      <c r="AD42" s="141">
        <v>33</v>
      </c>
      <c r="AE42" s="138">
        <v>3</v>
      </c>
      <c r="AF42" s="138">
        <v>0</v>
      </c>
      <c r="AG42" s="143" t="s">
        <v>5505</v>
      </c>
      <c r="AH42" s="143" t="s">
        <v>5228</v>
      </c>
      <c r="AI42" s="141">
        <v>568632</v>
      </c>
      <c r="AJ42" s="142">
        <v>33.93</v>
      </c>
      <c r="AK42" s="142">
        <v>33.93</v>
      </c>
      <c r="AL42" s="142">
        <v>262.07</v>
      </c>
      <c r="AM42" s="142">
        <v>72.97999999999999</v>
      </c>
      <c r="AN42" s="142">
        <v>5.33</v>
      </c>
      <c r="AO42" s="142">
        <v>284.73</v>
      </c>
      <c r="AP42" s="142">
        <v>3.2</v>
      </c>
      <c r="AQ42" s="138">
        <v>875</v>
      </c>
      <c r="AR42" s="138">
        <v>310.89999999999998</v>
      </c>
      <c r="AS42" s="138">
        <v>222</v>
      </c>
    </row>
    <row r="43" spans="1:45" ht="15" x14ac:dyDescent="0.25">
      <c r="A43" s="78" t="s">
        <v>5239</v>
      </c>
      <c r="B43" s="78" t="s">
        <v>5092</v>
      </c>
      <c r="C43" s="78" t="s">
        <v>5236</v>
      </c>
      <c r="D43" s="78" t="s">
        <v>18</v>
      </c>
      <c r="E43" s="78" t="s">
        <v>5238</v>
      </c>
      <c r="F43" s="78" t="s">
        <v>4868</v>
      </c>
      <c r="G43" s="78" t="s">
        <v>5237</v>
      </c>
      <c r="H43" s="79" t="s">
        <v>677</v>
      </c>
      <c r="I43" s="76">
        <v>44136</v>
      </c>
      <c r="J43" s="80">
        <v>2.1</v>
      </c>
      <c r="K43" s="80">
        <v>72.400000000000006</v>
      </c>
      <c r="L43" s="79">
        <v>12</v>
      </c>
      <c r="M43" s="70">
        <v>52</v>
      </c>
      <c r="N43" s="79">
        <v>0</v>
      </c>
      <c r="O43" s="76">
        <v>43891</v>
      </c>
      <c r="P43" s="75"/>
      <c r="Q43" s="78" t="s">
        <v>16</v>
      </c>
      <c r="R43" s="78" t="s">
        <v>5235</v>
      </c>
      <c r="S43" s="77" t="s">
        <v>5234</v>
      </c>
      <c r="T43" s="74" t="s">
        <v>4811</v>
      </c>
      <c r="U43" s="76">
        <v>44316</v>
      </c>
      <c r="V43" s="72">
        <v>3398</v>
      </c>
      <c r="W43" s="71">
        <v>20.21</v>
      </c>
      <c r="X43" s="71">
        <v>4.0999999999999996</v>
      </c>
      <c r="Y43" s="71">
        <v>19.670000000000002</v>
      </c>
      <c r="Z43" s="71">
        <v>2.23</v>
      </c>
      <c r="AA43" s="71">
        <v>0.04</v>
      </c>
      <c r="AB43" s="71">
        <v>30.11</v>
      </c>
      <c r="AC43" s="71">
        <v>0.14000000000000001</v>
      </c>
      <c r="AD43" s="72">
        <v>9</v>
      </c>
      <c r="AE43" s="70">
        <v>0</v>
      </c>
      <c r="AF43" s="70">
        <v>1</v>
      </c>
      <c r="AG43" s="73" t="s">
        <v>5233</v>
      </c>
      <c r="AH43" s="73" t="s">
        <v>1327</v>
      </c>
      <c r="AI43" s="72">
        <v>61425</v>
      </c>
      <c r="AJ43" s="71">
        <v>6.6</v>
      </c>
      <c r="AK43" s="71">
        <v>6.6</v>
      </c>
      <c r="AL43" s="71">
        <v>52.7</v>
      </c>
      <c r="AM43" s="71">
        <v>16.8</v>
      </c>
      <c r="AN43" s="71">
        <v>1.1000000000000001</v>
      </c>
      <c r="AO43" s="71">
        <v>35</v>
      </c>
      <c r="AP43" s="71">
        <v>0.5</v>
      </c>
      <c r="AQ43" s="70">
        <v>5.88</v>
      </c>
      <c r="AR43" s="70">
        <v>0.5</v>
      </c>
      <c r="AS43" s="70">
        <v>13</v>
      </c>
    </row>
    <row r="44" spans="1:45" ht="15" x14ac:dyDescent="0.25">
      <c r="A44" s="81" t="s">
        <v>5247</v>
      </c>
      <c r="B44" s="81" t="s">
        <v>5246</v>
      </c>
      <c r="C44" s="81" t="s">
        <v>5243</v>
      </c>
      <c r="D44" s="81" t="s">
        <v>18</v>
      </c>
      <c r="E44" s="81" t="s">
        <v>5245</v>
      </c>
      <c r="F44" s="78" t="s">
        <v>4868</v>
      </c>
      <c r="G44" s="81" t="s">
        <v>5244</v>
      </c>
      <c r="H44" s="67" t="s">
        <v>677</v>
      </c>
      <c r="I44" s="66">
        <v>43982</v>
      </c>
      <c r="J44" s="68">
        <v>19.5</v>
      </c>
      <c r="K44" s="68">
        <v>14.3</v>
      </c>
      <c r="L44" s="67" t="s">
        <v>5242</v>
      </c>
      <c r="M44" s="61">
        <v>37</v>
      </c>
      <c r="N44" s="67" t="s">
        <v>2066</v>
      </c>
      <c r="O44" s="66">
        <v>43709</v>
      </c>
      <c r="P44" s="84">
        <v>43831</v>
      </c>
      <c r="Q44" s="81" t="s">
        <v>16</v>
      </c>
      <c r="R44" s="81" t="s">
        <v>5241</v>
      </c>
      <c r="S44" s="85" t="s">
        <v>5240</v>
      </c>
      <c r="T44" s="74" t="s">
        <v>4811</v>
      </c>
      <c r="U44" s="76">
        <v>44309</v>
      </c>
      <c r="V44" s="62">
        <v>3158</v>
      </c>
      <c r="W44" s="63">
        <v>95.3</v>
      </c>
      <c r="X44" s="63">
        <v>10.4</v>
      </c>
      <c r="Y44" s="63">
        <v>19.7</v>
      </c>
      <c r="Z44" s="63">
        <v>1.4</v>
      </c>
      <c r="AA44" s="63">
        <v>0.12</v>
      </c>
      <c r="AB44" s="63">
        <v>9.6999999999999993</v>
      </c>
      <c r="AC44" s="63">
        <v>0.1</v>
      </c>
      <c r="AD44" s="62">
        <v>12</v>
      </c>
      <c r="AE44" s="61">
        <v>0</v>
      </c>
      <c r="AF44" s="61">
        <v>0</v>
      </c>
      <c r="AG44" s="60"/>
      <c r="AH44" s="60"/>
      <c r="AI44" s="62"/>
      <c r="AJ44" s="63"/>
      <c r="AK44" s="63"/>
      <c r="AL44" s="63"/>
      <c r="AM44" s="63"/>
      <c r="AN44" s="63"/>
      <c r="AO44" s="63"/>
      <c r="AP44" s="63"/>
      <c r="AQ44" s="61">
        <v>1.4</v>
      </c>
      <c r="AR44" s="61">
        <v>0.6</v>
      </c>
      <c r="AS44" s="61">
        <v>12</v>
      </c>
    </row>
    <row r="45" spans="1:45" ht="15" x14ac:dyDescent="0.25">
      <c r="A45" s="95" t="s">
        <v>5348</v>
      </c>
      <c r="B45" s="95" t="s">
        <v>5347</v>
      </c>
      <c r="C45" s="95" t="s">
        <v>1311</v>
      </c>
      <c r="D45" s="95" t="s">
        <v>4863</v>
      </c>
      <c r="E45" s="95" t="s">
        <v>5346</v>
      </c>
      <c r="F45" s="95" t="s">
        <v>4880</v>
      </c>
      <c r="G45" s="95" t="s">
        <v>5345</v>
      </c>
      <c r="H45" s="96">
        <v>2021</v>
      </c>
      <c r="I45" s="93">
        <v>44286</v>
      </c>
      <c r="J45" s="68">
        <v>1.25</v>
      </c>
      <c r="K45" s="68">
        <v>180</v>
      </c>
      <c r="L45" s="96">
        <v>24</v>
      </c>
      <c r="M45" s="88">
        <v>21.546559999999999</v>
      </c>
      <c r="N45" s="96">
        <v>0</v>
      </c>
      <c r="O45" s="93">
        <v>43969</v>
      </c>
      <c r="P45" s="92"/>
      <c r="Q45" s="78" t="s">
        <v>16</v>
      </c>
      <c r="R45" s="95" t="s">
        <v>5344</v>
      </c>
      <c r="S45" s="85" t="s">
        <v>5343</v>
      </c>
      <c r="T45" s="74" t="s">
        <v>4811</v>
      </c>
      <c r="U45" s="76">
        <v>44310</v>
      </c>
      <c r="V45" s="90" t="s">
        <v>1</v>
      </c>
      <c r="W45" s="89" t="s">
        <v>1</v>
      </c>
      <c r="X45" s="89" t="s">
        <v>1</v>
      </c>
      <c r="Y45" s="89" t="s">
        <v>1</v>
      </c>
      <c r="Z45" s="89" t="s">
        <v>1</v>
      </c>
      <c r="AA45" s="89" t="s">
        <v>1</v>
      </c>
      <c r="AB45" s="89" t="s">
        <v>1</v>
      </c>
      <c r="AC45" s="89" t="s">
        <v>1</v>
      </c>
      <c r="AD45" s="90">
        <v>6</v>
      </c>
      <c r="AE45" s="88">
        <v>0</v>
      </c>
      <c r="AF45" s="88">
        <v>0</v>
      </c>
      <c r="AG45" s="91"/>
      <c r="AH45" s="91"/>
      <c r="AI45" s="90"/>
      <c r="AJ45" s="89"/>
      <c r="AK45" s="89"/>
      <c r="AL45" s="89"/>
      <c r="AM45" s="89"/>
      <c r="AN45" s="89"/>
      <c r="AO45" s="89"/>
      <c r="AP45" s="89"/>
      <c r="AQ45" s="88">
        <v>9.82</v>
      </c>
      <c r="AR45" s="88">
        <v>3.67</v>
      </c>
      <c r="AS45" s="88">
        <v>3</v>
      </c>
    </row>
    <row r="46" spans="1:45" ht="15" x14ac:dyDescent="0.25">
      <c r="A46" s="95" t="s">
        <v>5574</v>
      </c>
      <c r="B46" s="78" t="s">
        <v>1548</v>
      </c>
      <c r="C46" s="95" t="s">
        <v>1311</v>
      </c>
      <c r="D46" s="95" t="s">
        <v>4863</v>
      </c>
      <c r="E46" s="78" t="s">
        <v>5573</v>
      </c>
      <c r="F46" s="95" t="s">
        <v>2065</v>
      </c>
      <c r="G46" s="95" t="s">
        <v>2066</v>
      </c>
      <c r="H46" s="96">
        <v>2022</v>
      </c>
      <c r="I46" s="93"/>
      <c r="J46" s="68" t="s">
        <v>2066</v>
      </c>
      <c r="K46" s="68" t="s">
        <v>2066</v>
      </c>
      <c r="L46" s="96" t="s">
        <v>2066</v>
      </c>
      <c r="M46" s="88" t="s">
        <v>2066</v>
      </c>
      <c r="N46" s="96" t="s">
        <v>2066</v>
      </c>
      <c r="O46" s="93"/>
      <c r="P46" s="92"/>
      <c r="Q46" s="95" t="s">
        <v>16</v>
      </c>
      <c r="R46" s="95" t="s">
        <v>5572</v>
      </c>
      <c r="S46" s="98"/>
      <c r="T46" s="74" t="s">
        <v>4811</v>
      </c>
      <c r="U46" s="97">
        <v>44284</v>
      </c>
      <c r="V46" s="90" t="s">
        <v>2066</v>
      </c>
      <c r="W46" s="89" t="s">
        <v>2066</v>
      </c>
      <c r="X46" s="89" t="s">
        <v>2066</v>
      </c>
      <c r="Y46" s="89" t="s">
        <v>2066</v>
      </c>
      <c r="Z46" s="89" t="s">
        <v>2066</v>
      </c>
      <c r="AA46" s="89" t="s">
        <v>2066</v>
      </c>
      <c r="AB46" s="89" t="s">
        <v>2066</v>
      </c>
      <c r="AC46" s="89" t="s">
        <v>2066</v>
      </c>
      <c r="AD46" s="90" t="s">
        <v>2066</v>
      </c>
      <c r="AE46" s="88" t="s">
        <v>2066</v>
      </c>
      <c r="AF46" s="88" t="s">
        <v>2066</v>
      </c>
      <c r="AG46" s="110" t="s">
        <v>2066</v>
      </c>
      <c r="AH46" s="110" t="s">
        <v>2066</v>
      </c>
      <c r="AI46" s="90" t="s">
        <v>2066</v>
      </c>
      <c r="AJ46" s="89" t="s">
        <v>2066</v>
      </c>
      <c r="AK46" s="89" t="s">
        <v>2066</v>
      </c>
      <c r="AL46" s="89" t="s">
        <v>2066</v>
      </c>
      <c r="AM46" s="89" t="s">
        <v>2066</v>
      </c>
      <c r="AN46" s="89" t="s">
        <v>2066</v>
      </c>
      <c r="AO46" s="89" t="s">
        <v>2066</v>
      </c>
      <c r="AP46" s="89" t="s">
        <v>2066</v>
      </c>
      <c r="AQ46" s="88" t="s">
        <v>2066</v>
      </c>
      <c r="AR46" s="88" t="s">
        <v>2066</v>
      </c>
      <c r="AS46" s="88" t="s">
        <v>2066</v>
      </c>
    </row>
    <row r="47" spans="1:45" ht="15" x14ac:dyDescent="0.25">
      <c r="A47" s="78" t="s">
        <v>5101</v>
      </c>
      <c r="B47" s="78" t="s">
        <v>1548</v>
      </c>
      <c r="C47" s="78" t="s">
        <v>5098</v>
      </c>
      <c r="D47" s="78" t="s">
        <v>18</v>
      </c>
      <c r="E47" s="78" t="s">
        <v>5100</v>
      </c>
      <c r="F47" s="78" t="s">
        <v>5052</v>
      </c>
      <c r="G47" s="78" t="s">
        <v>5099</v>
      </c>
      <c r="H47" s="79">
        <v>2022</v>
      </c>
      <c r="I47" s="76"/>
      <c r="J47" s="80">
        <v>0</v>
      </c>
      <c r="K47" s="80">
        <v>165</v>
      </c>
      <c r="L47" s="79" t="s">
        <v>5097</v>
      </c>
      <c r="M47" s="70">
        <v>81</v>
      </c>
      <c r="N47" s="79">
        <v>0</v>
      </c>
      <c r="O47" s="76">
        <v>44440</v>
      </c>
      <c r="P47" s="75"/>
      <c r="Q47" s="78" t="s">
        <v>16</v>
      </c>
      <c r="R47" s="78" t="s">
        <v>5096</v>
      </c>
      <c r="S47" s="74" t="s">
        <v>5095</v>
      </c>
      <c r="T47" s="74" t="s">
        <v>4811</v>
      </c>
      <c r="U47" s="76">
        <v>44315</v>
      </c>
      <c r="V47" s="72">
        <v>6657</v>
      </c>
      <c r="W47" s="71">
        <v>4.33</v>
      </c>
      <c r="X47" s="71">
        <v>1.84</v>
      </c>
      <c r="Y47" s="71">
        <v>12.68</v>
      </c>
      <c r="Z47" s="71">
        <v>2.4</v>
      </c>
      <c r="AA47" s="71">
        <v>0.45</v>
      </c>
      <c r="AB47" s="71">
        <v>23.52</v>
      </c>
      <c r="AC47" s="71">
        <v>0.42</v>
      </c>
      <c r="AD47" s="72">
        <v>14</v>
      </c>
      <c r="AE47" s="70">
        <v>1</v>
      </c>
      <c r="AF47" s="70">
        <v>0</v>
      </c>
      <c r="AG47" s="73" t="s">
        <v>5094</v>
      </c>
      <c r="AH47" s="73" t="s">
        <v>1356</v>
      </c>
      <c r="AI47" s="72">
        <v>133658</v>
      </c>
      <c r="AJ47" s="71">
        <v>3.8</v>
      </c>
      <c r="AK47" s="71">
        <v>3.8</v>
      </c>
      <c r="AL47" s="71">
        <v>32.4</v>
      </c>
      <c r="AM47" s="71">
        <v>31.6</v>
      </c>
      <c r="AN47" s="71">
        <v>0.4</v>
      </c>
      <c r="AO47" s="71">
        <v>92.5</v>
      </c>
      <c r="AP47" s="71">
        <v>0.6</v>
      </c>
      <c r="AQ47" s="70">
        <v>0</v>
      </c>
      <c r="AR47" s="70">
        <v>0</v>
      </c>
      <c r="AS47" s="70">
        <v>2</v>
      </c>
    </row>
    <row r="48" spans="1:45" ht="15" x14ac:dyDescent="0.25">
      <c r="A48" s="78" t="s">
        <v>4847</v>
      </c>
      <c r="B48" s="78" t="s">
        <v>4846</v>
      </c>
      <c r="C48" s="78" t="s">
        <v>4843</v>
      </c>
      <c r="D48" s="78" t="s">
        <v>18</v>
      </c>
      <c r="E48" s="78" t="s">
        <v>4845</v>
      </c>
      <c r="F48" s="78" t="s">
        <v>1318</v>
      </c>
      <c r="G48" s="78" t="s">
        <v>4844</v>
      </c>
      <c r="H48" s="79">
        <v>2021</v>
      </c>
      <c r="I48" s="76"/>
      <c r="J48" s="80">
        <v>0</v>
      </c>
      <c r="K48" s="80">
        <v>380</v>
      </c>
      <c r="L48" s="79">
        <v>20</v>
      </c>
      <c r="M48" s="70">
        <v>40</v>
      </c>
      <c r="N48" s="79">
        <v>0</v>
      </c>
      <c r="O48" s="76">
        <v>43983</v>
      </c>
      <c r="P48" s="75"/>
      <c r="Q48" s="78" t="s">
        <v>16</v>
      </c>
      <c r="R48" s="78" t="s">
        <v>4842</v>
      </c>
      <c r="S48" s="77" t="s">
        <v>4841</v>
      </c>
      <c r="T48" s="74" t="s">
        <v>4811</v>
      </c>
      <c r="U48" s="76">
        <v>44315</v>
      </c>
      <c r="V48" s="72">
        <v>569</v>
      </c>
      <c r="W48" s="71">
        <v>8.3000000000000007</v>
      </c>
      <c r="X48" s="71">
        <v>1.2</v>
      </c>
      <c r="Y48" s="71">
        <v>12.3</v>
      </c>
      <c r="Z48" s="71">
        <v>0.8</v>
      </c>
      <c r="AA48" s="71">
        <v>0</v>
      </c>
      <c r="AB48" s="71">
        <v>2.5</v>
      </c>
      <c r="AC48" s="71">
        <v>0.2</v>
      </c>
      <c r="AD48" s="72">
        <v>12</v>
      </c>
      <c r="AE48" s="70">
        <v>1</v>
      </c>
      <c r="AF48" s="70">
        <v>0</v>
      </c>
      <c r="AG48" s="73" t="s">
        <v>4840</v>
      </c>
      <c r="AH48" s="73" t="s">
        <v>1311</v>
      </c>
      <c r="AI48" s="72">
        <v>37160</v>
      </c>
      <c r="AJ48" s="71">
        <v>2.2999999999999998</v>
      </c>
      <c r="AK48" s="71">
        <v>2.2999999999999998</v>
      </c>
      <c r="AL48" s="71">
        <v>20.3</v>
      </c>
      <c r="AM48" s="71">
        <v>14.9</v>
      </c>
      <c r="AN48" s="71">
        <v>2.2999999999999998</v>
      </c>
      <c r="AO48" s="71">
        <v>21.1</v>
      </c>
      <c r="AP48" s="71">
        <v>0.4</v>
      </c>
      <c r="AQ48" s="70">
        <v>0</v>
      </c>
      <c r="AR48" s="70">
        <v>0</v>
      </c>
      <c r="AS48" s="70">
        <v>0</v>
      </c>
    </row>
    <row r="49" spans="1:45" ht="15" x14ac:dyDescent="0.25">
      <c r="A49" s="81" t="s">
        <v>5184</v>
      </c>
      <c r="B49" s="81" t="s">
        <v>5136</v>
      </c>
      <c r="C49" s="81" t="s">
        <v>1294</v>
      </c>
      <c r="D49" s="81" t="s">
        <v>4918</v>
      </c>
      <c r="E49" s="81" t="s">
        <v>5183</v>
      </c>
      <c r="F49" s="81" t="s">
        <v>4880</v>
      </c>
      <c r="G49" s="81" t="s">
        <v>5182</v>
      </c>
      <c r="H49" s="67">
        <v>2019</v>
      </c>
      <c r="I49" s="66">
        <v>43770</v>
      </c>
      <c r="J49" s="68">
        <v>31.600000000000005</v>
      </c>
      <c r="K49" s="68">
        <v>138.50399999999999</v>
      </c>
      <c r="L49" s="67" t="s">
        <v>5181</v>
      </c>
      <c r="M49" s="61">
        <v>189</v>
      </c>
      <c r="N49" s="67">
        <v>2</v>
      </c>
      <c r="O49" s="76" t="s">
        <v>5178</v>
      </c>
      <c r="P49" s="65"/>
      <c r="Q49" s="81" t="s">
        <v>16</v>
      </c>
      <c r="R49" s="95" t="s">
        <v>5180</v>
      </c>
      <c r="S49" s="85" t="s">
        <v>5179</v>
      </c>
      <c r="T49" s="74" t="s">
        <v>4811</v>
      </c>
      <c r="U49" s="84">
        <v>44302</v>
      </c>
      <c r="V49" s="62">
        <v>5873.25</v>
      </c>
      <c r="W49" s="63">
        <v>34.5</v>
      </c>
      <c r="X49" s="63">
        <v>7.4249999999999989</v>
      </c>
      <c r="Y49" s="63">
        <v>126.97500000000001</v>
      </c>
      <c r="Z49" s="63">
        <v>8.85</v>
      </c>
      <c r="AA49" s="63">
        <v>4.4999999999999998E-2</v>
      </c>
      <c r="AB49" s="63">
        <v>27.299999999999997</v>
      </c>
      <c r="AC49" s="63">
        <v>1.5750000000000002</v>
      </c>
      <c r="AD49" s="62">
        <v>9</v>
      </c>
      <c r="AE49" s="61">
        <v>1</v>
      </c>
      <c r="AF49" s="61">
        <v>2</v>
      </c>
      <c r="AG49" s="60" t="s">
        <v>5177</v>
      </c>
      <c r="AH49" s="60" t="s">
        <v>1294</v>
      </c>
      <c r="AI49" s="62">
        <v>175027</v>
      </c>
      <c r="AJ49" s="63">
        <v>16.8</v>
      </c>
      <c r="AK49" s="63">
        <v>16.8</v>
      </c>
      <c r="AL49" s="63">
        <v>93.8</v>
      </c>
      <c r="AM49" s="63">
        <v>100.2</v>
      </c>
      <c r="AN49" s="63">
        <v>41.800000000000004</v>
      </c>
      <c r="AO49" s="63">
        <v>98</v>
      </c>
      <c r="AP49" s="63">
        <v>1.7999999999999998</v>
      </c>
      <c r="AQ49" s="61">
        <v>2.4699999999999998</v>
      </c>
      <c r="AR49" s="61">
        <v>0.22999999999999998</v>
      </c>
      <c r="AS49" s="61">
        <v>21</v>
      </c>
    </row>
    <row r="50" spans="1:45" ht="15" x14ac:dyDescent="0.25">
      <c r="A50" s="78" t="s">
        <v>5225</v>
      </c>
      <c r="B50" s="81" t="s">
        <v>5136</v>
      </c>
      <c r="C50" s="78" t="s">
        <v>1294</v>
      </c>
      <c r="D50" s="78" t="s">
        <v>18</v>
      </c>
      <c r="E50" s="78" t="s">
        <v>5224</v>
      </c>
      <c r="F50" s="78" t="s">
        <v>5052</v>
      </c>
      <c r="G50" s="78" t="s">
        <v>5223</v>
      </c>
      <c r="H50" s="79">
        <v>2021</v>
      </c>
      <c r="I50" s="76"/>
      <c r="J50" s="80">
        <v>1.43</v>
      </c>
      <c r="K50" s="80">
        <v>45.6</v>
      </c>
      <c r="L50" s="79" t="s">
        <v>5222</v>
      </c>
      <c r="M50" s="70">
        <v>57.4</v>
      </c>
      <c r="N50" s="79" t="s">
        <v>2066</v>
      </c>
      <c r="O50" s="76" t="s">
        <v>5219</v>
      </c>
      <c r="P50" s="75"/>
      <c r="Q50" s="78" t="s">
        <v>16</v>
      </c>
      <c r="R50" s="81" t="s">
        <v>5221</v>
      </c>
      <c r="S50" s="77" t="s">
        <v>5220</v>
      </c>
      <c r="T50" s="74" t="s">
        <v>4811</v>
      </c>
      <c r="U50" s="76">
        <v>44316</v>
      </c>
      <c r="V50" s="72">
        <v>7614</v>
      </c>
      <c r="W50" s="71">
        <v>32.1</v>
      </c>
      <c r="X50" s="71">
        <v>7.7</v>
      </c>
      <c r="Y50" s="71">
        <v>133.1</v>
      </c>
      <c r="Z50" s="71">
        <v>13.9</v>
      </c>
      <c r="AA50" s="71">
        <v>0</v>
      </c>
      <c r="AB50" s="71">
        <v>29</v>
      </c>
      <c r="AC50" s="71">
        <v>1.7</v>
      </c>
      <c r="AD50" s="72">
        <v>8</v>
      </c>
      <c r="AE50" s="70">
        <v>1</v>
      </c>
      <c r="AF50" s="70">
        <v>1</v>
      </c>
      <c r="AG50" s="73" t="s">
        <v>5218</v>
      </c>
      <c r="AH50" s="73" t="s">
        <v>1294</v>
      </c>
      <c r="AI50" s="72">
        <v>42814</v>
      </c>
      <c r="AJ50" s="71">
        <v>5</v>
      </c>
      <c r="AK50" s="71">
        <v>5</v>
      </c>
      <c r="AL50" s="71">
        <v>26.1</v>
      </c>
      <c r="AM50" s="71">
        <v>16.100000000000001</v>
      </c>
      <c r="AN50" s="71">
        <v>0.5</v>
      </c>
      <c r="AO50" s="71">
        <v>29.5</v>
      </c>
      <c r="AP50" s="71">
        <v>0.4</v>
      </c>
      <c r="AQ50" s="70">
        <v>4</v>
      </c>
      <c r="AR50" s="70">
        <v>0.3</v>
      </c>
      <c r="AS50" s="70">
        <v>4</v>
      </c>
    </row>
    <row r="51" spans="1:45" ht="15" x14ac:dyDescent="0.25">
      <c r="A51" s="95" t="s">
        <v>5580</v>
      </c>
      <c r="B51" s="95" t="s">
        <v>5579</v>
      </c>
      <c r="C51" s="95" t="s">
        <v>5577</v>
      </c>
      <c r="D51" s="95" t="s">
        <v>18</v>
      </c>
      <c r="E51" s="95" t="s">
        <v>5578</v>
      </c>
      <c r="F51" s="95" t="s">
        <v>2065</v>
      </c>
      <c r="G51" s="95" t="s">
        <v>2066</v>
      </c>
      <c r="H51" s="96">
        <v>2020</v>
      </c>
      <c r="I51" s="93"/>
      <c r="J51" s="68" t="s">
        <v>2066</v>
      </c>
      <c r="K51" s="68">
        <v>75</v>
      </c>
      <c r="L51" s="96" t="s">
        <v>2066</v>
      </c>
      <c r="M51" s="88" t="s">
        <v>2066</v>
      </c>
      <c r="N51" s="96" t="s">
        <v>2066</v>
      </c>
      <c r="O51" s="93"/>
      <c r="P51" s="92"/>
      <c r="Q51" s="95" t="s">
        <v>16</v>
      </c>
      <c r="R51" s="95" t="s">
        <v>5576</v>
      </c>
      <c r="S51" s="94" t="s">
        <v>5575</v>
      </c>
      <c r="T51" s="74" t="s">
        <v>4811</v>
      </c>
      <c r="U51" s="97">
        <v>44284</v>
      </c>
      <c r="V51" s="90" t="s">
        <v>2066</v>
      </c>
      <c r="W51" s="89" t="s">
        <v>2066</v>
      </c>
      <c r="X51" s="89" t="s">
        <v>2066</v>
      </c>
      <c r="Y51" s="89" t="s">
        <v>2066</v>
      </c>
      <c r="Z51" s="89" t="s">
        <v>2066</v>
      </c>
      <c r="AA51" s="89" t="s">
        <v>2066</v>
      </c>
      <c r="AB51" s="89" t="s">
        <v>2066</v>
      </c>
      <c r="AC51" s="89" t="s">
        <v>2066</v>
      </c>
      <c r="AD51" s="90" t="s">
        <v>2066</v>
      </c>
      <c r="AE51" s="88" t="s">
        <v>2066</v>
      </c>
      <c r="AF51" s="88" t="s">
        <v>2066</v>
      </c>
      <c r="AG51" s="110" t="s">
        <v>2066</v>
      </c>
      <c r="AH51" s="110" t="s">
        <v>2066</v>
      </c>
      <c r="AI51" s="90" t="s">
        <v>2066</v>
      </c>
      <c r="AJ51" s="89" t="s">
        <v>2066</v>
      </c>
      <c r="AK51" s="89" t="s">
        <v>2066</v>
      </c>
      <c r="AL51" s="89" t="s">
        <v>2066</v>
      </c>
      <c r="AM51" s="89" t="s">
        <v>2066</v>
      </c>
      <c r="AN51" s="89" t="s">
        <v>2066</v>
      </c>
      <c r="AO51" s="89" t="s">
        <v>2066</v>
      </c>
      <c r="AP51" s="89" t="s">
        <v>2066</v>
      </c>
      <c r="AQ51" s="88" t="s">
        <v>2066</v>
      </c>
      <c r="AR51" s="88" t="s">
        <v>2066</v>
      </c>
      <c r="AS51" s="88" t="s">
        <v>2066</v>
      </c>
    </row>
    <row r="52" spans="1:45" ht="15" x14ac:dyDescent="0.25">
      <c r="A52" s="78" t="s">
        <v>5311</v>
      </c>
      <c r="B52" s="81" t="s">
        <v>864</v>
      </c>
      <c r="C52" s="78" t="s">
        <v>3635</v>
      </c>
      <c r="D52" s="78" t="s">
        <v>4863</v>
      </c>
      <c r="E52" s="78" t="s">
        <v>5310</v>
      </c>
      <c r="F52" s="78" t="s">
        <v>1318</v>
      </c>
      <c r="G52" s="78" t="s">
        <v>5309</v>
      </c>
      <c r="H52" s="79">
        <v>2022</v>
      </c>
      <c r="I52" s="76"/>
      <c r="J52" s="80">
        <v>3.4</v>
      </c>
      <c r="K52" s="80">
        <v>200</v>
      </c>
      <c r="L52" s="79">
        <v>20</v>
      </c>
      <c r="M52" s="70">
        <v>54</v>
      </c>
      <c r="N52" s="79">
        <v>0</v>
      </c>
      <c r="O52" s="76">
        <v>44166</v>
      </c>
      <c r="P52" s="75">
        <v>44214</v>
      </c>
      <c r="Q52" s="78" t="s">
        <v>16</v>
      </c>
      <c r="R52" s="78" t="s">
        <v>5308</v>
      </c>
      <c r="S52" s="77" t="s">
        <v>5307</v>
      </c>
      <c r="T52" s="74" t="s">
        <v>4811</v>
      </c>
      <c r="U52" s="76">
        <v>44277</v>
      </c>
      <c r="V52" s="72">
        <v>1898</v>
      </c>
      <c r="W52" s="71">
        <v>20.72</v>
      </c>
      <c r="X52" s="71">
        <v>2.2799999999999998</v>
      </c>
      <c r="Y52" s="71">
        <v>5.29</v>
      </c>
      <c r="Z52" s="71">
        <v>0.7</v>
      </c>
      <c r="AA52" s="71">
        <v>0.01</v>
      </c>
      <c r="AB52" s="71">
        <v>2.58</v>
      </c>
      <c r="AC52" s="71">
        <v>0.04</v>
      </c>
      <c r="AD52" s="72">
        <v>14</v>
      </c>
      <c r="AE52" s="70">
        <v>1</v>
      </c>
      <c r="AF52" s="70">
        <v>0</v>
      </c>
      <c r="AG52" s="73" t="s">
        <v>5306</v>
      </c>
      <c r="AH52" s="73" t="s">
        <v>3635</v>
      </c>
      <c r="AI52" s="72">
        <v>24329</v>
      </c>
      <c r="AJ52" s="71">
        <v>1.5</v>
      </c>
      <c r="AK52" s="71">
        <v>1.5</v>
      </c>
      <c r="AL52" s="71">
        <v>24.8</v>
      </c>
      <c r="AM52" s="71">
        <v>13.5</v>
      </c>
      <c r="AN52" s="71">
        <v>0.1</v>
      </c>
      <c r="AO52" s="71">
        <v>7.5</v>
      </c>
      <c r="AP52" s="71"/>
      <c r="AQ52" s="70">
        <v>4.5</v>
      </c>
      <c r="AR52" s="70">
        <v>1.5</v>
      </c>
      <c r="AS52" s="70">
        <v>12</v>
      </c>
    </row>
    <row r="53" spans="1:45" ht="15" x14ac:dyDescent="0.25">
      <c r="A53" s="78" t="s">
        <v>4949</v>
      </c>
      <c r="B53" s="81" t="s">
        <v>4948</v>
      </c>
      <c r="C53" s="78" t="s">
        <v>3635</v>
      </c>
      <c r="D53" s="78" t="s">
        <v>18</v>
      </c>
      <c r="E53" s="78" t="s">
        <v>4947</v>
      </c>
      <c r="F53" s="78" t="s">
        <v>4880</v>
      </c>
      <c r="G53" s="78" t="s">
        <v>4946</v>
      </c>
      <c r="H53" s="79">
        <v>2021</v>
      </c>
      <c r="I53" s="76">
        <v>44269</v>
      </c>
      <c r="J53" s="80">
        <v>0.7</v>
      </c>
      <c r="K53" s="80">
        <v>48</v>
      </c>
      <c r="L53" s="79" t="s">
        <v>4945</v>
      </c>
      <c r="M53" s="70">
        <v>26</v>
      </c>
      <c r="N53" s="79" t="s">
        <v>1</v>
      </c>
      <c r="O53" s="76">
        <v>43891</v>
      </c>
      <c r="P53" s="75">
        <v>44023</v>
      </c>
      <c r="Q53" s="78" t="s">
        <v>16</v>
      </c>
      <c r="R53" s="78" t="s">
        <v>4944</v>
      </c>
      <c r="S53" s="78"/>
      <c r="T53" s="74" t="s">
        <v>4811</v>
      </c>
      <c r="U53" s="76">
        <v>44315</v>
      </c>
      <c r="V53" s="72">
        <v>485</v>
      </c>
      <c r="W53" s="71">
        <v>1.94</v>
      </c>
      <c r="X53" s="71">
        <v>0.42</v>
      </c>
      <c r="Y53" s="71">
        <v>1.24</v>
      </c>
      <c r="Z53" s="71">
        <v>0.15</v>
      </c>
      <c r="AA53" s="71">
        <v>0.01</v>
      </c>
      <c r="AB53" s="71">
        <v>0.9</v>
      </c>
      <c r="AC53" s="71">
        <v>0.01</v>
      </c>
      <c r="AD53" s="72">
        <v>9</v>
      </c>
      <c r="AE53" s="70">
        <v>0</v>
      </c>
      <c r="AF53" s="70">
        <v>1</v>
      </c>
      <c r="AG53" s="73" t="s">
        <v>4943</v>
      </c>
      <c r="AH53" s="73" t="s">
        <v>3635</v>
      </c>
      <c r="AI53" s="72">
        <v>25853</v>
      </c>
      <c r="AJ53" s="71">
        <v>-8.5</v>
      </c>
      <c r="AK53" s="71">
        <v>-8.5</v>
      </c>
      <c r="AL53" s="71">
        <v>-776.1</v>
      </c>
      <c r="AM53" s="71">
        <v>-34</v>
      </c>
      <c r="AN53" s="71">
        <v>0.1</v>
      </c>
      <c r="AO53" s="71">
        <v>-87.3</v>
      </c>
      <c r="AP53" s="71"/>
      <c r="AQ53" s="70">
        <v>0</v>
      </c>
      <c r="AR53" s="70">
        <v>0</v>
      </c>
      <c r="AS53" s="70">
        <v>3</v>
      </c>
    </row>
    <row r="54" spans="1:45" ht="15" x14ac:dyDescent="0.25">
      <c r="A54" s="78" t="s">
        <v>5010</v>
      </c>
      <c r="B54" s="78" t="s">
        <v>5009</v>
      </c>
      <c r="C54" s="78" t="s">
        <v>5006</v>
      </c>
      <c r="D54" s="78" t="s">
        <v>18</v>
      </c>
      <c r="E54" s="78" t="s">
        <v>5008</v>
      </c>
      <c r="F54" s="78" t="s">
        <v>4880</v>
      </c>
      <c r="G54" s="78" t="s">
        <v>5007</v>
      </c>
      <c r="H54" s="79">
        <v>2020</v>
      </c>
      <c r="I54" s="76">
        <v>44105</v>
      </c>
      <c r="J54" s="80">
        <v>0</v>
      </c>
      <c r="K54" s="80">
        <v>39</v>
      </c>
      <c r="L54" s="79">
        <v>12</v>
      </c>
      <c r="M54" s="70">
        <v>5</v>
      </c>
      <c r="N54" s="79">
        <v>0</v>
      </c>
      <c r="O54" s="76">
        <v>43709</v>
      </c>
      <c r="P54" s="75"/>
      <c r="Q54" s="78" t="s">
        <v>16</v>
      </c>
      <c r="R54" s="78" t="s">
        <v>5005</v>
      </c>
      <c r="S54" s="78"/>
      <c r="T54" s="74" t="s">
        <v>4811</v>
      </c>
      <c r="U54" s="76">
        <v>44310</v>
      </c>
      <c r="V54" s="72">
        <v>15</v>
      </c>
      <c r="W54" s="71">
        <v>0.32</v>
      </c>
      <c r="X54" s="71">
        <v>0.04</v>
      </c>
      <c r="Y54" s="71">
        <v>0.03</v>
      </c>
      <c r="Z54" s="71">
        <v>0</v>
      </c>
      <c r="AA54" s="71">
        <v>0</v>
      </c>
      <c r="AB54" s="71">
        <v>0.09</v>
      </c>
      <c r="AC54" s="71">
        <v>0.02</v>
      </c>
      <c r="AD54" s="72">
        <v>3</v>
      </c>
      <c r="AE54" s="70">
        <v>0</v>
      </c>
      <c r="AF54" s="70">
        <v>1</v>
      </c>
      <c r="AG54" s="73" t="s">
        <v>5004</v>
      </c>
      <c r="AH54" s="73" t="s">
        <v>1824</v>
      </c>
      <c r="AI54" s="72">
        <v>12044</v>
      </c>
      <c r="AJ54" s="71">
        <v>1</v>
      </c>
      <c r="AK54" s="71">
        <v>1</v>
      </c>
      <c r="AL54" s="71">
        <v>24</v>
      </c>
      <c r="AM54" s="71">
        <v>21.6</v>
      </c>
      <c r="AN54" s="71">
        <v>0.1</v>
      </c>
      <c r="AO54" s="71">
        <v>68.599999999999994</v>
      </c>
      <c r="AP54" s="71">
        <v>7.4</v>
      </c>
      <c r="AQ54" s="70">
        <v>0</v>
      </c>
      <c r="AR54" s="70">
        <v>0</v>
      </c>
      <c r="AS54" s="70">
        <v>0</v>
      </c>
    </row>
    <row r="55" spans="1:45" ht="15" x14ac:dyDescent="0.25">
      <c r="A55" s="78" t="s">
        <v>4958</v>
      </c>
      <c r="B55" s="78" t="s">
        <v>4957</v>
      </c>
      <c r="C55" s="78" t="s">
        <v>2753</v>
      </c>
      <c r="D55" s="78" t="s">
        <v>18</v>
      </c>
      <c r="E55" s="78" t="s">
        <v>4956</v>
      </c>
      <c r="F55" s="81" t="s">
        <v>4880</v>
      </c>
      <c r="G55" s="78" t="s">
        <v>4955</v>
      </c>
      <c r="H55" s="79">
        <v>2021</v>
      </c>
      <c r="I55" s="76">
        <v>44143</v>
      </c>
      <c r="J55" s="80">
        <v>9.5</v>
      </c>
      <c r="K55" s="80">
        <v>23</v>
      </c>
      <c r="L55" s="79">
        <v>12</v>
      </c>
      <c r="M55" s="70">
        <v>12</v>
      </c>
      <c r="N55" s="79" t="s">
        <v>1</v>
      </c>
      <c r="O55" s="76">
        <v>43586</v>
      </c>
      <c r="P55" s="75">
        <v>43762</v>
      </c>
      <c r="Q55" s="78" t="s">
        <v>16</v>
      </c>
      <c r="R55" s="78" t="s">
        <v>4954</v>
      </c>
      <c r="S55" s="78"/>
      <c r="T55" s="74" t="s">
        <v>4811</v>
      </c>
      <c r="U55" s="76">
        <v>44315</v>
      </c>
      <c r="V55" s="72">
        <v>1038</v>
      </c>
      <c r="W55" s="71">
        <v>55.79</v>
      </c>
      <c r="X55" s="71">
        <v>20.329999999999998</v>
      </c>
      <c r="Y55" s="71">
        <v>5.23</v>
      </c>
      <c r="Z55" s="71">
        <v>0.49</v>
      </c>
      <c r="AA55" s="71">
        <v>0.01</v>
      </c>
      <c r="AB55" s="71">
        <v>3.96</v>
      </c>
      <c r="AC55" s="71">
        <v>0.03</v>
      </c>
      <c r="AD55" s="72">
        <v>6</v>
      </c>
      <c r="AE55" s="70">
        <v>0</v>
      </c>
      <c r="AF55" s="70">
        <v>0</v>
      </c>
      <c r="AG55" s="73"/>
      <c r="AH55" s="73"/>
      <c r="AI55" s="72"/>
      <c r="AJ55" s="71"/>
      <c r="AK55" s="71"/>
      <c r="AL55" s="71"/>
      <c r="AM55" s="71"/>
      <c r="AN55" s="71"/>
      <c r="AO55" s="71"/>
      <c r="AP55" s="71"/>
      <c r="AQ55" s="70">
        <v>3.8</v>
      </c>
      <c r="AR55" s="70">
        <v>0</v>
      </c>
      <c r="AS55" s="70">
        <v>24</v>
      </c>
    </row>
    <row r="56" spans="1:45" ht="15" x14ac:dyDescent="0.25">
      <c r="A56" s="78" t="s">
        <v>5067</v>
      </c>
      <c r="B56" s="78" t="s">
        <v>5066</v>
      </c>
      <c r="C56" s="78" t="s">
        <v>1238</v>
      </c>
      <c r="D56" s="78" t="s">
        <v>4918</v>
      </c>
      <c r="E56" s="78" t="s">
        <v>5065</v>
      </c>
      <c r="F56" s="78" t="s">
        <v>5052</v>
      </c>
      <c r="G56" s="78" t="s">
        <v>5064</v>
      </c>
      <c r="H56" s="79">
        <v>2021</v>
      </c>
      <c r="I56" s="76"/>
      <c r="J56" s="80">
        <v>92.5</v>
      </c>
      <c r="K56" s="80">
        <v>250</v>
      </c>
      <c r="L56" s="79">
        <v>20</v>
      </c>
      <c r="M56" s="70">
        <v>261</v>
      </c>
      <c r="N56" s="79">
        <v>4</v>
      </c>
      <c r="O56" s="76">
        <v>44301</v>
      </c>
      <c r="P56" s="75"/>
      <c r="Q56" s="78" t="s">
        <v>16</v>
      </c>
      <c r="R56" s="78" t="s">
        <v>5063</v>
      </c>
      <c r="S56" s="77" t="s">
        <v>5062</v>
      </c>
      <c r="T56" s="74" t="s">
        <v>4811</v>
      </c>
      <c r="U56" s="76">
        <v>44314</v>
      </c>
      <c r="V56" s="72">
        <v>574</v>
      </c>
      <c r="W56" s="71">
        <v>133.83000000000001</v>
      </c>
      <c r="X56" s="71">
        <v>19.149999999999999</v>
      </c>
      <c r="Y56" s="71">
        <v>22.59</v>
      </c>
      <c r="Z56" s="71">
        <v>2.3199999999999998</v>
      </c>
      <c r="AA56" s="71">
        <v>7.0000000000000007E-2</v>
      </c>
      <c r="AB56" s="71">
        <v>17.11</v>
      </c>
      <c r="AC56" s="71">
        <v>1.67</v>
      </c>
      <c r="AD56" s="72">
        <v>8</v>
      </c>
      <c r="AE56" s="70">
        <v>1</v>
      </c>
      <c r="AF56" s="70">
        <v>1</v>
      </c>
      <c r="AG56" s="73" t="s">
        <v>5061</v>
      </c>
      <c r="AH56" s="73" t="s">
        <v>1238</v>
      </c>
      <c r="AI56" s="72">
        <v>85666</v>
      </c>
      <c r="AJ56" s="71">
        <v>5.5</v>
      </c>
      <c r="AK56" s="71">
        <v>5.5</v>
      </c>
      <c r="AL56" s="71">
        <v>102.7</v>
      </c>
      <c r="AM56" s="71">
        <v>112.6</v>
      </c>
      <c r="AN56" s="71">
        <v>0.3</v>
      </c>
      <c r="AO56" s="71">
        <v>93</v>
      </c>
      <c r="AP56" s="71">
        <v>16.100000000000001</v>
      </c>
      <c r="AQ56" s="70">
        <v>5.0999999999999996</v>
      </c>
      <c r="AR56" s="70">
        <v>0</v>
      </c>
      <c r="AS56" s="70">
        <v>22</v>
      </c>
    </row>
    <row r="57" spans="1:45" ht="15" x14ac:dyDescent="0.25">
      <c r="A57" s="95" t="s">
        <v>5571</v>
      </c>
      <c r="B57" s="95" t="s">
        <v>4957</v>
      </c>
      <c r="C57" s="95" t="s">
        <v>5569</v>
      </c>
      <c r="D57" s="95" t="s">
        <v>4918</v>
      </c>
      <c r="E57" s="95" t="s">
        <v>5570</v>
      </c>
      <c r="F57" s="95" t="s">
        <v>2065</v>
      </c>
      <c r="G57" s="95" t="s">
        <v>2066</v>
      </c>
      <c r="H57" s="96">
        <v>2023</v>
      </c>
      <c r="I57" s="93"/>
      <c r="J57" s="68">
        <v>330</v>
      </c>
      <c r="K57" s="68">
        <v>600</v>
      </c>
      <c r="L57" s="96">
        <v>24</v>
      </c>
      <c r="M57" s="88" t="s">
        <v>2066</v>
      </c>
      <c r="N57" s="96" t="s">
        <v>2066</v>
      </c>
      <c r="O57" s="93"/>
      <c r="P57" s="92"/>
      <c r="Q57" s="95" t="s">
        <v>16</v>
      </c>
      <c r="R57" s="95" t="s">
        <v>5568</v>
      </c>
      <c r="S57" s="85"/>
      <c r="T57" s="74" t="s">
        <v>4811</v>
      </c>
      <c r="U57" s="97">
        <v>44311</v>
      </c>
      <c r="V57" s="90" t="s">
        <v>2066</v>
      </c>
      <c r="W57" s="89" t="s">
        <v>2066</v>
      </c>
      <c r="X57" s="89" t="s">
        <v>2066</v>
      </c>
      <c r="Y57" s="89" t="s">
        <v>2066</v>
      </c>
      <c r="Z57" s="89" t="s">
        <v>2066</v>
      </c>
      <c r="AA57" s="89" t="s">
        <v>2066</v>
      </c>
      <c r="AB57" s="89" t="s">
        <v>2066</v>
      </c>
      <c r="AC57" s="89" t="s">
        <v>2066</v>
      </c>
      <c r="AD57" s="90" t="s">
        <v>2066</v>
      </c>
      <c r="AE57" s="88" t="s">
        <v>2066</v>
      </c>
      <c r="AF57" s="88" t="s">
        <v>2066</v>
      </c>
      <c r="AG57" s="110" t="s">
        <v>2066</v>
      </c>
      <c r="AH57" s="110" t="s">
        <v>2066</v>
      </c>
      <c r="AI57" s="90" t="s">
        <v>2066</v>
      </c>
      <c r="AJ57" s="89" t="s">
        <v>2066</v>
      </c>
      <c r="AK57" s="89" t="s">
        <v>2066</v>
      </c>
      <c r="AL57" s="89" t="s">
        <v>2066</v>
      </c>
      <c r="AM57" s="89" t="s">
        <v>2066</v>
      </c>
      <c r="AN57" s="89" t="s">
        <v>2066</v>
      </c>
      <c r="AO57" s="89" t="s">
        <v>2066</v>
      </c>
      <c r="AP57" s="89" t="s">
        <v>2066</v>
      </c>
      <c r="AQ57" s="88" t="s">
        <v>2066</v>
      </c>
      <c r="AR57" s="88" t="s">
        <v>2066</v>
      </c>
      <c r="AS57" s="88" t="s">
        <v>2066</v>
      </c>
    </row>
    <row r="58" spans="1:45" ht="15" x14ac:dyDescent="0.25">
      <c r="A58" s="78" t="s">
        <v>5278</v>
      </c>
      <c r="B58" s="81" t="s">
        <v>5136</v>
      </c>
      <c r="C58" s="78" t="s">
        <v>5275</v>
      </c>
      <c r="D58" s="78" t="s">
        <v>4832</v>
      </c>
      <c r="E58" s="78" t="s">
        <v>5277</v>
      </c>
      <c r="F58" s="78" t="s">
        <v>5033</v>
      </c>
      <c r="G58" s="78" t="s">
        <v>5276</v>
      </c>
      <c r="H58" s="79">
        <v>2021</v>
      </c>
      <c r="I58" s="76"/>
      <c r="J58" s="80">
        <v>84</v>
      </c>
      <c r="K58" s="80">
        <v>0</v>
      </c>
      <c r="L58" s="79">
        <v>12</v>
      </c>
      <c r="M58" s="61" t="s">
        <v>2066</v>
      </c>
      <c r="N58" s="79">
        <v>0</v>
      </c>
      <c r="O58" s="76" t="s">
        <v>5219</v>
      </c>
      <c r="P58" s="75"/>
      <c r="Q58" s="78" t="s">
        <v>16</v>
      </c>
      <c r="R58" s="78" t="s">
        <v>5274</v>
      </c>
      <c r="S58" s="77" t="s">
        <v>5273</v>
      </c>
      <c r="T58" s="83" t="s">
        <v>4811</v>
      </c>
      <c r="U58" s="84">
        <v>44288</v>
      </c>
      <c r="V58" s="72">
        <v>21670</v>
      </c>
      <c r="W58" s="71">
        <v>155.9</v>
      </c>
      <c r="X58" s="71">
        <v>27.5</v>
      </c>
      <c r="Y58" s="71">
        <v>408.4</v>
      </c>
      <c r="Z58" s="71">
        <v>34.5</v>
      </c>
      <c r="AA58" s="71">
        <v>0.16</v>
      </c>
      <c r="AB58" s="71">
        <v>82.2</v>
      </c>
      <c r="AC58" s="71">
        <v>5</v>
      </c>
      <c r="AD58" s="72">
        <v>12</v>
      </c>
      <c r="AE58" s="70">
        <v>0</v>
      </c>
      <c r="AF58" s="70">
        <v>0</v>
      </c>
      <c r="AG58" s="73"/>
      <c r="AH58" s="73"/>
      <c r="AI58" s="72"/>
      <c r="AJ58" s="71"/>
      <c r="AK58" s="71"/>
      <c r="AL58" s="71"/>
      <c r="AM58" s="71"/>
      <c r="AN58" s="71"/>
      <c r="AO58" s="71"/>
      <c r="AP58" s="71"/>
      <c r="AQ58" s="70">
        <v>6.8</v>
      </c>
      <c r="AR58" s="70">
        <v>0.8</v>
      </c>
      <c r="AS58" s="70">
        <v>38</v>
      </c>
    </row>
    <row r="59" spans="1:45" ht="15" x14ac:dyDescent="0.25">
      <c r="A59" s="81" t="s">
        <v>4929</v>
      </c>
      <c r="B59" s="81" t="s">
        <v>4928</v>
      </c>
      <c r="C59" s="81" t="s">
        <v>4925</v>
      </c>
      <c r="D59" s="81" t="s">
        <v>18</v>
      </c>
      <c r="E59" s="81" t="s">
        <v>4927</v>
      </c>
      <c r="F59" s="81" t="s">
        <v>4880</v>
      </c>
      <c r="G59" s="81" t="s">
        <v>4926</v>
      </c>
      <c r="H59" s="67">
        <v>2020</v>
      </c>
      <c r="I59" s="66">
        <v>44146</v>
      </c>
      <c r="J59" s="68">
        <v>0</v>
      </c>
      <c r="K59" s="87">
        <f>24.375+22.339</f>
        <v>46.713999999999999</v>
      </c>
      <c r="L59" s="67">
        <v>0</v>
      </c>
      <c r="M59" s="61">
        <v>90.3</v>
      </c>
      <c r="N59" s="67">
        <v>0</v>
      </c>
      <c r="O59" s="66">
        <v>43922</v>
      </c>
      <c r="P59" s="65"/>
      <c r="Q59" s="78" t="s">
        <v>16</v>
      </c>
      <c r="R59" s="81" t="s">
        <v>4924</v>
      </c>
      <c r="S59" s="85" t="s">
        <v>4923</v>
      </c>
      <c r="T59" s="74" t="s">
        <v>4811</v>
      </c>
      <c r="U59" s="84">
        <v>44310</v>
      </c>
      <c r="V59" s="62">
        <v>1523.0666666666666</v>
      </c>
      <c r="W59" s="63">
        <v>5.833333333333333</v>
      </c>
      <c r="X59" s="63">
        <v>0.79333333333333333</v>
      </c>
      <c r="Y59" s="63">
        <v>3.3333333333333335</v>
      </c>
      <c r="Z59" s="63">
        <v>7.1533333333333333</v>
      </c>
      <c r="AA59" s="63">
        <v>0.01</v>
      </c>
      <c r="AB59" s="63">
        <v>9.3333333333333339</v>
      </c>
      <c r="AC59" s="63">
        <v>0.154</v>
      </c>
      <c r="AD59" s="62">
        <v>8</v>
      </c>
      <c r="AE59" s="61">
        <v>0</v>
      </c>
      <c r="AF59" s="61">
        <v>2</v>
      </c>
      <c r="AG59" s="60" t="s">
        <v>4922</v>
      </c>
      <c r="AH59" s="60" t="s">
        <v>4921</v>
      </c>
      <c r="AI59" s="62">
        <v>38994.400000000001</v>
      </c>
      <c r="AJ59" s="63">
        <v>0</v>
      </c>
      <c r="AK59" s="63">
        <v>0.2</v>
      </c>
      <c r="AL59" s="63">
        <v>11.3</v>
      </c>
      <c r="AM59" s="63">
        <v>9.9</v>
      </c>
      <c r="AN59" s="63">
        <v>1.6</v>
      </c>
      <c r="AO59" s="63">
        <v>30.6</v>
      </c>
      <c r="AP59" s="63">
        <v>1.8</v>
      </c>
      <c r="AQ59" s="61">
        <v>0</v>
      </c>
      <c r="AR59" s="61">
        <v>0</v>
      </c>
      <c r="AS59" s="61">
        <v>0</v>
      </c>
    </row>
    <row r="60" spans="1:45" ht="15" x14ac:dyDescent="0.25">
      <c r="A60" s="78" t="s">
        <v>5191</v>
      </c>
      <c r="B60" s="78" t="s">
        <v>4928</v>
      </c>
      <c r="C60" s="78" t="s">
        <v>4925</v>
      </c>
      <c r="D60" s="78" t="s">
        <v>18</v>
      </c>
      <c r="E60" s="78" t="s">
        <v>5190</v>
      </c>
      <c r="F60" s="78" t="s">
        <v>1318</v>
      </c>
      <c r="G60" s="78" t="s">
        <v>5189</v>
      </c>
      <c r="H60" s="79" t="s">
        <v>5188</v>
      </c>
      <c r="I60" s="76"/>
      <c r="J60" s="80">
        <v>0</v>
      </c>
      <c r="K60" s="80">
        <v>131</v>
      </c>
      <c r="L60" s="79">
        <v>30</v>
      </c>
      <c r="M60" s="70">
        <v>117.3</v>
      </c>
      <c r="N60" s="79">
        <v>0</v>
      </c>
      <c r="O60" s="76">
        <v>44256</v>
      </c>
      <c r="P60" s="75">
        <v>44218</v>
      </c>
      <c r="Q60" s="78" t="s">
        <v>16</v>
      </c>
      <c r="R60" s="78" t="s">
        <v>5187</v>
      </c>
      <c r="S60" s="77" t="s">
        <v>5186</v>
      </c>
      <c r="T60" s="74" t="s">
        <v>4811</v>
      </c>
      <c r="U60" s="76">
        <v>44315</v>
      </c>
      <c r="V60" s="72">
        <v>4450</v>
      </c>
      <c r="W60" s="71">
        <v>25.16</v>
      </c>
      <c r="X60" s="71">
        <v>3.21</v>
      </c>
      <c r="Y60" s="71">
        <v>7.4</v>
      </c>
      <c r="Z60" s="71">
        <v>2.38</v>
      </c>
      <c r="AA60" s="71">
        <v>0.02</v>
      </c>
      <c r="AB60" s="71">
        <v>8.9</v>
      </c>
      <c r="AC60" s="71">
        <v>1.59</v>
      </c>
      <c r="AD60" s="72">
        <v>10</v>
      </c>
      <c r="AE60" s="70">
        <v>0</v>
      </c>
      <c r="AF60" s="70">
        <v>1</v>
      </c>
      <c r="AG60" s="73" t="s">
        <v>5185</v>
      </c>
      <c r="AH60" s="73" t="s">
        <v>4921</v>
      </c>
      <c r="AI60" s="72">
        <v>78322</v>
      </c>
      <c r="AJ60" s="71">
        <v>4.0999999999999996</v>
      </c>
      <c r="AK60" s="71">
        <v>4.0999999999999996</v>
      </c>
      <c r="AL60" s="71">
        <v>25.6</v>
      </c>
      <c r="AM60" s="71">
        <v>9.1999999999999993</v>
      </c>
      <c r="AN60" s="71">
        <v>3.4</v>
      </c>
      <c r="AO60" s="71">
        <v>11.6</v>
      </c>
      <c r="AP60" s="71">
        <v>0.8</v>
      </c>
      <c r="AQ60" s="70">
        <v>0.2</v>
      </c>
      <c r="AR60" s="70">
        <v>0.3</v>
      </c>
      <c r="AS60" s="70">
        <v>1</v>
      </c>
    </row>
    <row r="61" spans="1:45" ht="15" x14ac:dyDescent="0.25">
      <c r="A61" s="95" t="s">
        <v>4964</v>
      </c>
      <c r="B61" s="78" t="s">
        <v>906</v>
      </c>
      <c r="C61" s="95" t="s">
        <v>4815</v>
      </c>
      <c r="D61" s="95" t="s">
        <v>18</v>
      </c>
      <c r="E61" s="95" t="s">
        <v>4963</v>
      </c>
      <c r="F61" s="95" t="s">
        <v>4880</v>
      </c>
      <c r="G61" s="95" t="s">
        <v>4962</v>
      </c>
      <c r="H61" s="96">
        <v>2019</v>
      </c>
      <c r="I61" s="93">
        <v>43830</v>
      </c>
      <c r="J61" s="68">
        <v>0</v>
      </c>
      <c r="K61" s="68">
        <v>65</v>
      </c>
      <c r="L61" s="96" t="s">
        <v>1</v>
      </c>
      <c r="M61" s="88">
        <v>85</v>
      </c>
      <c r="N61" s="96">
        <v>0</v>
      </c>
      <c r="O61" s="93"/>
      <c r="P61" s="92"/>
      <c r="Q61" s="78" t="s">
        <v>16</v>
      </c>
      <c r="R61" s="95" t="s">
        <v>4961</v>
      </c>
      <c r="S61" s="94" t="s">
        <v>4960</v>
      </c>
      <c r="T61" s="74" t="s">
        <v>4811</v>
      </c>
      <c r="U61" s="97">
        <v>44310</v>
      </c>
      <c r="V61" s="90">
        <v>10405.744999999999</v>
      </c>
      <c r="W61" s="89">
        <v>22.05</v>
      </c>
      <c r="X61" s="89">
        <v>7.5600000000000005</v>
      </c>
      <c r="Y61" s="89">
        <v>30.951666666666668</v>
      </c>
      <c r="Z61" s="89">
        <v>4.55</v>
      </c>
      <c r="AA61" s="89">
        <v>5.8333333333333334E-2</v>
      </c>
      <c r="AB61" s="89">
        <v>72.368333333333325</v>
      </c>
      <c r="AC61" s="89">
        <v>0.01</v>
      </c>
      <c r="AD61" s="90">
        <v>14</v>
      </c>
      <c r="AE61" s="88">
        <v>0</v>
      </c>
      <c r="AF61" s="88">
        <v>1</v>
      </c>
      <c r="AG61" s="91" t="s">
        <v>4959</v>
      </c>
      <c r="AH61" s="91" t="s">
        <v>4815</v>
      </c>
      <c r="AI61" s="90">
        <v>4405.25</v>
      </c>
      <c r="AJ61" s="89">
        <v>0</v>
      </c>
      <c r="AK61" s="89">
        <v>0</v>
      </c>
      <c r="AL61" s="89">
        <v>0</v>
      </c>
      <c r="AM61" s="89">
        <v>3.45</v>
      </c>
      <c r="AN61" s="89"/>
      <c r="AO61" s="89">
        <v>0</v>
      </c>
      <c r="AP61" s="89">
        <v>0.1</v>
      </c>
      <c r="AQ61" s="88">
        <v>0.52</v>
      </c>
      <c r="AR61" s="88">
        <v>0</v>
      </c>
      <c r="AS61" s="88">
        <v>3</v>
      </c>
    </row>
    <row r="62" spans="1:45" ht="15" x14ac:dyDescent="0.25">
      <c r="A62" s="78" t="s">
        <v>4819</v>
      </c>
      <c r="B62" s="81" t="s">
        <v>4818</v>
      </c>
      <c r="C62" s="78" t="s">
        <v>4815</v>
      </c>
      <c r="D62" s="78" t="s">
        <v>18</v>
      </c>
      <c r="E62" s="78" t="s">
        <v>4817</v>
      </c>
      <c r="F62" s="78" t="s">
        <v>1318</v>
      </c>
      <c r="G62" s="78" t="s">
        <v>4816</v>
      </c>
      <c r="H62" s="79">
        <v>2021</v>
      </c>
      <c r="I62" s="76"/>
      <c r="J62" s="80">
        <v>1.75</v>
      </c>
      <c r="K62" s="80">
        <v>264</v>
      </c>
      <c r="L62" s="79" t="s">
        <v>4814</v>
      </c>
      <c r="M62" s="70">
        <v>52</v>
      </c>
      <c r="N62" s="79">
        <v>0</v>
      </c>
      <c r="O62" s="76">
        <v>44197</v>
      </c>
      <c r="P62" s="75">
        <v>44231</v>
      </c>
      <c r="Q62" s="78" t="s">
        <v>16</v>
      </c>
      <c r="R62" s="78" t="s">
        <v>4813</v>
      </c>
      <c r="S62" s="77" t="s">
        <v>4812</v>
      </c>
      <c r="T62" s="74" t="s">
        <v>4811</v>
      </c>
      <c r="U62" s="76">
        <v>44302</v>
      </c>
      <c r="V62" s="72">
        <v>17886</v>
      </c>
      <c r="W62" s="71">
        <v>72.58</v>
      </c>
      <c r="X62" s="71">
        <v>13.51</v>
      </c>
      <c r="Y62" s="71">
        <v>35.15</v>
      </c>
      <c r="Z62" s="71">
        <v>8.81</v>
      </c>
      <c r="AA62" s="71">
        <v>0.33</v>
      </c>
      <c r="AB62" s="71">
        <v>101.95</v>
      </c>
      <c r="AC62" s="71">
        <v>0.19</v>
      </c>
      <c r="AD62" s="72">
        <v>9</v>
      </c>
      <c r="AE62" s="70">
        <v>0</v>
      </c>
      <c r="AF62" s="70">
        <v>0</v>
      </c>
      <c r="AG62" s="73"/>
      <c r="AH62" s="73"/>
      <c r="AI62" s="72"/>
      <c r="AJ62" s="71"/>
      <c r="AK62" s="71"/>
      <c r="AL62" s="71"/>
      <c r="AM62" s="71"/>
      <c r="AN62" s="71"/>
      <c r="AO62" s="71"/>
      <c r="AP62" s="71"/>
      <c r="AQ62" s="70">
        <v>0</v>
      </c>
      <c r="AR62" s="70">
        <v>0</v>
      </c>
      <c r="AS62" s="70">
        <v>5</v>
      </c>
    </row>
    <row r="63" spans="1:45" ht="15" x14ac:dyDescent="0.25">
      <c r="A63" s="78" t="s">
        <v>5164</v>
      </c>
      <c r="B63" s="78" t="s">
        <v>5163</v>
      </c>
      <c r="C63" s="78" t="s">
        <v>5160</v>
      </c>
      <c r="D63" s="78" t="s">
        <v>18</v>
      </c>
      <c r="E63" s="78" t="s">
        <v>5162</v>
      </c>
      <c r="F63" s="78" t="s">
        <v>4880</v>
      </c>
      <c r="G63" s="78" t="s">
        <v>5161</v>
      </c>
      <c r="H63" s="79">
        <v>2020</v>
      </c>
      <c r="I63" s="76">
        <v>44221</v>
      </c>
      <c r="J63" s="80">
        <v>6.3</v>
      </c>
      <c r="K63" s="80">
        <v>93</v>
      </c>
      <c r="L63" s="79">
        <v>42</v>
      </c>
      <c r="M63" s="70">
        <v>452</v>
      </c>
      <c r="N63" s="79">
        <v>3</v>
      </c>
      <c r="O63" s="76">
        <v>42795</v>
      </c>
      <c r="P63" s="75"/>
      <c r="Q63" s="78" t="s">
        <v>16</v>
      </c>
      <c r="R63" s="78" t="s">
        <v>5159</v>
      </c>
      <c r="S63" s="74" t="s">
        <v>5158</v>
      </c>
      <c r="T63" s="74" t="s">
        <v>4811</v>
      </c>
      <c r="U63" s="76">
        <v>44311</v>
      </c>
      <c r="V63" s="72">
        <v>15942</v>
      </c>
      <c r="W63" s="71">
        <v>64.81</v>
      </c>
      <c r="X63" s="71">
        <v>9.08</v>
      </c>
      <c r="Y63" s="71">
        <v>44.28</v>
      </c>
      <c r="Z63" s="71">
        <v>6.33</v>
      </c>
      <c r="AA63" s="71">
        <v>0.09</v>
      </c>
      <c r="AB63" s="71">
        <v>70.400000000000006</v>
      </c>
      <c r="AC63" s="71">
        <v>0.55000000000000004</v>
      </c>
      <c r="AD63" s="72">
        <v>11</v>
      </c>
      <c r="AE63" s="70">
        <v>1</v>
      </c>
      <c r="AF63" s="70">
        <v>3</v>
      </c>
      <c r="AG63" s="73" t="s">
        <v>5157</v>
      </c>
      <c r="AH63" s="73" t="s">
        <v>5156</v>
      </c>
      <c r="AI63" s="72">
        <v>195221</v>
      </c>
      <c r="AJ63" s="71">
        <v>5.0999999999999996</v>
      </c>
      <c r="AK63" s="71">
        <v>5.0999999999999996</v>
      </c>
      <c r="AL63" s="71">
        <v>-131.6</v>
      </c>
      <c r="AM63" s="71">
        <v>-115.4</v>
      </c>
      <c r="AN63" s="71">
        <v>7.3</v>
      </c>
      <c r="AO63" s="71">
        <v>-248.3</v>
      </c>
      <c r="AP63" s="71">
        <v>-83.2</v>
      </c>
      <c r="AQ63" s="70">
        <v>10.97</v>
      </c>
      <c r="AR63" s="70">
        <v>0.1</v>
      </c>
      <c r="AS63" s="70">
        <v>102</v>
      </c>
    </row>
    <row r="64" spans="1:45" ht="15" x14ac:dyDescent="0.25">
      <c r="A64" s="81" t="s">
        <v>5093</v>
      </c>
      <c r="B64" s="78" t="s">
        <v>5092</v>
      </c>
      <c r="C64" s="81" t="s">
        <v>5089</v>
      </c>
      <c r="D64" s="81" t="s">
        <v>18</v>
      </c>
      <c r="E64" s="81" t="s">
        <v>5091</v>
      </c>
      <c r="F64" s="81" t="s">
        <v>5052</v>
      </c>
      <c r="G64" s="81" t="s">
        <v>5090</v>
      </c>
      <c r="H64" s="67">
        <v>2022</v>
      </c>
      <c r="I64" s="66"/>
      <c r="J64" s="68">
        <v>0.27</v>
      </c>
      <c r="K64" s="68">
        <v>115</v>
      </c>
      <c r="L64" s="67">
        <v>42</v>
      </c>
      <c r="M64" s="61">
        <v>246.3</v>
      </c>
      <c r="N64" s="67" t="s">
        <v>5088</v>
      </c>
      <c r="O64" s="66">
        <v>44621</v>
      </c>
      <c r="P64" s="65"/>
      <c r="Q64" s="81" t="s">
        <v>16</v>
      </c>
      <c r="R64" s="81" t="s">
        <v>5087</v>
      </c>
      <c r="S64" s="85" t="s">
        <v>5086</v>
      </c>
      <c r="T64" s="74" t="s">
        <v>4811</v>
      </c>
      <c r="U64" s="76">
        <v>44315</v>
      </c>
      <c r="V64" s="62">
        <v>24082</v>
      </c>
      <c r="W64" s="63">
        <v>30.21</v>
      </c>
      <c r="X64" s="63">
        <v>9.98</v>
      </c>
      <c r="Y64" s="63">
        <v>41.62</v>
      </c>
      <c r="Z64" s="63">
        <v>3.63</v>
      </c>
      <c r="AA64" s="63">
        <v>0.18</v>
      </c>
      <c r="AB64" s="63">
        <v>21.17</v>
      </c>
      <c r="AC64" s="63">
        <v>1.35</v>
      </c>
      <c r="AD64" s="62">
        <v>7</v>
      </c>
      <c r="AE64" s="61">
        <v>1</v>
      </c>
      <c r="AF64" s="61">
        <v>2</v>
      </c>
      <c r="AG64" s="60" t="s">
        <v>5085</v>
      </c>
      <c r="AH64" s="60" t="s">
        <v>5084</v>
      </c>
      <c r="AI64" s="62">
        <v>140296</v>
      </c>
      <c r="AJ64" s="63">
        <v>7.42</v>
      </c>
      <c r="AK64" s="63">
        <v>7.42</v>
      </c>
      <c r="AL64" s="63">
        <v>38.270000000000003</v>
      </c>
      <c r="AM64" s="63">
        <v>11.78</v>
      </c>
      <c r="AN64" s="63">
        <v>3.3499999999999996</v>
      </c>
      <c r="AO64" s="63">
        <v>24.25</v>
      </c>
      <c r="AP64" s="63">
        <v>3.8000000000000003</v>
      </c>
      <c r="AQ64" s="61">
        <v>1.2E-2</v>
      </c>
      <c r="AR64" s="61">
        <v>0</v>
      </c>
      <c r="AS64" s="61">
        <v>0</v>
      </c>
    </row>
    <row r="65" spans="1:45" ht="15" x14ac:dyDescent="0.25">
      <c r="A65" s="81" t="s">
        <v>5003</v>
      </c>
      <c r="B65" s="81" t="s">
        <v>4903</v>
      </c>
      <c r="C65" s="81" t="s">
        <v>4915</v>
      </c>
      <c r="D65" s="81" t="s">
        <v>18</v>
      </c>
      <c r="E65" s="81" t="s">
        <v>5002</v>
      </c>
      <c r="F65" s="81" t="s">
        <v>4880</v>
      </c>
      <c r="G65" s="81" t="s">
        <v>5001</v>
      </c>
      <c r="H65" s="67">
        <v>2021</v>
      </c>
      <c r="I65" s="66">
        <v>44255</v>
      </c>
      <c r="J65" s="68">
        <v>17.100000000000001</v>
      </c>
      <c r="K65" s="68">
        <v>159</v>
      </c>
      <c r="L65" s="67">
        <v>16</v>
      </c>
      <c r="M65" s="61">
        <v>23.5</v>
      </c>
      <c r="N65" s="67">
        <v>0</v>
      </c>
      <c r="O65" s="66"/>
      <c r="P65" s="65"/>
      <c r="Q65" s="78" t="s">
        <v>16</v>
      </c>
      <c r="R65" s="81" t="s">
        <v>5000</v>
      </c>
      <c r="S65" s="64"/>
      <c r="T65" s="74" t="s">
        <v>4811</v>
      </c>
      <c r="U65" s="76">
        <v>44310</v>
      </c>
      <c r="V65" s="62">
        <v>615.5</v>
      </c>
      <c r="W65" s="63">
        <v>12.090000000000002</v>
      </c>
      <c r="X65" s="63">
        <v>1.4533333333333334</v>
      </c>
      <c r="Y65" s="63">
        <v>3.6666666666666665</v>
      </c>
      <c r="Z65" s="63">
        <v>0.46666666666666662</v>
      </c>
      <c r="AA65" s="63">
        <v>6.6666666666666671E-3</v>
      </c>
      <c r="AB65" s="63">
        <v>1.9666666666666668</v>
      </c>
      <c r="AC65" s="71"/>
      <c r="AD65" s="62">
        <v>4</v>
      </c>
      <c r="AE65" s="61" t="s">
        <v>2</v>
      </c>
      <c r="AF65" s="61">
        <v>1</v>
      </c>
      <c r="AG65" s="60" t="s">
        <v>4999</v>
      </c>
      <c r="AH65" s="60" t="s">
        <v>1202</v>
      </c>
      <c r="AI65" s="62">
        <v>0</v>
      </c>
      <c r="AJ65" s="63">
        <v>0</v>
      </c>
      <c r="AK65" s="63">
        <v>0</v>
      </c>
      <c r="AL65" s="63">
        <v>0</v>
      </c>
      <c r="AM65" s="63">
        <v>0</v>
      </c>
      <c r="AN65" s="63">
        <v>0</v>
      </c>
      <c r="AO65" s="63">
        <v>0</v>
      </c>
      <c r="AP65" s="63">
        <v>0</v>
      </c>
      <c r="AQ65" s="61">
        <v>0</v>
      </c>
      <c r="AR65" s="61">
        <v>0</v>
      </c>
      <c r="AS65" s="61">
        <v>26</v>
      </c>
    </row>
    <row r="66" spans="1:45" ht="15" x14ac:dyDescent="0.25">
      <c r="A66" s="78" t="s">
        <v>5211</v>
      </c>
      <c r="B66" s="78" t="s">
        <v>5210</v>
      </c>
      <c r="C66" s="78" t="s">
        <v>4915</v>
      </c>
      <c r="D66" s="78" t="s">
        <v>18</v>
      </c>
      <c r="E66" s="78" t="s">
        <v>5209</v>
      </c>
      <c r="F66" s="78" t="s">
        <v>1318</v>
      </c>
      <c r="G66" s="78" t="s">
        <v>5208</v>
      </c>
      <c r="H66" s="79">
        <v>2021</v>
      </c>
      <c r="I66" s="76"/>
      <c r="J66" s="80">
        <v>133.80000000000001</v>
      </c>
      <c r="K66" s="80">
        <v>1400</v>
      </c>
      <c r="L66" s="79" t="s">
        <v>5118</v>
      </c>
      <c r="M66" s="70">
        <v>450</v>
      </c>
      <c r="N66" s="79">
        <v>0</v>
      </c>
      <c r="O66" s="76">
        <v>44075</v>
      </c>
      <c r="P66" s="75"/>
      <c r="Q66" s="78" t="s">
        <v>16</v>
      </c>
      <c r="R66" s="78" t="s">
        <v>5207</v>
      </c>
      <c r="S66" s="77" t="s">
        <v>5206</v>
      </c>
      <c r="T66" s="74" t="s">
        <v>4811</v>
      </c>
      <c r="U66" s="76">
        <v>44302</v>
      </c>
      <c r="V66" s="72">
        <v>40008</v>
      </c>
      <c r="W66" s="71">
        <v>147.07</v>
      </c>
      <c r="X66" s="71">
        <v>27.96</v>
      </c>
      <c r="Y66" s="71">
        <v>80.53</v>
      </c>
      <c r="Z66" s="71">
        <v>2.93</v>
      </c>
      <c r="AA66" s="71">
        <v>0.36</v>
      </c>
      <c r="AB66" s="71">
        <v>49.95</v>
      </c>
      <c r="AC66" s="71">
        <v>1.79</v>
      </c>
      <c r="AD66" s="72">
        <v>16</v>
      </c>
      <c r="AE66" s="70">
        <v>0</v>
      </c>
      <c r="AF66" s="70">
        <v>0</v>
      </c>
      <c r="AG66" s="73"/>
      <c r="AH66" s="73"/>
      <c r="AI66" s="72"/>
      <c r="AJ66" s="71"/>
      <c r="AK66" s="71"/>
      <c r="AL66" s="71"/>
      <c r="AM66" s="71"/>
      <c r="AN66" s="71"/>
      <c r="AO66" s="71"/>
      <c r="AP66" s="71"/>
      <c r="AQ66" s="70">
        <v>1.6</v>
      </c>
      <c r="AR66" s="70">
        <v>0.3</v>
      </c>
      <c r="AS66" s="70">
        <v>1</v>
      </c>
    </row>
    <row r="67" spans="1:45" ht="15" x14ac:dyDescent="0.25">
      <c r="A67" s="81" t="s">
        <v>4920</v>
      </c>
      <c r="B67" s="81" t="s">
        <v>4919</v>
      </c>
      <c r="C67" s="81" t="s">
        <v>4915</v>
      </c>
      <c r="D67" s="81" t="s">
        <v>4918</v>
      </c>
      <c r="E67" s="81" t="s">
        <v>4917</v>
      </c>
      <c r="F67" s="81" t="s">
        <v>4880</v>
      </c>
      <c r="G67" s="81" t="s">
        <v>4916</v>
      </c>
      <c r="H67" s="67">
        <v>2020</v>
      </c>
      <c r="I67" s="66">
        <v>43954</v>
      </c>
      <c r="J67" s="68">
        <v>23</v>
      </c>
      <c r="K67" s="68">
        <v>400</v>
      </c>
      <c r="L67" s="67">
        <v>24</v>
      </c>
      <c r="M67" s="61">
        <v>45</v>
      </c>
      <c r="N67" s="67">
        <v>0</v>
      </c>
      <c r="O67" s="66">
        <v>43525</v>
      </c>
      <c r="P67" s="65"/>
      <c r="Q67" s="78" t="s">
        <v>16</v>
      </c>
      <c r="R67" s="81" t="s">
        <v>4914</v>
      </c>
      <c r="S67" s="85" t="s">
        <v>4913</v>
      </c>
      <c r="T67" s="74" t="s">
        <v>4811</v>
      </c>
      <c r="U67" s="84">
        <v>44310</v>
      </c>
      <c r="V67" s="62">
        <v>3949.6050000000005</v>
      </c>
      <c r="W67" s="63">
        <v>2.1549999999999998</v>
      </c>
      <c r="X67" s="63">
        <v>0.41249999999999998</v>
      </c>
      <c r="Y67" s="63">
        <v>7.5650000000000013</v>
      </c>
      <c r="Z67" s="63">
        <v>0.71750000000000003</v>
      </c>
      <c r="AA67" s="63">
        <v>3.2500000000000001E-2</v>
      </c>
      <c r="AB67" s="63">
        <v>17.107500000000002</v>
      </c>
      <c r="AC67" s="63">
        <v>0.33</v>
      </c>
      <c r="AD67" s="62">
        <v>3</v>
      </c>
      <c r="AE67" s="61">
        <v>0</v>
      </c>
      <c r="AF67" s="61">
        <v>0</v>
      </c>
      <c r="AG67" s="60"/>
      <c r="AH67" s="60"/>
      <c r="AI67" s="62"/>
      <c r="AJ67" s="63"/>
      <c r="AK67" s="63"/>
      <c r="AL67" s="63"/>
      <c r="AM67" s="63"/>
      <c r="AN67" s="63"/>
      <c r="AO67" s="63"/>
      <c r="AP67" s="63"/>
      <c r="AQ67" s="61">
        <v>0</v>
      </c>
      <c r="AR67" s="61">
        <v>0</v>
      </c>
      <c r="AS67" s="61">
        <v>9</v>
      </c>
    </row>
    <row r="68" spans="1:45" ht="15" x14ac:dyDescent="0.25">
      <c r="A68" s="78" t="s">
        <v>4871</v>
      </c>
      <c r="B68" s="78" t="s">
        <v>4870</v>
      </c>
      <c r="C68" s="78" t="s">
        <v>1176</v>
      </c>
      <c r="D68" s="78" t="s">
        <v>18</v>
      </c>
      <c r="E68" s="78" t="s">
        <v>4869</v>
      </c>
      <c r="F68" s="78" t="s">
        <v>4868</v>
      </c>
      <c r="G68" s="78" t="s">
        <v>4867</v>
      </c>
      <c r="H68" s="79">
        <v>2022</v>
      </c>
      <c r="I68" s="76">
        <v>43654</v>
      </c>
      <c r="J68" s="80">
        <v>0</v>
      </c>
      <c r="K68" s="80">
        <v>21</v>
      </c>
      <c r="L68" s="79">
        <v>0</v>
      </c>
      <c r="M68" s="70">
        <v>16</v>
      </c>
      <c r="N68" s="79">
        <v>0</v>
      </c>
      <c r="O68" s="76">
        <v>43647</v>
      </c>
      <c r="P68" s="75">
        <v>43658</v>
      </c>
      <c r="Q68" s="78" t="s">
        <v>16</v>
      </c>
      <c r="R68" s="78" t="s">
        <v>4866</v>
      </c>
      <c r="S68" s="78"/>
      <c r="T68" s="74" t="s">
        <v>4811</v>
      </c>
      <c r="U68" s="76">
        <v>44315</v>
      </c>
      <c r="V68" s="72">
        <v>1085</v>
      </c>
      <c r="W68" s="71">
        <v>1.81</v>
      </c>
      <c r="X68" s="71">
        <v>1.81</v>
      </c>
      <c r="Y68" s="71">
        <v>2.33</v>
      </c>
      <c r="Z68" s="71">
        <v>0.53</v>
      </c>
      <c r="AA68" s="71">
        <v>0.01</v>
      </c>
      <c r="AB68" s="71">
        <v>16</v>
      </c>
      <c r="AC68" s="71">
        <v>0.11</v>
      </c>
      <c r="AD68" s="72">
        <v>15</v>
      </c>
      <c r="AE68" s="70">
        <v>0</v>
      </c>
      <c r="AF68" s="70">
        <v>0</v>
      </c>
      <c r="AG68" s="73"/>
      <c r="AH68" s="73"/>
      <c r="AI68" s="72"/>
      <c r="AJ68" s="71"/>
      <c r="AK68" s="71"/>
      <c r="AL68" s="71"/>
      <c r="AM68" s="71"/>
      <c r="AN68" s="71"/>
      <c r="AO68" s="71"/>
      <c r="AP68" s="71"/>
      <c r="AQ68" s="70">
        <v>0.03</v>
      </c>
      <c r="AR68" s="70">
        <v>0</v>
      </c>
      <c r="AS68" s="70">
        <v>0</v>
      </c>
    </row>
    <row r="69" spans="1:45" ht="15" x14ac:dyDescent="0.25">
      <c r="A69" s="78" t="s">
        <v>5083</v>
      </c>
      <c r="B69" s="78" t="s">
        <v>5082</v>
      </c>
      <c r="C69" s="78" t="s">
        <v>5076</v>
      </c>
      <c r="D69" s="78" t="s">
        <v>18</v>
      </c>
      <c r="E69" s="78" t="s">
        <v>5081</v>
      </c>
      <c r="F69" s="78" t="s">
        <v>5052</v>
      </c>
      <c r="G69" s="78" t="s">
        <v>5080</v>
      </c>
      <c r="H69" s="79">
        <v>2023</v>
      </c>
      <c r="I69" s="76"/>
      <c r="J69" s="80">
        <v>0</v>
      </c>
      <c r="K69" s="80">
        <v>125</v>
      </c>
      <c r="L69" s="79">
        <v>24</v>
      </c>
      <c r="M69" s="70">
        <v>272</v>
      </c>
      <c r="N69" s="79">
        <v>0</v>
      </c>
      <c r="O69" s="76">
        <v>45231</v>
      </c>
      <c r="P69" s="75"/>
      <c r="Q69" s="78" t="s">
        <v>16</v>
      </c>
      <c r="R69" s="78" t="s">
        <v>5079</v>
      </c>
      <c r="S69" s="77" t="s">
        <v>5078</v>
      </c>
      <c r="T69" s="74" t="s">
        <v>4811</v>
      </c>
      <c r="U69" s="76">
        <v>44288</v>
      </c>
      <c r="V69" s="72">
        <v>2761</v>
      </c>
      <c r="W69" s="71">
        <v>138.68</v>
      </c>
      <c r="X69" s="71">
        <v>14.29</v>
      </c>
      <c r="Y69" s="71">
        <v>3.51</v>
      </c>
      <c r="Z69" s="71">
        <v>0.1</v>
      </c>
      <c r="AA69" s="71">
        <v>0.01</v>
      </c>
      <c r="AB69" s="71">
        <v>1.48</v>
      </c>
      <c r="AC69" s="71">
        <v>0.05</v>
      </c>
      <c r="AD69" s="72">
        <v>10</v>
      </c>
      <c r="AE69" s="70">
        <v>0</v>
      </c>
      <c r="AF69" s="70">
        <v>3</v>
      </c>
      <c r="AG69" s="73" t="s">
        <v>5077</v>
      </c>
      <c r="AH69" s="73" t="s">
        <v>5076</v>
      </c>
      <c r="AI69" s="72">
        <v>180933</v>
      </c>
      <c r="AJ69" s="71">
        <v>14.3</v>
      </c>
      <c r="AK69" s="71">
        <v>14.3</v>
      </c>
      <c r="AL69" s="71">
        <v>52</v>
      </c>
      <c r="AM69" s="71">
        <v>3.5</v>
      </c>
      <c r="AN69" s="71">
        <v>0</v>
      </c>
      <c r="AO69" s="71">
        <v>4.2</v>
      </c>
      <c r="AP69" s="71">
        <v>2.2000000000000002</v>
      </c>
      <c r="AQ69" s="70">
        <v>0</v>
      </c>
      <c r="AR69" s="70">
        <v>0</v>
      </c>
      <c r="AS69" s="70">
        <v>0</v>
      </c>
    </row>
    <row r="70" spans="1:45" ht="15" x14ac:dyDescent="0.25">
      <c r="A70" s="95" t="s">
        <v>5527</v>
      </c>
      <c r="B70" s="78" t="s">
        <v>4882</v>
      </c>
      <c r="C70" s="95" t="s">
        <v>5524</v>
      </c>
      <c r="D70" s="95" t="s">
        <v>18</v>
      </c>
      <c r="E70" s="95" t="s">
        <v>5526</v>
      </c>
      <c r="F70" s="95" t="s">
        <v>5033</v>
      </c>
      <c r="G70" s="95" t="s">
        <v>5525</v>
      </c>
      <c r="H70" s="96">
        <v>2020</v>
      </c>
      <c r="I70" s="93"/>
      <c r="J70" s="68">
        <v>0</v>
      </c>
      <c r="K70" s="68">
        <v>175</v>
      </c>
      <c r="L70" s="96">
        <v>0</v>
      </c>
      <c r="M70" s="88">
        <v>0</v>
      </c>
      <c r="N70" s="96" t="s">
        <v>1</v>
      </c>
      <c r="O70" s="93" t="s">
        <v>1</v>
      </c>
      <c r="P70" s="92"/>
      <c r="Q70" s="95" t="s">
        <v>16</v>
      </c>
      <c r="R70" s="95" t="s">
        <v>5523</v>
      </c>
      <c r="S70" s="95" t="s">
        <v>5522</v>
      </c>
      <c r="T70" s="74" t="s">
        <v>4811</v>
      </c>
      <c r="U70" s="97">
        <v>44310</v>
      </c>
      <c r="V70" s="90" t="s">
        <v>1</v>
      </c>
      <c r="W70" s="89" t="s">
        <v>1</v>
      </c>
      <c r="X70" s="89" t="s">
        <v>1</v>
      </c>
      <c r="Y70" s="89" t="s">
        <v>1</v>
      </c>
      <c r="Z70" s="89" t="s">
        <v>1</v>
      </c>
      <c r="AA70" s="89" t="s">
        <v>1</v>
      </c>
      <c r="AB70" s="89" t="s">
        <v>1</v>
      </c>
      <c r="AC70" s="89" t="s">
        <v>1</v>
      </c>
      <c r="AD70" s="90" t="s">
        <v>1</v>
      </c>
      <c r="AE70" s="88">
        <v>0</v>
      </c>
      <c r="AF70" s="88">
        <v>0</v>
      </c>
      <c r="AG70" s="91"/>
      <c r="AH70" s="91"/>
      <c r="AI70" s="90"/>
      <c r="AJ70" s="89"/>
      <c r="AK70" s="89"/>
      <c r="AL70" s="89"/>
      <c r="AM70" s="89"/>
      <c r="AN70" s="89"/>
      <c r="AO70" s="96"/>
      <c r="AP70" s="96"/>
      <c r="AQ70" s="88" t="s">
        <v>1</v>
      </c>
      <c r="AR70" s="88" t="s">
        <v>1</v>
      </c>
      <c r="AS70" s="88" t="s">
        <v>1</v>
      </c>
    </row>
    <row r="71" spans="1:45" ht="15" x14ac:dyDescent="0.25">
      <c r="A71" s="78" t="s">
        <v>5298</v>
      </c>
      <c r="B71" s="78" t="s">
        <v>5297</v>
      </c>
      <c r="C71" s="78" t="s">
        <v>5294</v>
      </c>
      <c r="D71" s="78" t="s">
        <v>18</v>
      </c>
      <c r="E71" s="78" t="s">
        <v>5296</v>
      </c>
      <c r="F71" s="78" t="s">
        <v>4880</v>
      </c>
      <c r="G71" s="78" t="s">
        <v>5295</v>
      </c>
      <c r="H71" s="79">
        <v>2020</v>
      </c>
      <c r="I71" s="76">
        <v>44180</v>
      </c>
      <c r="J71" s="80">
        <v>66.099999999999994</v>
      </c>
      <c r="K71" s="80">
        <v>275</v>
      </c>
      <c r="L71" s="79" t="s">
        <v>5293</v>
      </c>
      <c r="M71" s="70">
        <v>709</v>
      </c>
      <c r="N71" s="79">
        <v>0</v>
      </c>
      <c r="O71" s="76">
        <v>43922</v>
      </c>
      <c r="P71" s="75"/>
      <c r="Q71" s="78" t="s">
        <v>16</v>
      </c>
      <c r="R71" s="78" t="s">
        <v>5292</v>
      </c>
      <c r="S71" s="77" t="s">
        <v>5291</v>
      </c>
      <c r="T71" s="74" t="s">
        <v>4811</v>
      </c>
      <c r="U71" s="76">
        <v>44274</v>
      </c>
      <c r="V71" s="72">
        <v>109575</v>
      </c>
      <c r="W71" s="71">
        <v>484</v>
      </c>
      <c r="X71" s="71">
        <v>152.6</v>
      </c>
      <c r="Y71" s="71">
        <v>198.3</v>
      </c>
      <c r="Z71" s="71">
        <v>166</v>
      </c>
      <c r="AA71" s="71">
        <v>10.9</v>
      </c>
      <c r="AB71" s="71">
        <v>2733.9</v>
      </c>
      <c r="AC71" s="71">
        <v>14.8</v>
      </c>
      <c r="AD71" s="72">
        <v>24</v>
      </c>
      <c r="AE71" s="70">
        <v>0</v>
      </c>
      <c r="AF71" s="70">
        <v>0</v>
      </c>
      <c r="AG71" s="73"/>
      <c r="AH71" s="73"/>
      <c r="AI71" s="72"/>
      <c r="AJ71" s="71"/>
      <c r="AK71" s="71"/>
      <c r="AL71" s="71"/>
      <c r="AM71" s="71"/>
      <c r="AN71" s="71"/>
      <c r="AO71" s="71"/>
      <c r="AP71" s="71"/>
      <c r="AQ71" s="70">
        <v>6.01</v>
      </c>
      <c r="AR71" s="70">
        <v>1.41</v>
      </c>
      <c r="AS71" s="70">
        <v>335</v>
      </c>
    </row>
    <row r="72" spans="1:45" ht="15" x14ac:dyDescent="0.25">
      <c r="A72" s="95" t="s">
        <v>5521</v>
      </c>
      <c r="B72" s="95" t="s">
        <v>4826</v>
      </c>
      <c r="C72" s="95" t="s">
        <v>1106</v>
      </c>
      <c r="D72" s="95" t="s">
        <v>4863</v>
      </c>
      <c r="E72" s="95" t="s">
        <v>5520</v>
      </c>
      <c r="F72" s="95" t="s">
        <v>5168</v>
      </c>
      <c r="G72" s="95" t="s">
        <v>5519</v>
      </c>
      <c r="H72" s="96">
        <v>2020</v>
      </c>
      <c r="I72" s="96" t="s">
        <v>5168</v>
      </c>
      <c r="J72" s="68">
        <v>0</v>
      </c>
      <c r="K72" s="68">
        <v>6</v>
      </c>
      <c r="L72" s="96">
        <v>4</v>
      </c>
      <c r="M72" s="68">
        <v>0.32500000000000001</v>
      </c>
      <c r="N72" s="96" t="s">
        <v>1</v>
      </c>
      <c r="O72" s="93"/>
      <c r="P72" s="92"/>
      <c r="Q72" s="95" t="s">
        <v>16</v>
      </c>
      <c r="R72" s="95" t="s">
        <v>5518</v>
      </c>
      <c r="S72" s="98"/>
      <c r="T72" s="74" t="s">
        <v>4811</v>
      </c>
      <c r="U72" s="97">
        <v>44266</v>
      </c>
      <c r="V72" s="90" t="s">
        <v>1</v>
      </c>
      <c r="W72" s="89" t="s">
        <v>1</v>
      </c>
      <c r="X72" s="89" t="s">
        <v>1</v>
      </c>
      <c r="Y72" s="89" t="s">
        <v>1</v>
      </c>
      <c r="Z72" s="89" t="s">
        <v>1</v>
      </c>
      <c r="AA72" s="89" t="s">
        <v>1</v>
      </c>
      <c r="AB72" s="89" t="s">
        <v>1</v>
      </c>
      <c r="AC72" s="89" t="s">
        <v>1</v>
      </c>
      <c r="AD72" s="90" t="s">
        <v>1</v>
      </c>
      <c r="AE72" s="88">
        <v>0</v>
      </c>
      <c r="AF72" s="88">
        <v>0</v>
      </c>
      <c r="AG72" s="91"/>
      <c r="AH72" s="91"/>
      <c r="AI72" s="90"/>
      <c r="AJ72" s="89"/>
      <c r="AK72" s="89"/>
      <c r="AL72" s="89"/>
      <c r="AM72" s="89"/>
      <c r="AN72" s="89"/>
      <c r="AO72" s="89"/>
      <c r="AP72" s="89"/>
      <c r="AQ72" s="88" t="s">
        <v>1</v>
      </c>
      <c r="AR72" s="88" t="s">
        <v>1</v>
      </c>
      <c r="AS72" s="88" t="s">
        <v>1</v>
      </c>
    </row>
    <row r="73" spans="1:45" ht="15" x14ac:dyDescent="0.25">
      <c r="A73" s="78" t="s">
        <v>4827</v>
      </c>
      <c r="B73" s="81" t="s">
        <v>4826</v>
      </c>
      <c r="C73" s="78" t="s">
        <v>1106</v>
      </c>
      <c r="D73" s="78" t="s">
        <v>18</v>
      </c>
      <c r="E73" s="78" t="s">
        <v>4825</v>
      </c>
      <c r="F73" s="78" t="s">
        <v>1318</v>
      </c>
      <c r="G73" s="78" t="s">
        <v>4824</v>
      </c>
      <c r="H73" s="79">
        <v>2021</v>
      </c>
      <c r="I73" s="76"/>
      <c r="J73" s="80">
        <v>1.5</v>
      </c>
      <c r="K73" s="80">
        <v>100</v>
      </c>
      <c r="L73" s="79">
        <v>24</v>
      </c>
      <c r="M73" s="70">
        <v>33.49</v>
      </c>
      <c r="N73" s="79">
        <v>0</v>
      </c>
      <c r="O73" s="76">
        <v>44075</v>
      </c>
      <c r="P73" s="75">
        <v>44077</v>
      </c>
      <c r="Q73" s="78" t="s">
        <v>16</v>
      </c>
      <c r="R73" s="78" t="s">
        <v>4823</v>
      </c>
      <c r="S73" s="77" t="s">
        <v>4822</v>
      </c>
      <c r="T73" s="74" t="s">
        <v>4811</v>
      </c>
      <c r="U73" s="76">
        <v>44316</v>
      </c>
      <c r="V73" s="72">
        <v>2324</v>
      </c>
      <c r="W73" s="71">
        <v>34.1</v>
      </c>
      <c r="X73" s="71">
        <v>4.0999999999999996</v>
      </c>
      <c r="Y73" s="71">
        <v>35.200000000000003</v>
      </c>
      <c r="Z73" s="71">
        <v>4</v>
      </c>
      <c r="AA73" s="71">
        <v>1.5</v>
      </c>
      <c r="AB73" s="71">
        <v>13.9</v>
      </c>
      <c r="AC73" s="71"/>
      <c r="AD73" s="72">
        <v>6</v>
      </c>
      <c r="AE73" s="70">
        <v>0</v>
      </c>
      <c r="AF73" s="70">
        <v>5</v>
      </c>
      <c r="AG73" s="73" t="s">
        <v>4821</v>
      </c>
      <c r="AH73" s="73" t="s">
        <v>4820</v>
      </c>
      <c r="AI73" s="72">
        <v>58121</v>
      </c>
      <c r="AJ73" s="71">
        <v>3.5</v>
      </c>
      <c r="AK73" s="71">
        <v>3.5</v>
      </c>
      <c r="AL73" s="71">
        <v>73.7</v>
      </c>
      <c r="AM73" s="71">
        <v>35.4</v>
      </c>
      <c r="AN73" s="71">
        <v>1.5</v>
      </c>
      <c r="AO73" s="71">
        <v>48.3</v>
      </c>
      <c r="AP73" s="71">
        <v>10.5</v>
      </c>
      <c r="AQ73" s="70">
        <v>1</v>
      </c>
      <c r="AR73" s="70">
        <v>0</v>
      </c>
      <c r="AS73" s="70">
        <v>1</v>
      </c>
    </row>
    <row r="74" spans="1:45" ht="15" x14ac:dyDescent="0.25">
      <c r="A74" s="78" t="s">
        <v>5155</v>
      </c>
      <c r="B74" s="78" t="s">
        <v>5154</v>
      </c>
      <c r="C74" s="78" t="s">
        <v>1106</v>
      </c>
      <c r="D74" s="78" t="s">
        <v>4918</v>
      </c>
      <c r="E74" s="78" t="s">
        <v>5153</v>
      </c>
      <c r="F74" s="78" t="s">
        <v>4880</v>
      </c>
      <c r="G74" s="78" t="s">
        <v>5152</v>
      </c>
      <c r="H74" s="79">
        <v>2020</v>
      </c>
      <c r="I74" s="76">
        <v>43937</v>
      </c>
      <c r="J74" s="80">
        <v>200</v>
      </c>
      <c r="K74" s="80">
        <v>1100</v>
      </c>
      <c r="L74" s="79" t="s">
        <v>5151</v>
      </c>
      <c r="M74" s="70">
        <v>1486</v>
      </c>
      <c r="N74" s="82">
        <v>44544</v>
      </c>
      <c r="O74" s="76">
        <v>43374</v>
      </c>
      <c r="P74" s="75"/>
      <c r="Q74" s="78" t="s">
        <v>16</v>
      </c>
      <c r="R74" s="78" t="s">
        <v>5150</v>
      </c>
      <c r="S74" s="77" t="s">
        <v>5149</v>
      </c>
      <c r="T74" s="74" t="s">
        <v>4811</v>
      </c>
      <c r="U74" s="76">
        <v>44308</v>
      </c>
      <c r="V74" s="72">
        <v>88982</v>
      </c>
      <c r="W74" s="71">
        <v>696.45</v>
      </c>
      <c r="X74" s="71">
        <v>279.75</v>
      </c>
      <c r="Y74" s="71">
        <v>103.73</v>
      </c>
      <c r="Z74" s="71">
        <v>280.27999999999997</v>
      </c>
      <c r="AA74" s="71">
        <v>0.23</v>
      </c>
      <c r="AB74" s="71">
        <v>1870.35</v>
      </c>
      <c r="AC74" s="71"/>
      <c r="AD74" s="72">
        <v>9</v>
      </c>
      <c r="AE74" s="70">
        <v>4</v>
      </c>
      <c r="AF74" s="70">
        <v>0</v>
      </c>
      <c r="AG74" s="73" t="s">
        <v>5148</v>
      </c>
      <c r="AH74" s="73" t="s">
        <v>1106</v>
      </c>
      <c r="AI74" s="72">
        <v>428889</v>
      </c>
      <c r="AJ74" s="71">
        <v>53.3</v>
      </c>
      <c r="AK74" s="71">
        <v>53.3</v>
      </c>
      <c r="AL74" s="71">
        <v>217.2</v>
      </c>
      <c r="AM74" s="71">
        <v>75.400000000000006</v>
      </c>
      <c r="AN74" s="71">
        <v>98.2</v>
      </c>
      <c r="AO74" s="71">
        <v>259.39999999999998</v>
      </c>
      <c r="AP74" s="71">
        <v>17.399999999999999</v>
      </c>
      <c r="AQ74" s="70">
        <v>3.5</v>
      </c>
      <c r="AR74" s="70">
        <v>0.1</v>
      </c>
      <c r="AS74" s="70">
        <v>344</v>
      </c>
    </row>
    <row r="75" spans="1:45" ht="15" x14ac:dyDescent="0.25">
      <c r="A75" s="81" t="s">
        <v>4896</v>
      </c>
      <c r="B75" s="81" t="s">
        <v>4895</v>
      </c>
      <c r="C75" s="81" t="s">
        <v>1106</v>
      </c>
      <c r="D75" s="81" t="s">
        <v>18</v>
      </c>
      <c r="E75" s="81" t="s">
        <v>4894</v>
      </c>
      <c r="F75" s="81" t="s">
        <v>4880</v>
      </c>
      <c r="G75" s="81" t="s">
        <v>4893</v>
      </c>
      <c r="H75" s="67">
        <v>2021</v>
      </c>
      <c r="I75" s="66">
        <v>44072</v>
      </c>
      <c r="J75" s="68">
        <v>0</v>
      </c>
      <c r="K75" s="68">
        <v>40</v>
      </c>
      <c r="L75" s="67" t="s">
        <v>4892</v>
      </c>
      <c r="M75" s="61">
        <v>13</v>
      </c>
      <c r="N75" s="67">
        <v>0</v>
      </c>
      <c r="O75" s="66">
        <v>43952</v>
      </c>
      <c r="P75" s="65"/>
      <c r="Q75" s="81" t="s">
        <v>16</v>
      </c>
      <c r="R75" s="81" t="s">
        <v>4891</v>
      </c>
      <c r="S75" s="60"/>
      <c r="T75" s="74" t="s">
        <v>4811</v>
      </c>
      <c r="U75" s="84">
        <v>44308</v>
      </c>
      <c r="V75" s="62">
        <v>317</v>
      </c>
      <c r="W75" s="63">
        <v>0.8</v>
      </c>
      <c r="X75" s="63">
        <v>0.13</v>
      </c>
      <c r="Y75" s="63">
        <v>0.51</v>
      </c>
      <c r="Z75" s="63">
        <v>0.11</v>
      </c>
      <c r="AA75" s="63">
        <v>2E-3</v>
      </c>
      <c r="AB75" s="63">
        <v>1.66</v>
      </c>
      <c r="AC75" s="63">
        <v>1.2E-2</v>
      </c>
      <c r="AD75" s="62">
        <v>2</v>
      </c>
      <c r="AE75" s="61">
        <v>1</v>
      </c>
      <c r="AF75" s="61">
        <v>0</v>
      </c>
      <c r="AG75" s="60" t="s">
        <v>1103</v>
      </c>
      <c r="AH75" s="86" t="s">
        <v>1106</v>
      </c>
      <c r="AI75" s="62">
        <v>16357</v>
      </c>
      <c r="AJ75" s="63">
        <v>1.23</v>
      </c>
      <c r="AK75" s="63">
        <v>1.23</v>
      </c>
      <c r="AL75" s="63">
        <v>18.39</v>
      </c>
      <c r="AM75" s="63">
        <v>2.96</v>
      </c>
      <c r="AN75" s="63">
        <v>0.08</v>
      </c>
      <c r="AO75" s="63">
        <v>2.95</v>
      </c>
      <c r="AP75" s="63"/>
      <c r="AQ75" s="61">
        <v>0</v>
      </c>
      <c r="AR75" s="61">
        <v>0</v>
      </c>
      <c r="AS75" s="61">
        <v>0</v>
      </c>
    </row>
    <row r="76" spans="1:45" ht="15" x14ac:dyDescent="0.25">
      <c r="A76" s="81" t="s">
        <v>5365</v>
      </c>
      <c r="B76" s="81" t="s">
        <v>5364</v>
      </c>
      <c r="C76" s="81" t="s">
        <v>1080</v>
      </c>
      <c r="D76" s="81" t="s">
        <v>4918</v>
      </c>
      <c r="E76" s="81" t="s">
        <v>5363</v>
      </c>
      <c r="F76" s="81" t="s">
        <v>5287</v>
      </c>
      <c r="G76" s="81" t="s">
        <v>5362</v>
      </c>
      <c r="H76" s="67">
        <v>2021</v>
      </c>
      <c r="I76" s="66"/>
      <c r="J76" s="68">
        <v>229</v>
      </c>
      <c r="K76" s="68">
        <v>1200</v>
      </c>
      <c r="L76" s="67">
        <v>36</v>
      </c>
      <c r="M76" s="61" t="s">
        <v>2066</v>
      </c>
      <c r="N76" s="67">
        <v>0</v>
      </c>
      <c r="O76" s="66"/>
      <c r="P76" s="65"/>
      <c r="Q76" s="81" t="s">
        <v>16</v>
      </c>
      <c r="R76" s="81"/>
      <c r="S76" s="85" t="s">
        <v>5361</v>
      </c>
      <c r="T76" s="74" t="s">
        <v>4811</v>
      </c>
      <c r="U76" s="84">
        <v>44284</v>
      </c>
      <c r="V76" s="62">
        <v>54688</v>
      </c>
      <c r="W76" s="63">
        <v>324.26</v>
      </c>
      <c r="X76" s="63">
        <v>180.95</v>
      </c>
      <c r="Y76" s="63">
        <v>139.16999999999999</v>
      </c>
      <c r="Z76" s="63">
        <v>17.14</v>
      </c>
      <c r="AA76" s="63">
        <v>9.1300000000000008</v>
      </c>
      <c r="AB76" s="63">
        <v>54.78</v>
      </c>
      <c r="AC76" s="63">
        <v>14.24</v>
      </c>
      <c r="AD76" s="62">
        <v>60</v>
      </c>
      <c r="AE76" s="61" t="s">
        <v>2505</v>
      </c>
      <c r="AF76" s="61">
        <v>0</v>
      </c>
      <c r="AG76" s="60" t="s">
        <v>1077</v>
      </c>
      <c r="AH76" s="60" t="s">
        <v>1080</v>
      </c>
      <c r="AI76" s="62">
        <v>393558</v>
      </c>
      <c r="AJ76" s="63">
        <v>17.36</v>
      </c>
      <c r="AK76" s="63">
        <v>17.350000000000001</v>
      </c>
      <c r="AL76" s="63">
        <v>146.5</v>
      </c>
      <c r="AM76" s="63">
        <v>17.579999999999998</v>
      </c>
      <c r="AN76" s="63">
        <v>8.7200000000000006</v>
      </c>
      <c r="AO76" s="63">
        <v>149.69999999999999</v>
      </c>
      <c r="AP76" s="63">
        <v>3.25</v>
      </c>
      <c r="AQ76" s="61">
        <v>114.1</v>
      </c>
      <c r="AR76" s="61">
        <v>4.9000000000000004</v>
      </c>
      <c r="AS76" s="61">
        <v>337</v>
      </c>
    </row>
    <row r="77" spans="1:45" ht="15" x14ac:dyDescent="0.25">
      <c r="A77" s="81" t="s">
        <v>5055</v>
      </c>
      <c r="B77" s="81" t="s">
        <v>5054</v>
      </c>
      <c r="C77" s="81" t="s">
        <v>5050</v>
      </c>
      <c r="D77" s="81" t="s">
        <v>18</v>
      </c>
      <c r="E77" s="81" t="s">
        <v>5053</v>
      </c>
      <c r="F77" s="81" t="s">
        <v>5052</v>
      </c>
      <c r="G77" s="81" t="s">
        <v>5051</v>
      </c>
      <c r="H77" s="67">
        <v>2021</v>
      </c>
      <c r="I77" s="66"/>
      <c r="J77" s="68">
        <v>0</v>
      </c>
      <c r="K77" s="68">
        <v>15</v>
      </c>
      <c r="L77" s="67">
        <v>0</v>
      </c>
      <c r="M77" s="61">
        <v>13</v>
      </c>
      <c r="N77" s="67">
        <v>0</v>
      </c>
      <c r="O77" s="66">
        <v>44348</v>
      </c>
      <c r="P77" s="103"/>
      <c r="Q77" s="81" t="s">
        <v>16</v>
      </c>
      <c r="R77" s="81" t="s">
        <v>5049</v>
      </c>
      <c r="S77" s="94" t="s">
        <v>5048</v>
      </c>
      <c r="T77" s="74" t="s">
        <v>4811</v>
      </c>
      <c r="U77" s="84">
        <v>44284</v>
      </c>
      <c r="V77" s="72">
        <v>241.04166666666669</v>
      </c>
      <c r="W77" s="63">
        <v>0.68333333333333335</v>
      </c>
      <c r="X77" s="63">
        <v>0.31666666666666671</v>
      </c>
      <c r="Y77" s="63">
        <v>0.57499999999999996</v>
      </c>
      <c r="Z77" s="63">
        <v>0.14583333333333331</v>
      </c>
      <c r="AA77" s="63">
        <v>2.9166666666666667E-2</v>
      </c>
      <c r="AB77" s="63">
        <v>0.37916666666666665</v>
      </c>
      <c r="AC77" s="63">
        <v>1.2500000000000001E-2</v>
      </c>
      <c r="AD77" s="62">
        <v>5</v>
      </c>
      <c r="AE77" s="61">
        <v>0</v>
      </c>
      <c r="AF77" s="61">
        <v>1</v>
      </c>
      <c r="AG77" s="60" t="s">
        <v>5047</v>
      </c>
      <c r="AH77" s="60" t="s">
        <v>5046</v>
      </c>
      <c r="AI77" s="62">
        <v>11050</v>
      </c>
      <c r="AJ77" s="63">
        <v>0.4</v>
      </c>
      <c r="AK77" s="63">
        <v>0.4</v>
      </c>
      <c r="AL77" s="63">
        <v>6.7</v>
      </c>
      <c r="AM77" s="63">
        <v>8.5</v>
      </c>
      <c r="AN77" s="63">
        <v>0.03</v>
      </c>
      <c r="AO77" s="63">
        <v>13.4</v>
      </c>
      <c r="AP77" s="63">
        <v>6.5</v>
      </c>
      <c r="AQ77" s="61">
        <v>0</v>
      </c>
      <c r="AR77" s="61">
        <v>0</v>
      </c>
      <c r="AS77" s="61">
        <v>0</v>
      </c>
    </row>
    <row r="78" spans="1:45" ht="15" x14ac:dyDescent="0.25">
      <c r="A78" s="78" t="s">
        <v>5147</v>
      </c>
      <c r="B78" s="78" t="s">
        <v>5146</v>
      </c>
      <c r="C78" s="78" t="s">
        <v>908</v>
      </c>
      <c r="D78" s="78" t="s">
        <v>5145</v>
      </c>
      <c r="E78" s="78" t="s">
        <v>5144</v>
      </c>
      <c r="F78" s="78" t="s">
        <v>4868</v>
      </c>
      <c r="G78" s="78" t="s">
        <v>5143</v>
      </c>
      <c r="H78" s="79" t="s">
        <v>677</v>
      </c>
      <c r="I78" s="76">
        <v>43843</v>
      </c>
      <c r="J78" s="80">
        <v>4.75</v>
      </c>
      <c r="K78" s="80">
        <v>775</v>
      </c>
      <c r="L78" s="79" t="s">
        <v>5141</v>
      </c>
      <c r="M78" s="70">
        <v>143</v>
      </c>
      <c r="N78" s="79" t="s">
        <v>5142</v>
      </c>
      <c r="O78" s="76">
        <v>44105</v>
      </c>
      <c r="P78" s="75"/>
      <c r="Q78" s="78" t="s">
        <v>16</v>
      </c>
      <c r="R78" s="78" t="s">
        <v>5140</v>
      </c>
      <c r="S78" s="74" t="s">
        <v>5139</v>
      </c>
      <c r="T78" s="74" t="s">
        <v>4811</v>
      </c>
      <c r="U78" s="76">
        <v>44288</v>
      </c>
      <c r="V78" s="72">
        <v>9052</v>
      </c>
      <c r="W78" s="71">
        <v>33.270000000000003</v>
      </c>
      <c r="X78" s="71">
        <v>5.8</v>
      </c>
      <c r="Y78" s="71">
        <v>29.73</v>
      </c>
      <c r="Z78" s="71">
        <v>1.2</v>
      </c>
      <c r="AA78" s="71">
        <v>7.0000000000000007E-2</v>
      </c>
      <c r="AB78" s="71">
        <v>24</v>
      </c>
      <c r="AC78" s="71">
        <v>0.73</v>
      </c>
      <c r="AD78" s="72">
        <v>8</v>
      </c>
      <c r="AE78" s="70">
        <v>2</v>
      </c>
      <c r="AF78" s="70">
        <v>0</v>
      </c>
      <c r="AG78" s="73" t="s">
        <v>5138</v>
      </c>
      <c r="AH78" s="73" t="s">
        <v>908</v>
      </c>
      <c r="AI78" s="72">
        <v>62696</v>
      </c>
      <c r="AJ78" s="71">
        <v>3.8</v>
      </c>
      <c r="AK78" s="71">
        <v>3.8</v>
      </c>
      <c r="AL78" s="71">
        <v>34</v>
      </c>
      <c r="AM78" s="71">
        <v>45.6</v>
      </c>
      <c r="AN78" s="71">
        <v>0.2</v>
      </c>
      <c r="AO78" s="71">
        <v>21</v>
      </c>
      <c r="AP78" s="71">
        <v>13.2</v>
      </c>
      <c r="AQ78" s="70">
        <v>0.8</v>
      </c>
      <c r="AR78" s="70">
        <v>0.1</v>
      </c>
      <c r="AS78" s="70">
        <v>2</v>
      </c>
    </row>
    <row r="79" spans="1:45" ht="15" x14ac:dyDescent="0.25">
      <c r="A79" s="81" t="s">
        <v>5176</v>
      </c>
      <c r="B79" s="81" t="s">
        <v>4818</v>
      </c>
      <c r="C79" s="81" t="s">
        <v>908</v>
      </c>
      <c r="D79" s="81" t="s">
        <v>4863</v>
      </c>
      <c r="E79" s="81" t="s">
        <v>5175</v>
      </c>
      <c r="F79" s="81" t="s">
        <v>1318</v>
      </c>
      <c r="G79" s="81" t="s">
        <v>5174</v>
      </c>
      <c r="H79" s="67">
        <v>2021</v>
      </c>
      <c r="I79" s="66"/>
      <c r="J79" s="68">
        <v>0.8</v>
      </c>
      <c r="K79" s="68">
        <v>18</v>
      </c>
      <c r="L79" s="67">
        <v>30</v>
      </c>
      <c r="M79" s="61">
        <v>122</v>
      </c>
      <c r="N79" s="67">
        <v>0</v>
      </c>
      <c r="O79" s="67" t="s">
        <v>5172</v>
      </c>
      <c r="P79" s="84">
        <v>44305</v>
      </c>
      <c r="Q79" s="78" t="s">
        <v>16</v>
      </c>
      <c r="R79" s="81" t="s">
        <v>5173</v>
      </c>
      <c r="S79" s="64"/>
      <c r="T79" s="74" t="s">
        <v>4811</v>
      </c>
      <c r="U79" s="84">
        <v>44309</v>
      </c>
      <c r="V79" s="62">
        <v>4716</v>
      </c>
      <c r="W79" s="63">
        <v>49.85</v>
      </c>
      <c r="X79" s="63">
        <v>8.75</v>
      </c>
      <c r="Y79" s="63">
        <v>10.8</v>
      </c>
      <c r="Z79" s="63">
        <v>1.01</v>
      </c>
      <c r="AA79" s="63">
        <v>0.05</v>
      </c>
      <c r="AB79" s="63">
        <v>6.18</v>
      </c>
      <c r="AC79" s="63">
        <v>0.11</v>
      </c>
      <c r="AD79" s="62">
        <v>5</v>
      </c>
      <c r="AE79" s="61" t="s">
        <v>2</v>
      </c>
      <c r="AF79" s="61">
        <v>0</v>
      </c>
      <c r="AG79" s="60"/>
      <c r="AH79" s="60"/>
      <c r="AI79" s="62"/>
      <c r="AJ79" s="63"/>
      <c r="AK79" s="63"/>
      <c r="AL79" s="63"/>
      <c r="AM79" s="63"/>
      <c r="AN79" s="63"/>
      <c r="AO79" s="63"/>
      <c r="AP79" s="63"/>
      <c r="AQ79" s="61">
        <v>0.5</v>
      </c>
      <c r="AR79" s="61">
        <v>0.2</v>
      </c>
      <c r="AS79" s="61">
        <v>1</v>
      </c>
    </row>
    <row r="80" spans="1:45" ht="15" x14ac:dyDescent="0.25">
      <c r="A80" s="78" t="s">
        <v>4848</v>
      </c>
      <c r="B80" s="81" t="s">
        <v>4818</v>
      </c>
      <c r="C80" s="78" t="s">
        <v>908</v>
      </c>
      <c r="D80" s="78" t="s">
        <v>4832</v>
      </c>
      <c r="E80" s="78" t="s">
        <v>4851</v>
      </c>
      <c r="F80" s="78" t="s">
        <v>1318</v>
      </c>
      <c r="G80" s="78" t="s">
        <v>4850</v>
      </c>
      <c r="H80" s="79">
        <v>2021</v>
      </c>
      <c r="I80" s="76"/>
      <c r="J80" s="80">
        <v>1</v>
      </c>
      <c r="K80" s="80">
        <v>0</v>
      </c>
      <c r="L80" s="79">
        <v>0</v>
      </c>
      <c r="M80" s="70">
        <v>125</v>
      </c>
      <c r="N80" s="79">
        <v>0</v>
      </c>
      <c r="O80" s="76">
        <v>43891</v>
      </c>
      <c r="P80" s="75">
        <v>44242</v>
      </c>
      <c r="Q80" s="78" t="s">
        <v>16</v>
      </c>
      <c r="R80" s="78" t="s">
        <v>4849</v>
      </c>
      <c r="S80" s="78"/>
      <c r="T80" s="74" t="s">
        <v>4811</v>
      </c>
      <c r="U80" s="76">
        <v>44298</v>
      </c>
      <c r="V80" s="72">
        <v>2714</v>
      </c>
      <c r="W80" s="71">
        <v>11.74</v>
      </c>
      <c r="X80" s="71">
        <v>1.81</v>
      </c>
      <c r="Y80" s="71">
        <v>8.02</v>
      </c>
      <c r="Z80" s="71">
        <v>2.36</v>
      </c>
      <c r="AA80" s="71">
        <v>0.02</v>
      </c>
      <c r="AB80" s="71">
        <v>88.3</v>
      </c>
      <c r="AC80" s="71">
        <v>0.26</v>
      </c>
      <c r="AD80" s="72">
        <v>8</v>
      </c>
      <c r="AE80" s="70">
        <v>0</v>
      </c>
      <c r="AF80" s="70">
        <v>1</v>
      </c>
      <c r="AG80" s="73" t="s">
        <v>4848</v>
      </c>
      <c r="AH80" s="73" t="s">
        <v>908</v>
      </c>
      <c r="AI80" s="72">
        <v>215330</v>
      </c>
      <c r="AJ80" s="71">
        <v>10.8</v>
      </c>
      <c r="AK80" s="71">
        <v>10.8</v>
      </c>
      <c r="AL80" s="71">
        <v>55.4</v>
      </c>
      <c r="AM80" s="71">
        <v>42.9</v>
      </c>
      <c r="AN80" s="71">
        <v>23.1</v>
      </c>
      <c r="AO80" s="71">
        <v>70</v>
      </c>
      <c r="AP80" s="71">
        <v>4.9000000000000004</v>
      </c>
      <c r="AQ80" s="70">
        <v>0</v>
      </c>
      <c r="AR80" s="70">
        <v>0</v>
      </c>
      <c r="AS80" s="70">
        <v>0</v>
      </c>
    </row>
    <row r="81" spans="1:45" ht="15" x14ac:dyDescent="0.25">
      <c r="A81" s="78" t="s">
        <v>5318</v>
      </c>
      <c r="B81" s="78" t="s">
        <v>5317</v>
      </c>
      <c r="C81" s="78" t="s">
        <v>908</v>
      </c>
      <c r="D81" s="78" t="s">
        <v>18</v>
      </c>
      <c r="E81" s="78" t="s">
        <v>5316</v>
      </c>
      <c r="F81" s="78" t="s">
        <v>1318</v>
      </c>
      <c r="G81" s="78" t="s">
        <v>5315</v>
      </c>
      <c r="H81" s="79">
        <v>2021</v>
      </c>
      <c r="I81" s="76"/>
      <c r="J81" s="80">
        <v>31.3</v>
      </c>
      <c r="K81" s="80">
        <v>330</v>
      </c>
      <c r="L81" s="79">
        <v>20</v>
      </c>
      <c r="M81" s="70">
        <v>279</v>
      </c>
      <c r="N81" s="79">
        <v>0</v>
      </c>
      <c r="O81" s="76">
        <v>44256</v>
      </c>
      <c r="P81" s="75">
        <v>44248</v>
      </c>
      <c r="Q81" s="78" t="s">
        <v>16</v>
      </c>
      <c r="R81" s="78" t="s">
        <v>5314</v>
      </c>
      <c r="S81" s="77" t="s">
        <v>5313</v>
      </c>
      <c r="T81" s="74" t="s">
        <v>4811</v>
      </c>
      <c r="U81" s="76">
        <v>44316</v>
      </c>
      <c r="V81" s="72">
        <v>20541</v>
      </c>
      <c r="W81" s="71">
        <v>122.59</v>
      </c>
      <c r="X81" s="71">
        <v>20.059999999999999</v>
      </c>
      <c r="Y81" s="71">
        <v>46.95</v>
      </c>
      <c r="Z81" s="71">
        <v>0.55000000000000004</v>
      </c>
      <c r="AA81" s="71">
        <v>0.14000000000000001</v>
      </c>
      <c r="AB81" s="71">
        <v>21.05</v>
      </c>
      <c r="AC81" s="71">
        <v>0.81</v>
      </c>
      <c r="AD81" s="72">
        <v>12</v>
      </c>
      <c r="AE81" s="70">
        <v>2</v>
      </c>
      <c r="AF81" s="70">
        <v>0</v>
      </c>
      <c r="AG81" s="73" t="s">
        <v>5312</v>
      </c>
      <c r="AH81" s="73" t="s">
        <v>908</v>
      </c>
      <c r="AI81" s="72">
        <v>166840</v>
      </c>
      <c r="AJ81" s="71">
        <v>33.700000000000003</v>
      </c>
      <c r="AK81" s="71">
        <v>33.700000000000003</v>
      </c>
      <c r="AL81" s="71">
        <v>79.8</v>
      </c>
      <c r="AM81" s="71">
        <v>23.3</v>
      </c>
      <c r="AN81" s="71">
        <v>3.7</v>
      </c>
      <c r="AO81" s="71">
        <v>64.900000000000006</v>
      </c>
      <c r="AP81" s="71">
        <v>5.0999999999999996</v>
      </c>
      <c r="AQ81" s="70">
        <v>15.2</v>
      </c>
      <c r="AR81" s="70">
        <v>1.9</v>
      </c>
      <c r="AS81" s="70">
        <v>48</v>
      </c>
    </row>
    <row r="82" spans="1:45" ht="15" x14ac:dyDescent="0.25">
      <c r="A82" s="78" t="s">
        <v>5430</v>
      </c>
      <c r="B82" s="78" t="s">
        <v>5393</v>
      </c>
      <c r="C82" s="78" t="s">
        <v>908</v>
      </c>
      <c r="D82" s="78" t="s">
        <v>4918</v>
      </c>
      <c r="E82" s="78" t="s">
        <v>5429</v>
      </c>
      <c r="F82" s="78" t="s">
        <v>5287</v>
      </c>
      <c r="G82" s="78" t="s">
        <v>5391</v>
      </c>
      <c r="H82" s="79">
        <v>2021</v>
      </c>
      <c r="I82" s="76"/>
      <c r="J82" s="80">
        <v>68</v>
      </c>
      <c r="K82" s="80">
        <v>650</v>
      </c>
      <c r="L82" s="79">
        <v>36</v>
      </c>
      <c r="M82" s="70">
        <v>1300</v>
      </c>
      <c r="N82" s="67" t="s">
        <v>1</v>
      </c>
      <c r="O82" s="76">
        <v>44501</v>
      </c>
      <c r="P82" s="75"/>
      <c r="Q82" s="78" t="s">
        <v>16</v>
      </c>
      <c r="R82" s="78" t="s">
        <v>5390</v>
      </c>
      <c r="S82" s="85" t="s">
        <v>5389</v>
      </c>
      <c r="T82" s="74" t="s">
        <v>4811</v>
      </c>
      <c r="U82" s="84">
        <v>44284</v>
      </c>
      <c r="V82" s="72">
        <v>47962</v>
      </c>
      <c r="W82" s="71">
        <v>1302</v>
      </c>
      <c r="X82" s="71">
        <v>201.4</v>
      </c>
      <c r="Y82" s="71">
        <v>103.8</v>
      </c>
      <c r="Z82" s="71">
        <v>17.399999999999999</v>
      </c>
      <c r="AA82" s="71">
        <v>0</v>
      </c>
      <c r="AB82" s="71">
        <v>65.7</v>
      </c>
      <c r="AC82" s="71">
        <v>2.06</v>
      </c>
      <c r="AD82" s="72">
        <v>12</v>
      </c>
      <c r="AE82" s="70">
        <v>1</v>
      </c>
      <c r="AF82" s="70">
        <v>0</v>
      </c>
      <c r="AG82" s="73" t="s">
        <v>5428</v>
      </c>
      <c r="AH82" s="73" t="s">
        <v>908</v>
      </c>
      <c r="AI82" s="72">
        <v>190529</v>
      </c>
      <c r="AJ82" s="71">
        <v>24</v>
      </c>
      <c r="AK82" s="71">
        <v>24</v>
      </c>
      <c r="AL82" s="71">
        <v>89.2</v>
      </c>
      <c r="AM82" s="71">
        <v>5.5</v>
      </c>
      <c r="AN82" s="71">
        <v>5</v>
      </c>
      <c r="AO82" s="71">
        <v>17.3</v>
      </c>
      <c r="AP82" s="71">
        <v>2.2999999999999998</v>
      </c>
      <c r="AQ82" s="70">
        <v>19.71</v>
      </c>
      <c r="AR82" s="70">
        <v>12.13</v>
      </c>
      <c r="AS82" s="70">
        <v>170</v>
      </c>
    </row>
    <row r="83" spans="1:45" ht="15" x14ac:dyDescent="0.25">
      <c r="A83" s="81" t="s">
        <v>5060</v>
      </c>
      <c r="B83" s="81" t="s">
        <v>4818</v>
      </c>
      <c r="C83" s="81" t="s">
        <v>908</v>
      </c>
      <c r="D83" s="81" t="s">
        <v>4832</v>
      </c>
      <c r="E83" s="81" t="s">
        <v>5059</v>
      </c>
      <c r="F83" s="81" t="s">
        <v>5052</v>
      </c>
      <c r="G83" s="81" t="s">
        <v>5058</v>
      </c>
      <c r="H83" s="67">
        <v>2022</v>
      </c>
      <c r="I83" s="66"/>
      <c r="J83" s="68">
        <v>0</v>
      </c>
      <c r="K83" s="68">
        <v>0</v>
      </c>
      <c r="L83" s="67">
        <v>0</v>
      </c>
      <c r="M83" s="61">
        <v>135.69999999999999</v>
      </c>
      <c r="N83" s="67">
        <v>0</v>
      </c>
      <c r="O83" s="66"/>
      <c r="P83" s="84"/>
      <c r="Q83" s="78" t="s">
        <v>16</v>
      </c>
      <c r="R83" s="81" t="s">
        <v>5057</v>
      </c>
      <c r="S83" s="64"/>
      <c r="T83" s="74" t="s">
        <v>4811</v>
      </c>
      <c r="U83" s="84">
        <v>44284</v>
      </c>
      <c r="V83" s="62">
        <v>5442.7</v>
      </c>
      <c r="W83" s="63">
        <v>60.5</v>
      </c>
      <c r="X83" s="63">
        <v>7.1</v>
      </c>
      <c r="Y83" s="63">
        <v>6.6</v>
      </c>
      <c r="Z83" s="63">
        <v>6.9</v>
      </c>
      <c r="AA83" s="63">
        <v>0</v>
      </c>
      <c r="AB83" s="63">
        <v>13.1</v>
      </c>
      <c r="AC83" s="63">
        <v>0.3</v>
      </c>
      <c r="AD83" s="62">
        <v>15</v>
      </c>
      <c r="AE83" s="61">
        <v>0</v>
      </c>
      <c r="AF83" s="61">
        <v>1</v>
      </c>
      <c r="AG83" s="60" t="s">
        <v>5056</v>
      </c>
      <c r="AH83" s="60" t="s">
        <v>908</v>
      </c>
      <c r="AI83" s="62" t="s">
        <v>2066</v>
      </c>
      <c r="AJ83" s="62" t="s">
        <v>2066</v>
      </c>
      <c r="AK83" s="62" t="s">
        <v>2066</v>
      </c>
      <c r="AL83" s="62" t="s">
        <v>2066</v>
      </c>
      <c r="AM83" s="62" t="s">
        <v>2066</v>
      </c>
      <c r="AN83" s="62" t="s">
        <v>2066</v>
      </c>
      <c r="AO83" s="62" t="s">
        <v>2066</v>
      </c>
      <c r="AP83" s="62" t="s">
        <v>2066</v>
      </c>
      <c r="AQ83" s="61">
        <v>0</v>
      </c>
      <c r="AR83" s="61">
        <v>0</v>
      </c>
      <c r="AS83" s="61">
        <v>3</v>
      </c>
    </row>
    <row r="84" spans="1:45" ht="15" x14ac:dyDescent="0.25">
      <c r="A84" s="78" t="s">
        <v>5205</v>
      </c>
      <c r="B84" s="78" t="s">
        <v>906</v>
      </c>
      <c r="C84" s="78" t="s">
        <v>5202</v>
      </c>
      <c r="D84" s="78" t="s">
        <v>18</v>
      </c>
      <c r="E84" s="78" t="s">
        <v>5204</v>
      </c>
      <c r="F84" s="78" t="s">
        <v>1318</v>
      </c>
      <c r="G84" s="78" t="s">
        <v>5203</v>
      </c>
      <c r="H84" s="79">
        <v>2021</v>
      </c>
      <c r="I84" s="76"/>
      <c r="J84" s="80">
        <v>12.2</v>
      </c>
      <c r="K84" s="80">
        <v>582.4</v>
      </c>
      <c r="L84" s="79" t="s">
        <v>5201</v>
      </c>
      <c r="M84" s="70">
        <v>531</v>
      </c>
      <c r="N84" s="79">
        <v>0</v>
      </c>
      <c r="O84" s="76"/>
      <c r="P84" s="75">
        <v>44137</v>
      </c>
      <c r="Q84" s="78" t="s">
        <v>16</v>
      </c>
      <c r="R84" s="78" t="s">
        <v>5200</v>
      </c>
      <c r="S84" s="77" t="s">
        <v>5199</v>
      </c>
      <c r="T84" s="74" t="s">
        <v>4811</v>
      </c>
      <c r="U84" s="76">
        <v>44309</v>
      </c>
      <c r="V84" s="72">
        <v>50653</v>
      </c>
      <c r="W84" s="71">
        <v>116.3</v>
      </c>
      <c r="X84" s="71">
        <v>41.86</v>
      </c>
      <c r="Y84" s="71">
        <v>117.18</v>
      </c>
      <c r="Z84" s="71">
        <v>12.42</v>
      </c>
      <c r="AA84" s="71">
        <v>0.36</v>
      </c>
      <c r="AB84" s="71">
        <v>197</v>
      </c>
      <c r="AC84" s="71">
        <v>4.07</v>
      </c>
      <c r="AD84" s="72">
        <v>12</v>
      </c>
      <c r="AE84" s="70">
        <v>2</v>
      </c>
      <c r="AF84" s="70">
        <v>2</v>
      </c>
      <c r="AG84" s="73" t="s">
        <v>5198</v>
      </c>
      <c r="AH84" s="73" t="s">
        <v>908</v>
      </c>
      <c r="AI84" s="72">
        <v>470319</v>
      </c>
      <c r="AJ84" s="71">
        <v>25.5</v>
      </c>
      <c r="AK84" s="71">
        <v>25.5</v>
      </c>
      <c r="AL84" s="71">
        <v>121.7</v>
      </c>
      <c r="AM84" s="71">
        <v>29.8</v>
      </c>
      <c r="AN84" s="71">
        <v>13</v>
      </c>
      <c r="AO84" s="71">
        <v>115.3</v>
      </c>
      <c r="AP84" s="71">
        <v>12.6</v>
      </c>
      <c r="AQ84" s="70">
        <v>5.7</v>
      </c>
      <c r="AR84" s="70">
        <v>0.3</v>
      </c>
      <c r="AS84" s="70">
        <v>22</v>
      </c>
    </row>
    <row r="85" spans="1:45" ht="15" x14ac:dyDescent="0.25">
      <c r="A85" s="81" t="s">
        <v>5028</v>
      </c>
      <c r="B85" s="81" t="s">
        <v>326</v>
      </c>
      <c r="C85" s="81" t="s">
        <v>5025</v>
      </c>
      <c r="D85" s="81" t="s">
        <v>4863</v>
      </c>
      <c r="E85" s="81" t="s">
        <v>5027</v>
      </c>
      <c r="F85" s="81" t="s">
        <v>5019</v>
      </c>
      <c r="G85" s="81" t="s">
        <v>5026</v>
      </c>
      <c r="H85" s="67">
        <v>2023</v>
      </c>
      <c r="I85" s="66"/>
      <c r="J85" s="68">
        <v>3.37</v>
      </c>
      <c r="K85" s="68">
        <v>46.6</v>
      </c>
      <c r="L85" s="67">
        <v>8</v>
      </c>
      <c r="M85" s="61">
        <v>25</v>
      </c>
      <c r="N85" s="67">
        <v>0</v>
      </c>
      <c r="O85" s="66">
        <v>43160</v>
      </c>
      <c r="P85" s="65"/>
      <c r="Q85" s="81" t="s">
        <v>16</v>
      </c>
      <c r="R85" s="81" t="s">
        <v>5024</v>
      </c>
      <c r="S85" s="85" t="s">
        <v>5023</v>
      </c>
      <c r="T85" s="74" t="s">
        <v>4811</v>
      </c>
      <c r="U85" s="76">
        <v>44288</v>
      </c>
      <c r="V85" s="62">
        <v>293.33333333333331</v>
      </c>
      <c r="W85" s="63">
        <v>13.066666666666668</v>
      </c>
      <c r="X85" s="63">
        <v>1.8666666666666665</v>
      </c>
      <c r="Y85" s="63">
        <v>0.16666666666666666</v>
      </c>
      <c r="Z85" s="63">
        <v>0.08</v>
      </c>
      <c r="AA85" s="63">
        <v>2.6666666666666666E-3</v>
      </c>
      <c r="AB85" s="63">
        <v>1.5999999999999999</v>
      </c>
      <c r="AC85" s="63">
        <v>0.03</v>
      </c>
      <c r="AD85" s="62">
        <v>8</v>
      </c>
      <c r="AE85" s="61">
        <v>0</v>
      </c>
      <c r="AF85" s="61">
        <v>0</v>
      </c>
      <c r="AG85" s="60"/>
      <c r="AH85" s="60"/>
      <c r="AI85" s="62"/>
      <c r="AJ85" s="63"/>
      <c r="AK85" s="63"/>
      <c r="AL85" s="63"/>
      <c r="AM85" s="63"/>
      <c r="AN85" s="63"/>
      <c r="AO85" s="63"/>
      <c r="AP85" s="63"/>
      <c r="AQ85" s="61">
        <v>0.06</v>
      </c>
      <c r="AR85" s="61">
        <v>0</v>
      </c>
      <c r="AS85" s="61">
        <v>10</v>
      </c>
    </row>
    <row r="86" spans="1:45" ht="15" x14ac:dyDescent="0.25">
      <c r="A86" s="78" t="s">
        <v>5394</v>
      </c>
      <c r="B86" s="78" t="s">
        <v>5393</v>
      </c>
      <c r="C86" s="78" t="s">
        <v>5084</v>
      </c>
      <c r="D86" s="78" t="s">
        <v>4918</v>
      </c>
      <c r="E86" s="78" t="s">
        <v>5392</v>
      </c>
      <c r="F86" s="78" t="s">
        <v>5287</v>
      </c>
      <c r="G86" s="78" t="s">
        <v>5391</v>
      </c>
      <c r="H86" s="79">
        <v>2023</v>
      </c>
      <c r="I86" s="76"/>
      <c r="J86" s="80">
        <v>45.82</v>
      </c>
      <c r="K86" s="80">
        <v>650</v>
      </c>
      <c r="L86" s="79">
        <v>36</v>
      </c>
      <c r="M86" s="70">
        <v>0</v>
      </c>
      <c r="N86" s="67" t="s">
        <v>1</v>
      </c>
      <c r="O86" s="76"/>
      <c r="P86" s="75"/>
      <c r="Q86" s="78" t="s">
        <v>16</v>
      </c>
      <c r="R86" s="78" t="s">
        <v>5390</v>
      </c>
      <c r="S86" s="85" t="s">
        <v>5389</v>
      </c>
      <c r="T86" s="74" t="s">
        <v>4811</v>
      </c>
      <c r="U86" s="84">
        <v>44284</v>
      </c>
      <c r="V86" s="72">
        <v>38729</v>
      </c>
      <c r="W86" s="71">
        <v>844.7</v>
      </c>
      <c r="X86" s="71">
        <v>136.80000000000001</v>
      </c>
      <c r="Y86" s="71">
        <v>120.8</v>
      </c>
      <c r="Z86" s="71">
        <v>13.6</v>
      </c>
      <c r="AA86" s="71">
        <v>0.8</v>
      </c>
      <c r="AB86" s="71">
        <v>33.200000000000003</v>
      </c>
      <c r="AC86" s="71">
        <v>0.86</v>
      </c>
      <c r="AD86" s="72">
        <v>0</v>
      </c>
      <c r="AE86" s="70">
        <v>0</v>
      </c>
      <c r="AF86" s="70">
        <v>0</v>
      </c>
      <c r="AG86" s="73"/>
      <c r="AH86" s="73"/>
      <c r="AI86" s="72"/>
      <c r="AJ86" s="71"/>
      <c r="AK86" s="71"/>
      <c r="AL86" s="71"/>
      <c r="AM86" s="71"/>
      <c r="AN86" s="71"/>
      <c r="AO86" s="71"/>
      <c r="AP86" s="71"/>
      <c r="AQ86" s="70">
        <v>16.12</v>
      </c>
      <c r="AR86" s="70">
        <v>7.76</v>
      </c>
      <c r="AS86" s="70">
        <v>99</v>
      </c>
    </row>
    <row r="87" spans="1:45" ht="15" x14ac:dyDescent="0.25">
      <c r="A87" s="81" t="s">
        <v>5122</v>
      </c>
      <c r="B87" s="78" t="s">
        <v>906</v>
      </c>
      <c r="C87" s="81" t="s">
        <v>5119</v>
      </c>
      <c r="D87" s="81" t="s">
        <v>18</v>
      </c>
      <c r="E87" s="95" t="s">
        <v>5121</v>
      </c>
      <c r="F87" s="81" t="s">
        <v>5052</v>
      </c>
      <c r="G87" s="81" t="s">
        <v>5120</v>
      </c>
      <c r="H87" s="67">
        <v>2023</v>
      </c>
      <c r="I87" s="66"/>
      <c r="J87" s="68">
        <v>36.1</v>
      </c>
      <c r="K87" s="68">
        <v>829.4</v>
      </c>
      <c r="L87" s="67" t="s">
        <v>5118</v>
      </c>
      <c r="M87" s="61">
        <v>950.05</v>
      </c>
      <c r="N87" s="67">
        <v>0</v>
      </c>
      <c r="O87" s="67" t="s">
        <v>5115</v>
      </c>
      <c r="P87" s="103"/>
      <c r="Q87" s="81" t="s">
        <v>16</v>
      </c>
      <c r="R87" s="81" t="s">
        <v>5117</v>
      </c>
      <c r="S87" s="85" t="s">
        <v>5116</v>
      </c>
      <c r="T87" s="74" t="s">
        <v>4811</v>
      </c>
      <c r="U87" s="84">
        <v>44302</v>
      </c>
      <c r="V87" s="62">
        <v>46351.478333333333</v>
      </c>
      <c r="W87" s="63">
        <v>141.51583333333332</v>
      </c>
      <c r="X87" s="63">
        <v>45.835833333333355</v>
      </c>
      <c r="Y87" s="63">
        <v>90.577500000000001</v>
      </c>
      <c r="Z87" s="63">
        <v>9.5658333333333339</v>
      </c>
      <c r="AA87" s="63">
        <v>0.22750000000000006</v>
      </c>
      <c r="AB87" s="63">
        <v>173.37666666666667</v>
      </c>
      <c r="AC87" s="63">
        <v>4.1708333333333325</v>
      </c>
      <c r="AD87" s="62">
        <v>13</v>
      </c>
      <c r="AE87" s="61">
        <v>1</v>
      </c>
      <c r="AF87" s="61">
        <v>2</v>
      </c>
      <c r="AG87" s="60" t="s">
        <v>5114</v>
      </c>
      <c r="AH87" s="60" t="s">
        <v>5089</v>
      </c>
      <c r="AI87" s="62">
        <v>710860</v>
      </c>
      <c r="AJ87" s="63">
        <v>43.480000000000004</v>
      </c>
      <c r="AK87" s="63">
        <v>43.480000000000004</v>
      </c>
      <c r="AL87" s="63">
        <v>239.06</v>
      </c>
      <c r="AM87" s="63">
        <v>63.18</v>
      </c>
      <c r="AN87" s="63">
        <v>19.899999999999999</v>
      </c>
      <c r="AO87" s="63">
        <v>368.03999999999996</v>
      </c>
      <c r="AP87" s="63">
        <v>17.310000000000002</v>
      </c>
      <c r="AQ87" s="61">
        <v>13.9</v>
      </c>
      <c r="AR87" s="61">
        <v>0.02</v>
      </c>
      <c r="AS87" s="61">
        <v>81</v>
      </c>
    </row>
    <row r="88" spans="1:45" ht="15" x14ac:dyDescent="0.25">
      <c r="A88" s="81" t="s">
        <v>5403</v>
      </c>
      <c r="B88" s="78" t="s">
        <v>906</v>
      </c>
      <c r="C88" s="81" t="s">
        <v>5399</v>
      </c>
      <c r="D88" s="81" t="s">
        <v>4918</v>
      </c>
      <c r="E88" s="81" t="s">
        <v>5402</v>
      </c>
      <c r="F88" s="81" t="s">
        <v>5401</v>
      </c>
      <c r="G88" s="81" t="s">
        <v>5400</v>
      </c>
      <c r="H88" s="67">
        <v>2023</v>
      </c>
      <c r="I88" s="66"/>
      <c r="J88" s="68">
        <v>37.1</v>
      </c>
      <c r="K88" s="68">
        <v>400</v>
      </c>
      <c r="L88" s="67" t="s">
        <v>5398</v>
      </c>
      <c r="M88" s="61">
        <v>927</v>
      </c>
      <c r="N88" s="67">
        <v>2</v>
      </c>
      <c r="O88" s="66">
        <v>43709</v>
      </c>
      <c r="P88" s="84"/>
      <c r="Q88" s="81" t="s">
        <v>16</v>
      </c>
      <c r="R88" s="81" t="s">
        <v>5397</v>
      </c>
      <c r="S88" s="85" t="s">
        <v>5396</v>
      </c>
      <c r="T88" s="74" t="s">
        <v>4811</v>
      </c>
      <c r="U88" s="84">
        <v>44281</v>
      </c>
      <c r="V88" s="62">
        <v>99923</v>
      </c>
      <c r="W88" s="63">
        <v>170.7</v>
      </c>
      <c r="X88" s="63">
        <v>107.8</v>
      </c>
      <c r="Y88" s="63">
        <v>800.8</v>
      </c>
      <c r="Z88" s="63">
        <v>52.9</v>
      </c>
      <c r="AA88" s="63">
        <v>42.4</v>
      </c>
      <c r="AB88" s="63">
        <v>536.5</v>
      </c>
      <c r="AC88" s="63">
        <v>1.4</v>
      </c>
      <c r="AD88" s="62">
        <v>24</v>
      </c>
      <c r="AE88" s="61">
        <v>1</v>
      </c>
      <c r="AF88" s="61">
        <v>1</v>
      </c>
      <c r="AG88" s="60" t="s">
        <v>5395</v>
      </c>
      <c r="AH88" s="60" t="s">
        <v>5089</v>
      </c>
      <c r="AI88" s="62">
        <v>141135</v>
      </c>
      <c r="AJ88" s="63">
        <v>18.940000000000001</v>
      </c>
      <c r="AK88" s="63">
        <v>18.940000000000001</v>
      </c>
      <c r="AL88" s="63">
        <v>23</v>
      </c>
      <c r="AM88" s="63">
        <v>10.45</v>
      </c>
      <c r="AN88" s="63">
        <v>3.07</v>
      </c>
      <c r="AO88" s="63">
        <v>57.4</v>
      </c>
      <c r="AP88" s="63">
        <v>0.71</v>
      </c>
      <c r="AQ88" s="61">
        <v>24.8</v>
      </c>
      <c r="AR88" s="61">
        <v>7.8</v>
      </c>
      <c r="AS88" s="61">
        <v>26</v>
      </c>
    </row>
    <row r="89" spans="1:45" ht="15" x14ac:dyDescent="0.25">
      <c r="A89" s="81" t="s">
        <v>5450</v>
      </c>
      <c r="B89" s="81" t="s">
        <v>5449</v>
      </c>
      <c r="C89" s="81" t="s">
        <v>5384</v>
      </c>
      <c r="D89" s="81" t="s">
        <v>5448</v>
      </c>
      <c r="E89" s="81" t="s">
        <v>5447</v>
      </c>
      <c r="F89" s="81" t="s">
        <v>5168</v>
      </c>
      <c r="G89" s="81" t="s">
        <v>5446</v>
      </c>
      <c r="H89" s="67">
        <v>2015</v>
      </c>
      <c r="I89" s="66" t="s">
        <v>5168</v>
      </c>
      <c r="J89" s="68">
        <v>124.4</v>
      </c>
      <c r="K89" s="68">
        <v>650</v>
      </c>
      <c r="L89" s="67">
        <v>30</v>
      </c>
      <c r="M89" s="61">
        <v>758</v>
      </c>
      <c r="N89" s="107">
        <v>44293</v>
      </c>
      <c r="O89" s="66">
        <v>42036</v>
      </c>
      <c r="P89" s="84"/>
      <c r="Q89" s="81" t="s">
        <v>16</v>
      </c>
      <c r="R89" s="81" t="s">
        <v>5445</v>
      </c>
      <c r="S89" s="85" t="s">
        <v>5444</v>
      </c>
      <c r="T89" s="74" t="s">
        <v>4811</v>
      </c>
      <c r="U89" s="84">
        <v>44284</v>
      </c>
      <c r="V89" s="62">
        <f>60881.9+25.2</f>
        <v>60907.1</v>
      </c>
      <c r="W89" s="63">
        <f>5.01+ 1131.51</f>
        <v>1136.52</v>
      </c>
      <c r="X89" s="63">
        <f>0.71+183.31</f>
        <v>184.02</v>
      </c>
      <c r="Y89" s="63">
        <f>336.13+0.13</f>
        <v>336.26</v>
      </c>
      <c r="Z89" s="63">
        <f>0.01+ 54.81</f>
        <v>54.82</v>
      </c>
      <c r="AA89" s="63">
        <f>0.0004+ 1.204</f>
        <v>1.2043999999999999</v>
      </c>
      <c r="AB89" s="63">
        <f>1204.16+0.06</f>
        <v>1204.22</v>
      </c>
      <c r="AC89" s="63">
        <f>0.001+ 4.801</f>
        <v>4.8020000000000005</v>
      </c>
      <c r="AD89" s="62">
        <v>12</v>
      </c>
      <c r="AE89" s="61">
        <v>1</v>
      </c>
      <c r="AF89" s="61">
        <v>1</v>
      </c>
      <c r="AG89" s="60" t="s">
        <v>5443</v>
      </c>
      <c r="AH89" s="60" t="s">
        <v>1176</v>
      </c>
      <c r="AI89" s="62">
        <v>176945</v>
      </c>
      <c r="AJ89" s="67">
        <v>0</v>
      </c>
      <c r="AK89" s="63">
        <v>22.7</v>
      </c>
      <c r="AL89" s="63">
        <v>99.6</v>
      </c>
      <c r="AM89" s="63">
        <v>16</v>
      </c>
      <c r="AN89" s="63">
        <v>0.1</v>
      </c>
      <c r="AO89" s="63">
        <v>111.3</v>
      </c>
      <c r="AP89" s="63">
        <v>8.1</v>
      </c>
      <c r="AQ89" s="61">
        <v>95.3</v>
      </c>
      <c r="AR89" s="61">
        <v>19.2</v>
      </c>
      <c r="AS89" s="61">
        <v>289</v>
      </c>
    </row>
    <row r="90" spans="1:45" s="133" customFormat="1" ht="15" x14ac:dyDescent="0.25">
      <c r="A90" s="95" t="s">
        <v>5531</v>
      </c>
      <c r="B90" s="95" t="s">
        <v>5129</v>
      </c>
      <c r="C90" s="95" t="s">
        <v>5384</v>
      </c>
      <c r="D90" s="95" t="s">
        <v>18</v>
      </c>
      <c r="E90" s="95" t="s">
        <v>5530</v>
      </c>
      <c r="F90" s="95" t="s">
        <v>5033</v>
      </c>
      <c r="G90" s="95" t="s">
        <v>5529</v>
      </c>
      <c r="H90" s="96">
        <v>2020</v>
      </c>
      <c r="I90" s="93"/>
      <c r="J90" s="68">
        <v>0</v>
      </c>
      <c r="K90" s="68">
        <v>10</v>
      </c>
      <c r="L90" s="96">
        <v>0</v>
      </c>
      <c r="M90" s="88">
        <v>0</v>
      </c>
      <c r="N90" s="96" t="s">
        <v>1</v>
      </c>
      <c r="O90" s="93"/>
      <c r="P90" s="92"/>
      <c r="Q90" s="95" t="s">
        <v>16</v>
      </c>
      <c r="R90" s="95" t="s">
        <v>5528</v>
      </c>
      <c r="S90" s="98"/>
      <c r="T90" s="74" t="s">
        <v>4811</v>
      </c>
      <c r="U90" s="97">
        <v>44284</v>
      </c>
      <c r="V90" s="90" t="s">
        <v>1</v>
      </c>
      <c r="W90" s="89" t="s">
        <v>1</v>
      </c>
      <c r="X90" s="89" t="s">
        <v>1</v>
      </c>
      <c r="Y90" s="89" t="s">
        <v>1</v>
      </c>
      <c r="Z90" s="89" t="s">
        <v>1</v>
      </c>
      <c r="AA90" s="89" t="s">
        <v>1</v>
      </c>
      <c r="AB90" s="89" t="s">
        <v>1</v>
      </c>
      <c r="AC90" s="89" t="s">
        <v>1</v>
      </c>
      <c r="AD90" s="90" t="s">
        <v>1</v>
      </c>
      <c r="AE90" s="88">
        <v>0</v>
      </c>
      <c r="AF90" s="88">
        <v>0</v>
      </c>
      <c r="AG90" s="91"/>
      <c r="AH90" s="91"/>
      <c r="AI90" s="90"/>
      <c r="AJ90" s="89"/>
      <c r="AK90" s="89"/>
      <c r="AL90" s="89"/>
      <c r="AM90" s="89"/>
      <c r="AN90" s="89"/>
      <c r="AO90" s="96"/>
      <c r="AP90" s="96"/>
      <c r="AQ90" s="88" t="s">
        <v>1</v>
      </c>
      <c r="AR90" s="88" t="s">
        <v>1</v>
      </c>
      <c r="AS90" s="88" t="s">
        <v>1</v>
      </c>
    </row>
    <row r="91" spans="1:45" ht="15" x14ac:dyDescent="0.25">
      <c r="A91" s="81" t="s">
        <v>5388</v>
      </c>
      <c r="B91" s="81" t="s">
        <v>5387</v>
      </c>
      <c r="C91" s="81" t="s">
        <v>5384</v>
      </c>
      <c r="D91" s="81" t="s">
        <v>18</v>
      </c>
      <c r="E91" s="81" t="s">
        <v>5386</v>
      </c>
      <c r="F91" s="81" t="s">
        <v>5033</v>
      </c>
      <c r="G91" s="81" t="s">
        <v>5385</v>
      </c>
      <c r="H91" s="67">
        <v>2022</v>
      </c>
      <c r="I91" s="66"/>
      <c r="J91" s="68">
        <v>99</v>
      </c>
      <c r="K91" s="68">
        <v>350</v>
      </c>
      <c r="L91" s="67" t="s">
        <v>5368</v>
      </c>
      <c r="M91" s="61">
        <v>455</v>
      </c>
      <c r="N91" s="67">
        <v>0</v>
      </c>
      <c r="O91" s="66">
        <v>42614</v>
      </c>
      <c r="P91" s="65"/>
      <c r="Q91" s="81" t="s">
        <v>16</v>
      </c>
      <c r="R91" s="81" t="s">
        <v>5383</v>
      </c>
      <c r="S91" s="85" t="s">
        <v>5382</v>
      </c>
      <c r="T91" s="74" t="s">
        <v>4811</v>
      </c>
      <c r="U91" s="84">
        <v>44310</v>
      </c>
      <c r="V91" s="62">
        <v>2530</v>
      </c>
      <c r="W91" s="63">
        <v>8.8000000000000007</v>
      </c>
      <c r="X91" s="63">
        <v>2.7</v>
      </c>
      <c r="Y91" s="63">
        <v>56.1</v>
      </c>
      <c r="Z91" s="63">
        <v>4</v>
      </c>
      <c r="AA91" s="89"/>
      <c r="AB91" s="63">
        <v>11.6</v>
      </c>
      <c r="AC91" s="63"/>
      <c r="AD91" s="62">
        <v>8</v>
      </c>
      <c r="AE91" s="61">
        <v>1</v>
      </c>
      <c r="AF91" s="61">
        <v>1</v>
      </c>
      <c r="AG91" s="60" t="s">
        <v>5381</v>
      </c>
      <c r="AH91" s="60" t="s">
        <v>1176</v>
      </c>
      <c r="AI91" s="62">
        <v>140704</v>
      </c>
      <c r="AJ91" s="63">
        <v>7.6000000000000005</v>
      </c>
      <c r="AK91" s="63">
        <v>7.6000000000000005</v>
      </c>
      <c r="AL91" s="67">
        <v>76.8</v>
      </c>
      <c r="AM91" s="67">
        <v>11.6</v>
      </c>
      <c r="AN91" s="67">
        <v>0.5</v>
      </c>
      <c r="AO91" s="67">
        <v>11</v>
      </c>
      <c r="AP91" s="63">
        <v>1.5</v>
      </c>
      <c r="AQ91" s="61">
        <v>89.399999999999991</v>
      </c>
      <c r="AR91" s="61">
        <v>6.8</v>
      </c>
      <c r="AS91" s="61">
        <v>182</v>
      </c>
    </row>
    <row r="92" spans="1:45" ht="15" x14ac:dyDescent="0.25">
      <c r="A92" s="81" t="s">
        <v>4979</v>
      </c>
      <c r="B92" s="81" t="s">
        <v>1062</v>
      </c>
      <c r="C92" s="81" t="s">
        <v>4976</v>
      </c>
      <c r="D92" s="81" t="s">
        <v>18</v>
      </c>
      <c r="E92" s="81" t="s">
        <v>4978</v>
      </c>
      <c r="F92" s="81" t="s">
        <v>4880</v>
      </c>
      <c r="G92" s="81" t="s">
        <v>4977</v>
      </c>
      <c r="H92" s="67">
        <v>2020</v>
      </c>
      <c r="I92" s="66">
        <v>44111</v>
      </c>
      <c r="J92" s="68">
        <v>25</v>
      </c>
      <c r="K92" s="68">
        <v>205</v>
      </c>
      <c r="L92" s="67">
        <v>24</v>
      </c>
      <c r="M92" s="61">
        <v>141</v>
      </c>
      <c r="N92" s="67">
        <v>0</v>
      </c>
      <c r="O92" s="66">
        <v>43586</v>
      </c>
      <c r="P92" s="65"/>
      <c r="Q92" s="78" t="s">
        <v>16</v>
      </c>
      <c r="R92" s="81" t="s">
        <v>4975</v>
      </c>
      <c r="S92" s="85" t="s">
        <v>4974</v>
      </c>
      <c r="T92" s="74" t="s">
        <v>4811</v>
      </c>
      <c r="U92" s="84">
        <v>44310</v>
      </c>
      <c r="V92" s="62">
        <v>4065.84</v>
      </c>
      <c r="W92" s="63">
        <v>13.62</v>
      </c>
      <c r="X92" s="63">
        <v>3.26</v>
      </c>
      <c r="Y92" s="63">
        <v>11.55</v>
      </c>
      <c r="Z92" s="63">
        <v>1.72</v>
      </c>
      <c r="AA92" s="63">
        <v>0.63</v>
      </c>
      <c r="AB92" s="63">
        <v>8.7200000000000006</v>
      </c>
      <c r="AC92" s="71"/>
      <c r="AD92" s="62">
        <v>12</v>
      </c>
      <c r="AE92" s="61">
        <v>2</v>
      </c>
      <c r="AF92" s="61">
        <v>0</v>
      </c>
      <c r="AG92" s="60" t="s">
        <v>4973</v>
      </c>
      <c r="AH92" s="60" t="s">
        <v>4972</v>
      </c>
      <c r="AI92" s="62">
        <v>91488</v>
      </c>
      <c r="AJ92" s="63">
        <v>6.94</v>
      </c>
      <c r="AK92" s="63">
        <v>6.94</v>
      </c>
      <c r="AL92" s="63">
        <v>26.63</v>
      </c>
      <c r="AM92" s="63">
        <v>2.2999999999999998</v>
      </c>
      <c r="AN92" s="63">
        <v>2.35</v>
      </c>
      <c r="AO92" s="63">
        <v>16.87</v>
      </c>
      <c r="AP92" s="63">
        <v>0.45</v>
      </c>
      <c r="AQ92" s="61">
        <v>0</v>
      </c>
      <c r="AR92" s="61">
        <v>0</v>
      </c>
      <c r="AS92" s="61">
        <v>0</v>
      </c>
    </row>
    <row r="93" spans="1:45" ht="15" x14ac:dyDescent="0.25">
      <c r="A93" s="81" t="s">
        <v>5130</v>
      </c>
      <c r="B93" s="81" t="s">
        <v>5129</v>
      </c>
      <c r="C93" s="81" t="s">
        <v>5126</v>
      </c>
      <c r="D93" s="81" t="s">
        <v>18</v>
      </c>
      <c r="E93" s="81" t="s">
        <v>5128</v>
      </c>
      <c r="F93" s="81" t="s">
        <v>4880</v>
      </c>
      <c r="G93" s="81" t="s">
        <v>5127</v>
      </c>
      <c r="H93" s="67">
        <v>2020</v>
      </c>
      <c r="I93" s="66">
        <v>44071</v>
      </c>
      <c r="J93" s="68">
        <v>1.7</v>
      </c>
      <c r="K93" s="68">
        <v>120</v>
      </c>
      <c r="L93" s="67">
        <v>20</v>
      </c>
      <c r="M93" s="61">
        <v>24.03</v>
      </c>
      <c r="N93" s="67">
        <v>0</v>
      </c>
      <c r="O93" s="66"/>
      <c r="P93" s="65"/>
      <c r="Q93" s="78" t="s">
        <v>16</v>
      </c>
      <c r="R93" s="81" t="s">
        <v>5125</v>
      </c>
      <c r="S93" s="94" t="s">
        <v>5124</v>
      </c>
      <c r="T93" s="74" t="s">
        <v>4811</v>
      </c>
      <c r="U93" s="84">
        <v>44305</v>
      </c>
      <c r="V93" s="62">
        <v>630</v>
      </c>
      <c r="W93" s="63">
        <v>3.17</v>
      </c>
      <c r="X93" s="63">
        <v>3.17</v>
      </c>
      <c r="Y93" s="63">
        <v>0.92900000000000005</v>
      </c>
      <c r="Z93" s="63">
        <v>0.31459999999999999</v>
      </c>
      <c r="AA93" s="63">
        <v>3.9399999999999999E-3</v>
      </c>
      <c r="AB93" s="63">
        <v>2.2249999999999996</v>
      </c>
      <c r="AC93" s="71"/>
      <c r="AD93" s="62">
        <v>6</v>
      </c>
      <c r="AE93" s="61">
        <v>0</v>
      </c>
      <c r="AF93" s="61">
        <v>1</v>
      </c>
      <c r="AG93" s="60" t="s">
        <v>5123</v>
      </c>
      <c r="AH93" s="60" t="s">
        <v>1163</v>
      </c>
      <c r="AI93" s="62">
        <v>403</v>
      </c>
      <c r="AJ93" s="63"/>
      <c r="AK93" s="63"/>
      <c r="AL93" s="63"/>
      <c r="AM93" s="63">
        <v>0.1</v>
      </c>
      <c r="AN93" s="63"/>
      <c r="AO93" s="63"/>
      <c r="AP93" s="63"/>
      <c r="AQ93" s="61">
        <v>0.35</v>
      </c>
      <c r="AR93" s="61">
        <v>5.1999999999999998E-2</v>
      </c>
      <c r="AS93" s="61">
        <v>5</v>
      </c>
    </row>
    <row r="94" spans="1:45" ht="15" x14ac:dyDescent="0.25">
      <c r="A94" s="78" t="s">
        <v>5197</v>
      </c>
      <c r="B94" s="81" t="s">
        <v>5129</v>
      </c>
      <c r="C94" s="78" t="s">
        <v>5126</v>
      </c>
      <c r="D94" s="78" t="s">
        <v>18</v>
      </c>
      <c r="E94" s="78" t="s">
        <v>5196</v>
      </c>
      <c r="F94" s="78" t="s">
        <v>1318</v>
      </c>
      <c r="G94" s="78" t="s">
        <v>5195</v>
      </c>
      <c r="H94" s="79">
        <v>2021</v>
      </c>
      <c r="I94" s="76"/>
      <c r="J94" s="80">
        <v>5.0999999999999996</v>
      </c>
      <c r="K94" s="80">
        <v>150</v>
      </c>
      <c r="L94" s="79">
        <v>36</v>
      </c>
      <c r="M94" s="70">
        <v>94</v>
      </c>
      <c r="N94" s="79">
        <v>0</v>
      </c>
      <c r="O94" s="66">
        <v>43882</v>
      </c>
      <c r="P94" s="65"/>
      <c r="Q94" s="78" t="s">
        <v>16</v>
      </c>
      <c r="R94" s="78" t="s">
        <v>5194</v>
      </c>
      <c r="S94" s="74" t="s">
        <v>5193</v>
      </c>
      <c r="T94" s="74" t="s">
        <v>4811</v>
      </c>
      <c r="U94" s="76">
        <v>44308</v>
      </c>
      <c r="V94" s="72">
        <v>4355</v>
      </c>
      <c r="W94" s="71">
        <v>23.19</v>
      </c>
      <c r="X94" s="71">
        <v>2.5499999999999998</v>
      </c>
      <c r="Y94" s="71">
        <v>4.37</v>
      </c>
      <c r="Z94" s="71">
        <v>1.28</v>
      </c>
      <c r="AA94" s="71">
        <v>0.01</v>
      </c>
      <c r="AB94" s="71">
        <v>2.0699999999999998</v>
      </c>
      <c r="AC94" s="71">
        <v>0</v>
      </c>
      <c r="AD94" s="72">
        <v>11</v>
      </c>
      <c r="AE94" s="70">
        <v>0</v>
      </c>
      <c r="AF94" s="70">
        <v>1</v>
      </c>
      <c r="AG94" s="73" t="s">
        <v>5192</v>
      </c>
      <c r="AH94" s="73" t="s">
        <v>908</v>
      </c>
      <c r="AI94" s="72">
        <f>525+151+168+112</f>
        <v>956</v>
      </c>
      <c r="AJ94" s="71"/>
      <c r="AK94" s="71"/>
      <c r="AL94" s="71"/>
      <c r="AM94" s="71">
        <v>0.15</v>
      </c>
      <c r="AN94" s="71"/>
      <c r="AO94" s="71"/>
      <c r="AP94" s="71"/>
      <c r="AQ94" s="70">
        <v>2.5</v>
      </c>
      <c r="AR94" s="70">
        <v>0.3</v>
      </c>
      <c r="AS94" s="70">
        <v>38</v>
      </c>
    </row>
    <row r="95" spans="1:45" ht="15" x14ac:dyDescent="0.25">
      <c r="A95" s="81" t="s">
        <v>5290</v>
      </c>
      <c r="B95" s="60" t="s">
        <v>5289</v>
      </c>
      <c r="C95" s="81" t="s">
        <v>5285</v>
      </c>
      <c r="D95" s="81" t="s">
        <v>4863</v>
      </c>
      <c r="E95" s="81" t="s">
        <v>5288</v>
      </c>
      <c r="F95" s="81" t="s">
        <v>5287</v>
      </c>
      <c r="G95" s="81" t="s">
        <v>5286</v>
      </c>
      <c r="H95" s="67">
        <v>2021</v>
      </c>
      <c r="I95" s="66"/>
      <c r="J95" s="68">
        <v>16.7</v>
      </c>
      <c r="K95" s="68">
        <v>140</v>
      </c>
      <c r="L95" s="67">
        <v>16</v>
      </c>
      <c r="M95" s="61">
        <v>96</v>
      </c>
      <c r="N95" s="67">
        <v>0</v>
      </c>
      <c r="O95" s="66"/>
      <c r="P95" s="65"/>
      <c r="Q95" s="81" t="s">
        <v>16</v>
      </c>
      <c r="R95" s="81" t="s">
        <v>5284</v>
      </c>
      <c r="S95" s="85" t="s">
        <v>5283</v>
      </c>
      <c r="T95" s="74" t="s">
        <v>4811</v>
      </c>
      <c r="U95" s="76">
        <v>44284</v>
      </c>
      <c r="V95" s="62">
        <v>11136.833590024999</v>
      </c>
      <c r="W95" s="63">
        <v>45.5</v>
      </c>
      <c r="X95" s="63">
        <v>5.0266666666666664</v>
      </c>
      <c r="Y95" s="63">
        <v>137.00916666666666</v>
      </c>
      <c r="Z95" s="63">
        <v>7.2150000000000007</v>
      </c>
      <c r="AA95" s="63">
        <v>0.26</v>
      </c>
      <c r="AB95" s="63">
        <v>4.9725000000000001</v>
      </c>
      <c r="AC95" s="71"/>
      <c r="AD95" s="62">
        <v>13</v>
      </c>
      <c r="AE95" s="61">
        <v>0</v>
      </c>
      <c r="AF95" s="61">
        <v>0</v>
      </c>
      <c r="AG95" s="60"/>
      <c r="AH95" s="60"/>
      <c r="AI95" s="62"/>
      <c r="AJ95" s="63"/>
      <c r="AK95" s="63"/>
      <c r="AL95" s="63"/>
      <c r="AM95" s="63"/>
      <c r="AN95" s="63"/>
      <c r="AO95" s="63"/>
      <c r="AP95" s="63"/>
      <c r="AQ95" s="61">
        <v>1.1599999999999999</v>
      </c>
      <c r="AR95" s="61">
        <v>1</v>
      </c>
      <c r="AS95" s="61">
        <v>53</v>
      </c>
    </row>
    <row r="96" spans="1:45" ht="15" x14ac:dyDescent="0.25">
      <c r="A96" s="78" t="s">
        <v>5322</v>
      </c>
      <c r="B96" s="78" t="s">
        <v>4818</v>
      </c>
      <c r="C96" s="78" t="s">
        <v>798</v>
      </c>
      <c r="D96" s="81" t="s">
        <v>18</v>
      </c>
      <c r="E96" s="78" t="s">
        <v>5321</v>
      </c>
      <c r="F96" s="78" t="s">
        <v>5052</v>
      </c>
      <c r="G96" s="78" t="s">
        <v>5320</v>
      </c>
      <c r="H96" s="79">
        <v>2021</v>
      </c>
      <c r="I96" s="76"/>
      <c r="J96" s="80">
        <v>0</v>
      </c>
      <c r="K96" s="80">
        <v>0</v>
      </c>
      <c r="L96" s="79">
        <v>0</v>
      </c>
      <c r="M96" s="70">
        <v>25</v>
      </c>
      <c r="N96" s="79">
        <v>0</v>
      </c>
      <c r="O96" s="76">
        <v>44378</v>
      </c>
      <c r="P96" s="75"/>
      <c r="Q96" s="78" t="s">
        <v>16</v>
      </c>
      <c r="R96" s="78" t="s">
        <v>5319</v>
      </c>
      <c r="S96" s="78"/>
      <c r="T96" s="74" t="s">
        <v>4811</v>
      </c>
      <c r="U96" s="76">
        <v>44295</v>
      </c>
      <c r="V96" s="72" t="s">
        <v>2066</v>
      </c>
      <c r="W96" s="72" t="s">
        <v>2066</v>
      </c>
      <c r="X96" s="72" t="s">
        <v>2066</v>
      </c>
      <c r="Y96" s="72" t="s">
        <v>2066</v>
      </c>
      <c r="Z96" s="72" t="s">
        <v>2066</v>
      </c>
      <c r="AA96" s="72" t="s">
        <v>2066</v>
      </c>
      <c r="AB96" s="72" t="s">
        <v>2066</v>
      </c>
      <c r="AC96" s="72" t="s">
        <v>2066</v>
      </c>
      <c r="AD96" s="72">
        <v>5</v>
      </c>
      <c r="AE96" s="70">
        <v>0</v>
      </c>
      <c r="AF96" s="70">
        <v>0</v>
      </c>
      <c r="AG96" s="73"/>
      <c r="AH96" s="73"/>
      <c r="AI96" s="72"/>
      <c r="AJ96" s="71"/>
      <c r="AK96" s="71"/>
      <c r="AL96" s="71"/>
      <c r="AM96" s="71"/>
      <c r="AN96" s="71"/>
      <c r="AO96" s="71"/>
      <c r="AP96" s="71"/>
      <c r="AQ96" s="70">
        <v>9.8000000000000007</v>
      </c>
      <c r="AR96" s="70">
        <v>2.12</v>
      </c>
      <c r="AS96" s="70">
        <v>4</v>
      </c>
    </row>
    <row r="97" spans="1:45" ht="15" x14ac:dyDescent="0.25">
      <c r="A97" s="78" t="s">
        <v>4989</v>
      </c>
      <c r="B97" s="78" t="s">
        <v>4988</v>
      </c>
      <c r="C97" s="78" t="s">
        <v>798</v>
      </c>
      <c r="D97" s="78" t="s">
        <v>18</v>
      </c>
      <c r="E97" s="78" t="s">
        <v>4987</v>
      </c>
      <c r="F97" s="78" t="s">
        <v>4880</v>
      </c>
      <c r="G97" s="78" t="s">
        <v>4986</v>
      </c>
      <c r="H97" s="79">
        <v>2021</v>
      </c>
      <c r="I97" s="76">
        <v>44222</v>
      </c>
      <c r="J97" s="80">
        <v>21</v>
      </c>
      <c r="K97" s="80">
        <v>1530</v>
      </c>
      <c r="L97" s="79">
        <v>42</v>
      </c>
      <c r="M97" s="70">
        <v>312</v>
      </c>
      <c r="N97" s="79">
        <v>6</v>
      </c>
      <c r="O97" s="76">
        <v>43709</v>
      </c>
      <c r="P97" s="75"/>
      <c r="Q97" s="78" t="s">
        <v>16</v>
      </c>
      <c r="R97" s="78"/>
      <c r="S97" s="74" t="s">
        <v>4985</v>
      </c>
      <c r="T97" s="74" t="s">
        <v>4811</v>
      </c>
      <c r="U97" s="76">
        <v>44298</v>
      </c>
      <c r="V97" s="72">
        <v>7825</v>
      </c>
      <c r="W97" s="71">
        <v>412.59</v>
      </c>
      <c r="X97" s="71">
        <v>46.52</v>
      </c>
      <c r="Y97" s="71">
        <v>30.64</v>
      </c>
      <c r="Z97" s="71">
        <v>3.31</v>
      </c>
      <c r="AA97" s="71">
        <v>0.02</v>
      </c>
      <c r="AB97" s="71">
        <v>38.58</v>
      </c>
      <c r="AC97" s="71">
        <v>0.8</v>
      </c>
      <c r="AD97" s="72">
        <v>12</v>
      </c>
      <c r="AE97" s="70">
        <v>0</v>
      </c>
      <c r="AF97" s="70">
        <v>1</v>
      </c>
      <c r="AG97" s="73" t="s">
        <v>876</v>
      </c>
      <c r="AH97" s="73" t="s">
        <v>798</v>
      </c>
      <c r="AI97" s="72">
        <v>214525</v>
      </c>
      <c r="AJ97" s="71">
        <v>11</v>
      </c>
      <c r="AK97" s="71">
        <v>10.6</v>
      </c>
      <c r="AL97" s="71">
        <v>88.1</v>
      </c>
      <c r="AM97" s="71">
        <v>20</v>
      </c>
      <c r="AN97" s="71">
        <v>21.8</v>
      </c>
      <c r="AO97" s="71">
        <v>92.8</v>
      </c>
      <c r="AP97" s="71">
        <v>5.0999999999999996</v>
      </c>
      <c r="AQ97" s="70">
        <v>0</v>
      </c>
      <c r="AR97" s="70">
        <v>0</v>
      </c>
      <c r="AS97" s="70">
        <v>8</v>
      </c>
    </row>
    <row r="98" spans="1:45" ht="15" x14ac:dyDescent="0.25">
      <c r="A98" s="78" t="s">
        <v>4971</v>
      </c>
      <c r="B98" s="81" t="s">
        <v>4970</v>
      </c>
      <c r="C98" s="78" t="s">
        <v>798</v>
      </c>
      <c r="D98" s="78" t="s">
        <v>4863</v>
      </c>
      <c r="E98" s="78" t="s">
        <v>4969</v>
      </c>
      <c r="F98" s="78" t="s">
        <v>4880</v>
      </c>
      <c r="G98" s="78" t="s">
        <v>4968</v>
      </c>
      <c r="H98" s="79">
        <v>2021</v>
      </c>
      <c r="I98" s="76">
        <v>44228</v>
      </c>
      <c r="J98" s="80">
        <v>2.6</v>
      </c>
      <c r="K98" s="80">
        <v>107</v>
      </c>
      <c r="L98" s="79" t="s">
        <v>4967</v>
      </c>
      <c r="M98" s="70">
        <v>18.899999999999999</v>
      </c>
      <c r="N98" s="79" t="s">
        <v>1</v>
      </c>
      <c r="O98" s="76">
        <v>44105</v>
      </c>
      <c r="P98" s="75">
        <v>44105</v>
      </c>
      <c r="Q98" s="78" t="s">
        <v>16</v>
      </c>
      <c r="R98" s="78" t="s">
        <v>4966</v>
      </c>
      <c r="S98" s="78"/>
      <c r="T98" s="74" t="s">
        <v>4811</v>
      </c>
      <c r="U98" s="76">
        <v>44311</v>
      </c>
      <c r="V98" s="72">
        <v>703</v>
      </c>
      <c r="W98" s="71">
        <v>4.9800000000000004</v>
      </c>
      <c r="X98" s="71">
        <v>1.41</v>
      </c>
      <c r="Y98" s="71">
        <v>2.19</v>
      </c>
      <c r="Z98" s="71">
        <v>0.13</v>
      </c>
      <c r="AA98" s="71">
        <v>0.01</v>
      </c>
      <c r="AB98" s="71">
        <v>0.84</v>
      </c>
      <c r="AC98" s="71">
        <v>0.18</v>
      </c>
      <c r="AD98" s="72">
        <v>4</v>
      </c>
      <c r="AE98" s="70">
        <v>0</v>
      </c>
      <c r="AF98" s="70">
        <v>1</v>
      </c>
      <c r="AG98" s="73" t="s">
        <v>4965</v>
      </c>
      <c r="AH98" s="73" t="s">
        <v>798</v>
      </c>
      <c r="AI98" s="72">
        <v>97</v>
      </c>
      <c r="AJ98" s="71">
        <v>0.01</v>
      </c>
      <c r="AK98" s="71">
        <v>0.01</v>
      </c>
      <c r="AL98" s="71">
        <v>0.32</v>
      </c>
      <c r="AM98" s="71">
        <v>0.15</v>
      </c>
      <c r="AN98" s="71">
        <v>0.01</v>
      </c>
      <c r="AO98" s="71">
        <v>0.04</v>
      </c>
      <c r="AP98" s="71">
        <v>0.01</v>
      </c>
      <c r="AQ98" s="70">
        <v>1.6</v>
      </c>
      <c r="AR98" s="70">
        <v>0</v>
      </c>
      <c r="AS98" s="70">
        <v>6</v>
      </c>
    </row>
    <row r="99" spans="1:45" ht="15" x14ac:dyDescent="0.25">
      <c r="A99" s="81" t="s">
        <v>4953</v>
      </c>
      <c r="B99" s="78" t="s">
        <v>838</v>
      </c>
      <c r="C99" s="81" t="s">
        <v>798</v>
      </c>
      <c r="D99" s="81" t="s">
        <v>18</v>
      </c>
      <c r="E99" s="81" t="s">
        <v>4952</v>
      </c>
      <c r="F99" s="81" t="s">
        <v>4880</v>
      </c>
      <c r="G99" s="81" t="s">
        <v>4951</v>
      </c>
      <c r="H99" s="67">
        <v>2020</v>
      </c>
      <c r="I99" s="66">
        <v>44092</v>
      </c>
      <c r="J99" s="68">
        <v>16.84</v>
      </c>
      <c r="K99" s="68">
        <v>500</v>
      </c>
      <c r="L99" s="67">
        <v>30</v>
      </c>
      <c r="M99" s="61">
        <v>52</v>
      </c>
      <c r="N99" s="67">
        <v>0</v>
      </c>
      <c r="O99" s="66">
        <v>43891</v>
      </c>
      <c r="P99" s="65"/>
      <c r="Q99" s="78" t="s">
        <v>16</v>
      </c>
      <c r="R99" s="81" t="s">
        <v>4950</v>
      </c>
      <c r="S99" s="64"/>
      <c r="T99" s="74" t="s">
        <v>4811</v>
      </c>
      <c r="U99" s="84">
        <v>44298</v>
      </c>
      <c r="V99" s="62">
        <v>4654</v>
      </c>
      <c r="W99" s="63">
        <v>8.1</v>
      </c>
      <c r="X99" s="63">
        <v>1.4</v>
      </c>
      <c r="Y99" s="63">
        <v>10.6</v>
      </c>
      <c r="Z99" s="63">
        <v>1.7</v>
      </c>
      <c r="AA99" s="63">
        <v>0.04</v>
      </c>
      <c r="AB99" s="63">
        <v>23.5</v>
      </c>
      <c r="AC99" s="71"/>
      <c r="AD99" s="62">
        <v>10</v>
      </c>
      <c r="AE99" s="61">
        <v>0</v>
      </c>
      <c r="AF99" s="61">
        <v>0</v>
      </c>
      <c r="AG99" s="60"/>
      <c r="AH99" s="60"/>
      <c r="AI99" s="62"/>
      <c r="AJ99" s="63"/>
      <c r="AK99" s="63"/>
      <c r="AL99" s="63"/>
      <c r="AM99" s="63"/>
      <c r="AN99" s="63"/>
      <c r="AO99" s="63"/>
      <c r="AP99" s="63"/>
      <c r="AQ99" s="61">
        <v>0</v>
      </c>
      <c r="AR99" s="61">
        <v>0</v>
      </c>
      <c r="AS99" s="61">
        <v>9</v>
      </c>
    </row>
    <row r="100" spans="1:45" ht="15" x14ac:dyDescent="0.25">
      <c r="A100" s="81" t="s">
        <v>4934</v>
      </c>
      <c r="B100" s="81" t="s">
        <v>4903</v>
      </c>
      <c r="C100" s="81" t="s">
        <v>798</v>
      </c>
      <c r="D100" s="81" t="s">
        <v>18</v>
      </c>
      <c r="E100" s="81" t="s">
        <v>4933</v>
      </c>
      <c r="F100" s="81" t="s">
        <v>4880</v>
      </c>
      <c r="G100" s="81" t="s">
        <v>4932</v>
      </c>
      <c r="H100" s="67">
        <v>2020</v>
      </c>
      <c r="I100" s="66">
        <v>43911</v>
      </c>
      <c r="J100" s="68">
        <v>14.4</v>
      </c>
      <c r="K100" s="68">
        <v>320</v>
      </c>
      <c r="L100" s="67">
        <v>24</v>
      </c>
      <c r="M100" s="61">
        <v>33</v>
      </c>
      <c r="N100" s="67">
        <v>0</v>
      </c>
      <c r="O100" s="66">
        <v>43525</v>
      </c>
      <c r="P100" s="65"/>
      <c r="Q100" s="78" t="s">
        <v>16</v>
      </c>
      <c r="R100" s="81" t="s">
        <v>4931</v>
      </c>
      <c r="S100" s="64"/>
      <c r="T100" s="74" t="s">
        <v>4811</v>
      </c>
      <c r="U100" s="84">
        <v>44310</v>
      </c>
      <c r="V100" s="62">
        <v>1006.7764666666666</v>
      </c>
      <c r="W100" s="63">
        <v>6.7733333333333334</v>
      </c>
      <c r="X100" s="63">
        <v>0.84666666666666668</v>
      </c>
      <c r="Y100" s="63">
        <v>3.5399999999999996</v>
      </c>
      <c r="Z100" s="63">
        <v>0.6333333333333333</v>
      </c>
      <c r="AA100" s="63">
        <v>6.6666666666666671E-3</v>
      </c>
      <c r="AB100" s="63">
        <v>3.1466666666666665</v>
      </c>
      <c r="AC100" s="71"/>
      <c r="AD100" s="62">
        <v>8</v>
      </c>
      <c r="AE100" s="61">
        <v>0</v>
      </c>
      <c r="AF100" s="61">
        <v>2</v>
      </c>
      <c r="AG100" s="60" t="s">
        <v>4930</v>
      </c>
      <c r="AH100" s="60" t="s">
        <v>798</v>
      </c>
      <c r="AI100" s="62">
        <v>0</v>
      </c>
      <c r="AJ100" s="63">
        <v>0</v>
      </c>
      <c r="AK100" s="63">
        <v>0</v>
      </c>
      <c r="AL100" s="63">
        <v>0</v>
      </c>
      <c r="AM100" s="63">
        <v>0</v>
      </c>
      <c r="AN100" s="63">
        <v>0</v>
      </c>
      <c r="AO100" s="63">
        <v>0</v>
      </c>
      <c r="AP100" s="63">
        <v>0</v>
      </c>
      <c r="AQ100" s="61">
        <v>0</v>
      </c>
      <c r="AR100" s="61">
        <v>0</v>
      </c>
      <c r="AS100" s="61">
        <v>0</v>
      </c>
    </row>
    <row r="101" spans="1:45" ht="15" x14ac:dyDescent="0.25">
      <c r="A101" s="78" t="s">
        <v>5479</v>
      </c>
      <c r="B101" s="78" t="s">
        <v>5478</v>
      </c>
      <c r="C101" s="78" t="s">
        <v>798</v>
      </c>
      <c r="D101" s="78" t="s">
        <v>4918</v>
      </c>
      <c r="E101" s="78" t="s">
        <v>5477</v>
      </c>
      <c r="F101" s="78" t="s">
        <v>5033</v>
      </c>
      <c r="G101" s="78" t="s">
        <v>5476</v>
      </c>
      <c r="H101" s="79">
        <v>2023</v>
      </c>
      <c r="I101" s="76"/>
      <c r="J101" s="80">
        <v>137.9</v>
      </c>
      <c r="K101" s="80">
        <v>4500</v>
      </c>
      <c r="L101" s="79">
        <v>42</v>
      </c>
      <c r="M101" s="70">
        <v>2173</v>
      </c>
      <c r="N101" s="79" t="s">
        <v>1</v>
      </c>
      <c r="O101" s="76">
        <v>43525</v>
      </c>
      <c r="P101" s="75"/>
      <c r="Q101" s="78" t="s">
        <v>16</v>
      </c>
      <c r="R101" s="78" t="s">
        <v>5475</v>
      </c>
      <c r="S101" s="77" t="s">
        <v>5474</v>
      </c>
      <c r="T101" s="74" t="s">
        <v>4811</v>
      </c>
      <c r="U101" s="76">
        <v>44251</v>
      </c>
      <c r="V101" s="72">
        <v>50978</v>
      </c>
      <c r="W101" s="71">
        <v>5792.2</v>
      </c>
      <c r="X101" s="71">
        <v>581</v>
      </c>
      <c r="Y101" s="71">
        <v>64</v>
      </c>
      <c r="Z101" s="71">
        <v>9.1999999999999993</v>
      </c>
      <c r="AA101" s="71">
        <v>3.6</v>
      </c>
      <c r="AB101" s="71">
        <v>325.2</v>
      </c>
      <c r="AC101" s="71">
        <v>2.5</v>
      </c>
      <c r="AD101" s="72">
        <v>24</v>
      </c>
      <c r="AE101" s="70">
        <v>3</v>
      </c>
      <c r="AF101" s="70">
        <v>0</v>
      </c>
      <c r="AG101" s="73" t="s">
        <v>5473</v>
      </c>
      <c r="AH101" s="73" t="s">
        <v>798</v>
      </c>
      <c r="AI101" s="72">
        <v>1523720</v>
      </c>
      <c r="AJ101" s="71">
        <v>433.4</v>
      </c>
      <c r="AK101" s="71">
        <v>432.6</v>
      </c>
      <c r="AL101" s="71">
        <v>385.9</v>
      </c>
      <c r="AM101" s="71">
        <v>117.9</v>
      </c>
      <c r="AN101" s="71">
        <v>41</v>
      </c>
      <c r="AO101" s="71">
        <v>416.3</v>
      </c>
      <c r="AP101" s="71">
        <v>13.9</v>
      </c>
      <c r="AQ101" s="70">
        <v>145.30000000000001</v>
      </c>
      <c r="AR101" s="70">
        <v>107.3</v>
      </c>
      <c r="AS101" s="70">
        <v>133</v>
      </c>
    </row>
    <row r="102" spans="1:45" ht="15" x14ac:dyDescent="0.25">
      <c r="A102" s="81" t="s">
        <v>5264</v>
      </c>
      <c r="B102" s="81" t="s">
        <v>864</v>
      </c>
      <c r="C102" s="81" t="s">
        <v>798</v>
      </c>
      <c r="D102" s="81" t="s">
        <v>4863</v>
      </c>
      <c r="E102" s="81" t="s">
        <v>5263</v>
      </c>
      <c r="F102" s="81" t="s">
        <v>4880</v>
      </c>
      <c r="G102" s="81" t="s">
        <v>5262</v>
      </c>
      <c r="H102" s="67">
        <v>2020</v>
      </c>
      <c r="I102" s="66">
        <v>43982</v>
      </c>
      <c r="J102" s="68">
        <v>19</v>
      </c>
      <c r="K102" s="68">
        <v>200</v>
      </c>
      <c r="L102" s="67">
        <v>24</v>
      </c>
      <c r="M102" s="61">
        <v>96</v>
      </c>
      <c r="N102" s="67">
        <v>0</v>
      </c>
      <c r="O102" s="66">
        <v>43739</v>
      </c>
      <c r="P102" s="65"/>
      <c r="Q102" s="78" t="s">
        <v>16</v>
      </c>
      <c r="R102" s="81" t="s">
        <v>5261</v>
      </c>
      <c r="S102" s="85" t="s">
        <v>5260</v>
      </c>
      <c r="T102" s="74" t="s">
        <v>4811</v>
      </c>
      <c r="U102" s="84">
        <v>44306</v>
      </c>
      <c r="V102" s="62">
        <v>5569.5</v>
      </c>
      <c r="W102" s="63">
        <v>47.849999999999994</v>
      </c>
      <c r="X102" s="63">
        <v>5.7750000000000004</v>
      </c>
      <c r="Y102" s="63">
        <v>19.2</v>
      </c>
      <c r="Z102" s="63">
        <v>2.0550000000000002</v>
      </c>
      <c r="AA102" s="63">
        <v>3.0000000000000002E-2</v>
      </c>
      <c r="AB102" s="63">
        <v>6.9750000000000005</v>
      </c>
      <c r="AC102" s="63">
        <v>0.17599999999999999</v>
      </c>
      <c r="AD102" s="62">
        <v>9</v>
      </c>
      <c r="AE102" s="61">
        <v>0</v>
      </c>
      <c r="AF102" s="61">
        <v>1</v>
      </c>
      <c r="AG102" s="60" t="s">
        <v>863</v>
      </c>
      <c r="AH102" s="60" t="s">
        <v>798</v>
      </c>
      <c r="AI102" s="62">
        <v>65899</v>
      </c>
      <c r="AJ102" s="63">
        <v>1.96</v>
      </c>
      <c r="AK102" s="63">
        <v>1.96</v>
      </c>
      <c r="AL102" s="63">
        <v>31.43</v>
      </c>
      <c r="AM102" s="63">
        <v>4.8099999999999996</v>
      </c>
      <c r="AN102" s="63">
        <v>0.25</v>
      </c>
      <c r="AO102" s="63">
        <v>31.63</v>
      </c>
      <c r="AP102" s="63">
        <v>1.33</v>
      </c>
      <c r="AQ102" s="61">
        <v>8.27</v>
      </c>
      <c r="AR102" s="61">
        <v>0.73</v>
      </c>
      <c r="AS102" s="61">
        <v>137</v>
      </c>
    </row>
    <row r="103" spans="1:45" ht="15" x14ac:dyDescent="0.25">
      <c r="A103" s="95" t="s">
        <v>5567</v>
      </c>
      <c r="B103" s="95" t="s">
        <v>5566</v>
      </c>
      <c r="C103" s="95" t="s">
        <v>5404</v>
      </c>
      <c r="D103" s="95" t="s">
        <v>4918</v>
      </c>
      <c r="E103" s="95" t="s">
        <v>5565</v>
      </c>
      <c r="F103" s="95" t="s">
        <v>5401</v>
      </c>
      <c r="G103" s="95" t="s">
        <v>5564</v>
      </c>
      <c r="H103" s="96" t="s">
        <v>5563</v>
      </c>
      <c r="I103" s="93"/>
      <c r="J103" s="68">
        <v>626</v>
      </c>
      <c r="K103" s="68">
        <v>2000</v>
      </c>
      <c r="L103" s="96">
        <v>42</v>
      </c>
      <c r="M103" s="88" t="s">
        <v>2066</v>
      </c>
      <c r="N103" s="96">
        <v>0</v>
      </c>
      <c r="O103" s="93"/>
      <c r="P103" s="92"/>
      <c r="Q103" s="95" t="s">
        <v>16</v>
      </c>
      <c r="R103" s="95" t="s">
        <v>5562</v>
      </c>
      <c r="S103" s="94" t="s">
        <v>5561</v>
      </c>
      <c r="T103" s="74" t="s">
        <v>4811</v>
      </c>
      <c r="U103" s="97">
        <v>44308</v>
      </c>
      <c r="V103" s="90" t="s">
        <v>2066</v>
      </c>
      <c r="W103" s="90" t="s">
        <v>2066</v>
      </c>
      <c r="X103" s="90" t="s">
        <v>2066</v>
      </c>
      <c r="Y103" s="90" t="s">
        <v>2066</v>
      </c>
      <c r="Z103" s="90" t="s">
        <v>2066</v>
      </c>
      <c r="AA103" s="90" t="s">
        <v>2066</v>
      </c>
      <c r="AB103" s="90" t="s">
        <v>2066</v>
      </c>
      <c r="AC103" s="90" t="s">
        <v>2066</v>
      </c>
      <c r="AD103" s="90" t="s">
        <v>2066</v>
      </c>
      <c r="AE103" s="88">
        <v>6</v>
      </c>
      <c r="AF103" s="88">
        <v>0</v>
      </c>
      <c r="AG103" s="91" t="s">
        <v>5560</v>
      </c>
      <c r="AH103" s="91" t="s">
        <v>798</v>
      </c>
      <c r="AI103" s="90" t="s">
        <v>2066</v>
      </c>
      <c r="AJ103" s="90" t="s">
        <v>2066</v>
      </c>
      <c r="AK103" s="90" t="s">
        <v>2066</v>
      </c>
      <c r="AL103" s="90" t="s">
        <v>2066</v>
      </c>
      <c r="AM103" s="90" t="s">
        <v>2066</v>
      </c>
      <c r="AN103" s="90" t="s">
        <v>2066</v>
      </c>
      <c r="AO103" s="90" t="s">
        <v>2066</v>
      </c>
      <c r="AP103" s="90" t="s">
        <v>2066</v>
      </c>
      <c r="AQ103" s="90" t="s">
        <v>2066</v>
      </c>
      <c r="AR103" s="90" t="s">
        <v>2066</v>
      </c>
      <c r="AS103" s="90" t="s">
        <v>2066</v>
      </c>
    </row>
    <row r="104" spans="1:45" ht="15" x14ac:dyDescent="0.25">
      <c r="A104" s="81" t="s">
        <v>4904</v>
      </c>
      <c r="B104" s="81" t="s">
        <v>4903</v>
      </c>
      <c r="C104" s="81" t="s">
        <v>4900</v>
      </c>
      <c r="D104" s="81" t="s">
        <v>18</v>
      </c>
      <c r="E104" s="81" t="s">
        <v>4902</v>
      </c>
      <c r="F104" s="81" t="s">
        <v>4880</v>
      </c>
      <c r="G104" s="81" t="s">
        <v>4901</v>
      </c>
      <c r="H104" s="67">
        <v>2020</v>
      </c>
      <c r="I104" s="66">
        <v>44020</v>
      </c>
      <c r="J104" s="68">
        <v>17</v>
      </c>
      <c r="K104" s="68">
        <v>337.95</v>
      </c>
      <c r="L104" s="67">
        <v>30</v>
      </c>
      <c r="M104" s="61">
        <v>128</v>
      </c>
      <c r="N104" s="67">
        <v>2</v>
      </c>
      <c r="O104" s="66">
        <v>43739</v>
      </c>
      <c r="P104" s="65"/>
      <c r="Q104" s="78" t="s">
        <v>16</v>
      </c>
      <c r="R104" s="81" t="s">
        <v>4899</v>
      </c>
      <c r="S104" s="64"/>
      <c r="T104" s="74" t="s">
        <v>4811</v>
      </c>
      <c r="U104" s="84">
        <v>44306</v>
      </c>
      <c r="V104" s="62">
        <v>4041.666666666667</v>
      </c>
      <c r="W104" s="63">
        <v>31.583333333333332</v>
      </c>
      <c r="X104" s="63">
        <v>3.9999999999999996</v>
      </c>
      <c r="Y104" s="63">
        <v>19.916666666666664</v>
      </c>
      <c r="Z104" s="63">
        <v>3.0833333333333335</v>
      </c>
      <c r="AA104" s="63">
        <v>6.6666666666666666E-2</v>
      </c>
      <c r="AB104" s="63">
        <v>13.583333333333334</v>
      </c>
      <c r="AC104" s="63">
        <v>0.37</v>
      </c>
      <c r="AD104" s="62">
        <v>10</v>
      </c>
      <c r="AE104" s="61">
        <v>2</v>
      </c>
      <c r="AF104" s="61">
        <v>0</v>
      </c>
      <c r="AG104" s="60" t="s">
        <v>4898</v>
      </c>
      <c r="AH104" s="60" t="s">
        <v>4897</v>
      </c>
      <c r="AI104" s="62">
        <v>104802</v>
      </c>
      <c r="AJ104" s="63">
        <v>7.0500000000000007</v>
      </c>
      <c r="AK104" s="63">
        <v>7.0500000000000007</v>
      </c>
      <c r="AL104" s="63">
        <v>53.12</v>
      </c>
      <c r="AM104" s="63">
        <v>35.68</v>
      </c>
      <c r="AN104" s="63">
        <v>8.0299999999999994</v>
      </c>
      <c r="AO104" s="63">
        <v>67.75</v>
      </c>
      <c r="AP104" s="63">
        <v>26.89</v>
      </c>
      <c r="AQ104" s="61">
        <v>0</v>
      </c>
      <c r="AR104" s="61">
        <v>0</v>
      </c>
      <c r="AS104" s="61">
        <v>20</v>
      </c>
    </row>
    <row r="105" spans="1:45" ht="15" x14ac:dyDescent="0.25">
      <c r="A105" s="78" t="s">
        <v>4865</v>
      </c>
      <c r="B105" s="78" t="s">
        <v>4864</v>
      </c>
      <c r="C105" s="78" t="s">
        <v>786</v>
      </c>
      <c r="D105" s="78" t="s">
        <v>4863</v>
      </c>
      <c r="E105" s="78" t="s">
        <v>4862</v>
      </c>
      <c r="F105" s="78" t="s">
        <v>4861</v>
      </c>
      <c r="G105" s="78" t="s">
        <v>4860</v>
      </c>
      <c r="H105" s="79">
        <v>2024</v>
      </c>
      <c r="I105" s="76"/>
      <c r="J105" s="80">
        <v>35</v>
      </c>
      <c r="K105" s="80">
        <v>140</v>
      </c>
      <c r="L105" s="79">
        <v>24</v>
      </c>
      <c r="M105" s="70" t="s">
        <v>2066</v>
      </c>
      <c r="N105" s="79">
        <v>0</v>
      </c>
      <c r="O105" s="76">
        <v>44986</v>
      </c>
      <c r="P105" s="75"/>
      <c r="Q105" s="78" t="s">
        <v>16</v>
      </c>
      <c r="R105" s="78" t="s">
        <v>4859</v>
      </c>
      <c r="S105" s="77" t="s">
        <v>4858</v>
      </c>
      <c r="T105" s="74" t="s">
        <v>4811</v>
      </c>
      <c r="U105" s="76">
        <v>44315</v>
      </c>
      <c r="V105" s="72">
        <v>9549</v>
      </c>
      <c r="W105" s="71">
        <v>193.05</v>
      </c>
      <c r="X105" s="71">
        <v>20.170000000000002</v>
      </c>
      <c r="Y105" s="71">
        <v>15.85</v>
      </c>
      <c r="Z105" s="71">
        <v>1.19</v>
      </c>
      <c r="AA105" s="71">
        <v>7.0000000000000007E-2</v>
      </c>
      <c r="AB105" s="71">
        <v>6.71</v>
      </c>
      <c r="AC105" s="71">
        <v>0.71</v>
      </c>
      <c r="AD105" s="72">
        <v>8</v>
      </c>
      <c r="AE105" s="70">
        <v>0</v>
      </c>
      <c r="AF105" s="70">
        <v>0</v>
      </c>
      <c r="AG105" s="73"/>
      <c r="AH105" s="73"/>
      <c r="AI105" s="72"/>
      <c r="AJ105" s="71"/>
      <c r="AK105" s="71"/>
      <c r="AL105" s="71"/>
      <c r="AM105" s="71"/>
      <c r="AN105" s="71"/>
      <c r="AO105" s="71"/>
      <c r="AP105" s="71"/>
      <c r="AQ105" s="70">
        <v>1.5</v>
      </c>
      <c r="AR105" s="70">
        <v>0</v>
      </c>
      <c r="AS105" s="70">
        <v>45</v>
      </c>
    </row>
    <row r="106" spans="1:45" ht="15" x14ac:dyDescent="0.25">
      <c r="A106" s="81" t="s">
        <v>5559</v>
      </c>
      <c r="B106" s="81" t="s">
        <v>5558</v>
      </c>
      <c r="C106" s="81" t="s">
        <v>5555</v>
      </c>
      <c r="D106" s="81" t="s">
        <v>4918</v>
      </c>
      <c r="E106" s="81" t="s">
        <v>5557</v>
      </c>
      <c r="F106" s="81" t="s">
        <v>5401</v>
      </c>
      <c r="G106" s="81" t="s">
        <v>5556</v>
      </c>
      <c r="H106" s="67">
        <v>2025</v>
      </c>
      <c r="I106" s="66"/>
      <c r="J106" s="68">
        <v>650</v>
      </c>
      <c r="K106" s="68">
        <v>2000</v>
      </c>
      <c r="L106" s="67" t="s">
        <v>5489</v>
      </c>
      <c r="M106" s="61">
        <v>190.4</v>
      </c>
      <c r="N106" s="67" t="s">
        <v>1</v>
      </c>
      <c r="O106" s="66"/>
      <c r="P106" s="65"/>
      <c r="Q106" s="81" t="s">
        <v>16</v>
      </c>
      <c r="R106" s="81" t="s">
        <v>5554</v>
      </c>
      <c r="S106" s="85" t="s">
        <v>5553</v>
      </c>
      <c r="T106" s="74" t="s">
        <v>4811</v>
      </c>
      <c r="U106" s="84">
        <v>44281</v>
      </c>
      <c r="V106" s="62" t="s">
        <v>2066</v>
      </c>
      <c r="W106" s="62" t="s">
        <v>2066</v>
      </c>
      <c r="X106" s="62" t="s">
        <v>2066</v>
      </c>
      <c r="Y106" s="62" t="s">
        <v>2066</v>
      </c>
      <c r="Z106" s="62" t="s">
        <v>2066</v>
      </c>
      <c r="AA106" s="62" t="s">
        <v>2066</v>
      </c>
      <c r="AB106" s="62" t="s">
        <v>2066</v>
      </c>
      <c r="AC106" s="62" t="s">
        <v>2066</v>
      </c>
      <c r="AD106" s="62">
        <v>12</v>
      </c>
      <c r="AE106" s="62" t="s">
        <v>2066</v>
      </c>
      <c r="AF106" s="61" t="s">
        <v>2066</v>
      </c>
      <c r="AG106" s="61" t="s">
        <v>2066</v>
      </c>
      <c r="AH106" s="61" t="s">
        <v>2066</v>
      </c>
      <c r="AI106" s="61" t="s">
        <v>2066</v>
      </c>
      <c r="AJ106" s="61" t="s">
        <v>2066</v>
      </c>
      <c r="AK106" s="61" t="s">
        <v>2066</v>
      </c>
      <c r="AL106" s="61" t="s">
        <v>2066</v>
      </c>
      <c r="AM106" s="61" t="s">
        <v>2066</v>
      </c>
      <c r="AN106" s="61" t="s">
        <v>2066</v>
      </c>
      <c r="AO106" s="61" t="s">
        <v>2066</v>
      </c>
      <c r="AP106" s="61" t="s">
        <v>2066</v>
      </c>
      <c r="AQ106" s="61" t="s">
        <v>2066</v>
      </c>
      <c r="AR106" s="61" t="s">
        <v>2066</v>
      </c>
      <c r="AS106" s="61" t="s">
        <v>2066</v>
      </c>
    </row>
    <row r="107" spans="1:45" ht="15" x14ac:dyDescent="0.25">
      <c r="A107" s="81" t="s">
        <v>5113</v>
      </c>
      <c r="B107" s="81" t="s">
        <v>326</v>
      </c>
      <c r="C107" s="81" t="s">
        <v>752</v>
      </c>
      <c r="D107" s="81" t="s">
        <v>18</v>
      </c>
      <c r="E107" s="81" t="s">
        <v>5112</v>
      </c>
      <c r="F107" s="81" t="s">
        <v>4880</v>
      </c>
      <c r="G107" s="81" t="s">
        <v>5111</v>
      </c>
      <c r="H107" s="67">
        <v>2020</v>
      </c>
      <c r="I107" s="66">
        <v>44110</v>
      </c>
      <c r="J107" s="68">
        <v>0</v>
      </c>
      <c r="K107" s="68">
        <v>8</v>
      </c>
      <c r="L107" s="67">
        <v>0</v>
      </c>
      <c r="M107" s="61">
        <v>5.6029999999999998</v>
      </c>
      <c r="N107" s="67">
        <v>0</v>
      </c>
      <c r="O107" s="66">
        <v>43922</v>
      </c>
      <c r="P107" s="65"/>
      <c r="Q107" s="78" t="s">
        <v>16</v>
      </c>
      <c r="R107" s="81" t="s">
        <v>5110</v>
      </c>
      <c r="S107" s="64"/>
      <c r="T107" s="74" t="s">
        <v>4811</v>
      </c>
      <c r="U107" s="84">
        <v>44310</v>
      </c>
      <c r="V107" s="62">
        <v>400</v>
      </c>
      <c r="W107" s="63">
        <v>50.1</v>
      </c>
      <c r="X107" s="63">
        <v>7.1</v>
      </c>
      <c r="Y107" s="63">
        <v>0.2</v>
      </c>
      <c r="Z107" s="63">
        <v>0.1</v>
      </c>
      <c r="AA107" s="63">
        <v>0.1</v>
      </c>
      <c r="AB107" s="63">
        <v>2</v>
      </c>
      <c r="AC107" s="63">
        <v>0.1</v>
      </c>
      <c r="AD107" s="62">
        <v>7</v>
      </c>
      <c r="AE107" s="61">
        <v>0</v>
      </c>
      <c r="AF107" s="61">
        <v>0</v>
      </c>
      <c r="AG107" s="60"/>
      <c r="AH107" s="60"/>
      <c r="AI107" s="62"/>
      <c r="AJ107" s="63"/>
      <c r="AK107" s="63"/>
      <c r="AL107" s="63"/>
      <c r="AM107" s="63"/>
      <c r="AN107" s="63"/>
      <c r="AO107" s="63"/>
      <c r="AP107" s="63"/>
      <c r="AQ107" s="61">
        <v>0.04</v>
      </c>
      <c r="AR107" s="61">
        <v>0.01</v>
      </c>
      <c r="AS107" s="61">
        <v>0</v>
      </c>
    </row>
    <row r="108" spans="1:45" ht="15" x14ac:dyDescent="0.25">
      <c r="A108" s="78" t="s">
        <v>5373</v>
      </c>
      <c r="B108" s="78" t="s">
        <v>5372</v>
      </c>
      <c r="C108" s="78" t="s">
        <v>5369</v>
      </c>
      <c r="D108" s="78" t="s">
        <v>4918</v>
      </c>
      <c r="E108" s="78" t="s">
        <v>5371</v>
      </c>
      <c r="F108" s="78" t="s">
        <v>5033</v>
      </c>
      <c r="G108" s="78" t="s">
        <v>5370</v>
      </c>
      <c r="H108" s="79">
        <v>2021</v>
      </c>
      <c r="I108" s="76"/>
      <c r="J108" s="80">
        <v>75.099999999999994</v>
      </c>
      <c r="K108" s="80">
        <v>375</v>
      </c>
      <c r="L108" s="79" t="s">
        <v>5368</v>
      </c>
      <c r="M108" s="70">
        <v>440</v>
      </c>
      <c r="N108" s="79">
        <v>0</v>
      </c>
      <c r="O108" s="76"/>
      <c r="P108" s="75"/>
      <c r="Q108" s="78" t="s">
        <v>16</v>
      </c>
      <c r="R108" s="78" t="s">
        <v>5367</v>
      </c>
      <c r="S108" s="77" t="s">
        <v>5366</v>
      </c>
      <c r="T108" s="74" t="s">
        <v>4811</v>
      </c>
      <c r="U108" s="84">
        <v>44314</v>
      </c>
      <c r="V108" s="72">
        <v>119954</v>
      </c>
      <c r="W108" s="71">
        <v>1876.3</v>
      </c>
      <c r="X108" s="71">
        <v>256.89999999999998</v>
      </c>
      <c r="Y108" s="71">
        <v>268.2</v>
      </c>
      <c r="Z108" s="71">
        <v>98.7</v>
      </c>
      <c r="AA108" s="71">
        <v>0.6</v>
      </c>
      <c r="AB108" s="71">
        <v>531.70000000000005</v>
      </c>
      <c r="AC108" s="71">
        <v>3.1</v>
      </c>
      <c r="AD108" s="72">
        <v>32</v>
      </c>
      <c r="AE108" s="70">
        <v>1</v>
      </c>
      <c r="AF108" s="70">
        <v>0</v>
      </c>
      <c r="AG108" s="73" t="s">
        <v>767</v>
      </c>
      <c r="AH108" s="73" t="s">
        <v>752</v>
      </c>
      <c r="AI108" s="72">
        <v>126442</v>
      </c>
      <c r="AJ108" s="71">
        <v>10.4</v>
      </c>
      <c r="AK108" s="71">
        <v>10.4</v>
      </c>
      <c r="AL108" s="71">
        <v>34.9</v>
      </c>
      <c r="AM108" s="71">
        <v>8.4</v>
      </c>
      <c r="AN108" s="71">
        <v>5.4</v>
      </c>
      <c r="AO108" s="71">
        <v>58.6</v>
      </c>
      <c r="AP108" s="71">
        <v>4.5</v>
      </c>
      <c r="AQ108" s="70">
        <v>25.7</v>
      </c>
      <c r="AR108" s="70">
        <v>5.6</v>
      </c>
      <c r="AS108" s="70">
        <v>277</v>
      </c>
    </row>
    <row r="109" spans="1:45" ht="15" x14ac:dyDescent="0.25">
      <c r="A109" s="78" t="s">
        <v>5254</v>
      </c>
      <c r="B109" s="78" t="s">
        <v>906</v>
      </c>
      <c r="C109" s="78" t="s">
        <v>5251</v>
      </c>
      <c r="D109" s="78" t="s">
        <v>18</v>
      </c>
      <c r="E109" s="78" t="s">
        <v>5253</v>
      </c>
      <c r="F109" s="78" t="s">
        <v>4880</v>
      </c>
      <c r="G109" s="78" t="s">
        <v>5252</v>
      </c>
      <c r="H109" s="79">
        <v>2021</v>
      </c>
      <c r="I109" s="76">
        <v>44197</v>
      </c>
      <c r="J109" s="80">
        <v>7.72</v>
      </c>
      <c r="K109" s="80">
        <v>296</v>
      </c>
      <c r="L109" s="79">
        <v>42</v>
      </c>
      <c r="M109" s="70">
        <v>404.8</v>
      </c>
      <c r="N109" s="67" t="s">
        <v>1</v>
      </c>
      <c r="O109" s="76">
        <v>43678</v>
      </c>
      <c r="P109" s="75">
        <v>43838</v>
      </c>
      <c r="Q109" s="78" t="s">
        <v>16</v>
      </c>
      <c r="R109" s="78" t="s">
        <v>5250</v>
      </c>
      <c r="S109" s="77" t="s">
        <v>5249</v>
      </c>
      <c r="T109" s="74" t="s">
        <v>4811</v>
      </c>
      <c r="U109" s="76">
        <v>44284</v>
      </c>
      <c r="V109" s="72">
        <v>24580</v>
      </c>
      <c r="W109" s="71">
        <v>55.73</v>
      </c>
      <c r="X109" s="71">
        <v>19.53</v>
      </c>
      <c r="Y109" s="71">
        <v>69.849999999999994</v>
      </c>
      <c r="Z109" s="71">
        <v>8.98</v>
      </c>
      <c r="AA109" s="71">
        <v>0.11</v>
      </c>
      <c r="AB109" s="71">
        <v>98.91</v>
      </c>
      <c r="AC109" s="71"/>
      <c r="AD109" s="72">
        <v>11</v>
      </c>
      <c r="AE109" s="70">
        <v>0</v>
      </c>
      <c r="AF109" s="70">
        <v>11</v>
      </c>
      <c r="AG109" s="73" t="s">
        <v>5248</v>
      </c>
      <c r="AH109" s="73" t="s">
        <v>752</v>
      </c>
      <c r="AI109" s="72">
        <v>645156</v>
      </c>
      <c r="AJ109" s="71">
        <v>35</v>
      </c>
      <c r="AK109" s="71">
        <v>35</v>
      </c>
      <c r="AL109" s="71">
        <v>277.60000000000002</v>
      </c>
      <c r="AM109" s="71">
        <v>53.8</v>
      </c>
      <c r="AN109" s="71">
        <v>15</v>
      </c>
      <c r="AO109" s="71">
        <v>311</v>
      </c>
      <c r="AP109" s="71"/>
      <c r="AQ109" s="70">
        <v>2</v>
      </c>
      <c r="AR109" s="70">
        <v>0.6</v>
      </c>
      <c r="AS109" s="70">
        <v>20</v>
      </c>
    </row>
    <row r="110" spans="1:45" ht="15" x14ac:dyDescent="0.25">
      <c r="A110" s="81" t="s">
        <v>5022</v>
      </c>
      <c r="B110" s="81" t="s">
        <v>5021</v>
      </c>
      <c r="C110" s="81" t="s">
        <v>2536</v>
      </c>
      <c r="D110" s="81" t="s">
        <v>4863</v>
      </c>
      <c r="E110" s="81" t="s">
        <v>5020</v>
      </c>
      <c r="F110" s="81" t="s">
        <v>5019</v>
      </c>
      <c r="G110" s="81" t="s">
        <v>5018</v>
      </c>
      <c r="H110" s="67">
        <v>2022</v>
      </c>
      <c r="I110" s="66"/>
      <c r="J110" s="68">
        <v>3</v>
      </c>
      <c r="K110" s="68">
        <v>320</v>
      </c>
      <c r="L110" s="67">
        <v>24</v>
      </c>
      <c r="M110" s="61">
        <v>23</v>
      </c>
      <c r="N110" s="67">
        <v>0</v>
      </c>
      <c r="O110" s="66">
        <v>42917</v>
      </c>
      <c r="P110" s="65"/>
      <c r="Q110" s="81" t="s">
        <v>16</v>
      </c>
      <c r="R110" s="81" t="s">
        <v>5017</v>
      </c>
      <c r="S110" s="85" t="s">
        <v>5016</v>
      </c>
      <c r="T110" s="74" t="s">
        <v>4811</v>
      </c>
      <c r="U110" s="84">
        <v>44285</v>
      </c>
      <c r="V110" s="62">
        <v>1046</v>
      </c>
      <c r="W110" s="63">
        <v>7.01</v>
      </c>
      <c r="X110" s="63">
        <v>1.26</v>
      </c>
      <c r="Y110" s="63">
        <v>3</v>
      </c>
      <c r="Z110" s="63">
        <v>0.93</v>
      </c>
      <c r="AA110" s="63">
        <v>0.02</v>
      </c>
      <c r="AB110" s="63">
        <v>12.61</v>
      </c>
      <c r="AC110" s="63">
        <v>0.03</v>
      </c>
      <c r="AD110" s="62">
        <v>5</v>
      </c>
      <c r="AE110" s="61">
        <v>0</v>
      </c>
      <c r="AF110" s="61">
        <v>0</v>
      </c>
      <c r="AG110" s="60"/>
      <c r="AH110" s="60"/>
      <c r="AI110" s="62"/>
      <c r="AJ110" s="63"/>
      <c r="AK110" s="63"/>
      <c r="AL110" s="63"/>
      <c r="AM110" s="63"/>
      <c r="AN110" s="63"/>
      <c r="AO110" s="63"/>
      <c r="AP110" s="63"/>
      <c r="AQ110" s="61">
        <v>4</v>
      </c>
      <c r="AR110" s="61">
        <v>0</v>
      </c>
      <c r="AS110" s="61">
        <v>7</v>
      </c>
    </row>
    <row r="111" spans="1:45" ht="15" x14ac:dyDescent="0.25">
      <c r="A111" s="78" t="s">
        <v>5137</v>
      </c>
      <c r="B111" s="81" t="s">
        <v>5136</v>
      </c>
      <c r="C111" s="78" t="s">
        <v>2517</v>
      </c>
      <c r="D111" s="78" t="s">
        <v>18</v>
      </c>
      <c r="E111" s="78" t="s">
        <v>5135</v>
      </c>
      <c r="F111" s="78" t="s">
        <v>1318</v>
      </c>
      <c r="G111" s="78" t="s">
        <v>5134</v>
      </c>
      <c r="H111" s="79">
        <v>2020</v>
      </c>
      <c r="I111" s="76"/>
      <c r="J111" s="80">
        <v>7.4</v>
      </c>
      <c r="K111" s="80">
        <v>15</v>
      </c>
      <c r="L111" s="79">
        <v>8</v>
      </c>
      <c r="M111" s="70">
        <v>25</v>
      </c>
      <c r="N111" s="79">
        <v>0</v>
      </c>
      <c r="O111" s="76" t="s">
        <v>5132</v>
      </c>
      <c r="P111" s="75">
        <v>43990</v>
      </c>
      <c r="Q111" s="78" t="s">
        <v>16</v>
      </c>
      <c r="R111" s="78" t="s">
        <v>5133</v>
      </c>
      <c r="S111" s="78"/>
      <c r="T111" s="74" t="s">
        <v>4811</v>
      </c>
      <c r="U111" s="76">
        <v>44316</v>
      </c>
      <c r="V111" s="72">
        <v>1864</v>
      </c>
      <c r="W111" s="71">
        <v>10.88</v>
      </c>
      <c r="X111" s="71">
        <v>2.33</v>
      </c>
      <c r="Y111" s="71">
        <v>39.979999999999997</v>
      </c>
      <c r="Z111" s="71">
        <v>2.63</v>
      </c>
      <c r="AA111" s="71">
        <v>0.02</v>
      </c>
      <c r="AB111" s="71">
        <v>8.48</v>
      </c>
      <c r="AC111" s="71">
        <v>0.7</v>
      </c>
      <c r="AD111" s="72">
        <v>9</v>
      </c>
      <c r="AE111" s="70">
        <v>0</v>
      </c>
      <c r="AF111" s="70">
        <v>1</v>
      </c>
      <c r="AG111" s="73" t="s">
        <v>5131</v>
      </c>
      <c r="AH111" s="73" t="s">
        <v>2517</v>
      </c>
      <c r="AI111" s="72">
        <v>128</v>
      </c>
      <c r="AJ111" s="71">
        <v>0</v>
      </c>
      <c r="AK111" s="71">
        <v>0</v>
      </c>
      <c r="AL111" s="71">
        <v>0</v>
      </c>
      <c r="AM111" s="71">
        <v>0.8</v>
      </c>
      <c r="AN111" s="71">
        <v>0</v>
      </c>
      <c r="AO111" s="71">
        <v>0</v>
      </c>
      <c r="AP111" s="71">
        <v>0</v>
      </c>
      <c r="AQ111" s="70">
        <v>0.5</v>
      </c>
      <c r="AR111" s="70">
        <v>7.0000000000000007E-2</v>
      </c>
      <c r="AS111" s="70">
        <v>11</v>
      </c>
    </row>
    <row r="112" spans="1:45" ht="15" x14ac:dyDescent="0.25">
      <c r="A112" s="78" t="s">
        <v>4839</v>
      </c>
      <c r="B112" s="78" t="s">
        <v>4838</v>
      </c>
      <c r="C112" s="78" t="s">
        <v>107</v>
      </c>
      <c r="D112" s="78" t="s">
        <v>18</v>
      </c>
      <c r="E112" s="78" t="s">
        <v>4837</v>
      </c>
      <c r="F112" s="78" t="s">
        <v>1318</v>
      </c>
      <c r="G112" s="78" t="s">
        <v>4836</v>
      </c>
      <c r="H112" s="79">
        <v>2020</v>
      </c>
      <c r="I112" s="76"/>
      <c r="J112" s="80">
        <v>7.0000000000000007E-2</v>
      </c>
      <c r="K112" s="80">
        <v>0</v>
      </c>
      <c r="L112" s="79" t="s">
        <v>4835</v>
      </c>
      <c r="M112" s="70">
        <v>28</v>
      </c>
      <c r="N112" s="79" t="s">
        <v>1</v>
      </c>
      <c r="O112" s="76">
        <v>43709</v>
      </c>
      <c r="P112" s="75">
        <v>44120</v>
      </c>
      <c r="Q112" s="78" t="s">
        <v>16</v>
      </c>
      <c r="R112" s="78" t="s">
        <v>4834</v>
      </c>
      <c r="S112" s="78"/>
      <c r="T112" s="74" t="s">
        <v>4811</v>
      </c>
      <c r="U112" s="76">
        <v>44308</v>
      </c>
      <c r="V112" s="72">
        <v>1300</v>
      </c>
      <c r="W112" s="71">
        <v>0.23</v>
      </c>
      <c r="X112" s="71">
        <v>0.33</v>
      </c>
      <c r="Y112" s="71">
        <v>3.61</v>
      </c>
      <c r="Z112" s="71">
        <v>0.46</v>
      </c>
      <c r="AA112" s="71">
        <v>0.01</v>
      </c>
      <c r="AB112" s="71">
        <v>5.77</v>
      </c>
      <c r="AC112" s="71"/>
      <c r="AD112" s="72">
        <v>4</v>
      </c>
      <c r="AE112" s="70">
        <v>0</v>
      </c>
      <c r="AF112" s="70">
        <v>0</v>
      </c>
      <c r="AG112" s="73"/>
      <c r="AH112" s="73"/>
      <c r="AI112" s="72"/>
      <c r="AJ112" s="71"/>
      <c r="AK112" s="71"/>
      <c r="AL112" s="71"/>
      <c r="AM112" s="71"/>
      <c r="AN112" s="71"/>
      <c r="AO112" s="71"/>
      <c r="AP112" s="71"/>
      <c r="AQ112" s="70">
        <v>0</v>
      </c>
      <c r="AR112" s="70">
        <v>0</v>
      </c>
      <c r="AS112" s="70">
        <v>0</v>
      </c>
    </row>
    <row r="113" spans="1:45" ht="15" x14ac:dyDescent="0.25">
      <c r="A113" s="78" t="s">
        <v>4833</v>
      </c>
      <c r="B113" s="81" t="s">
        <v>4818</v>
      </c>
      <c r="C113" s="78" t="s">
        <v>107</v>
      </c>
      <c r="D113" s="78" t="s">
        <v>4832</v>
      </c>
      <c r="E113" s="78" t="s">
        <v>4831</v>
      </c>
      <c r="F113" s="78" t="s">
        <v>1318</v>
      </c>
      <c r="G113" s="78" t="s">
        <v>4830</v>
      </c>
      <c r="H113" s="79">
        <v>2022</v>
      </c>
      <c r="I113" s="76"/>
      <c r="J113" s="80">
        <v>2</v>
      </c>
      <c r="K113" s="80">
        <v>0</v>
      </c>
      <c r="L113" s="79" t="s">
        <v>4829</v>
      </c>
      <c r="M113" s="70">
        <v>77</v>
      </c>
      <c r="N113" s="79">
        <v>0</v>
      </c>
      <c r="O113" s="76">
        <v>43922</v>
      </c>
      <c r="P113" s="75">
        <v>44085</v>
      </c>
      <c r="Q113" s="78" t="s">
        <v>16</v>
      </c>
      <c r="R113" s="78" t="s">
        <v>4828</v>
      </c>
      <c r="S113" s="78"/>
      <c r="T113" s="74" t="s">
        <v>4811</v>
      </c>
      <c r="U113" s="76">
        <v>44308</v>
      </c>
      <c r="V113" s="72">
        <v>189267</v>
      </c>
      <c r="W113" s="71">
        <v>42.61</v>
      </c>
      <c r="X113" s="71">
        <v>7.35</v>
      </c>
      <c r="Y113" s="71">
        <v>29.68</v>
      </c>
      <c r="Z113" s="71">
        <v>2.69</v>
      </c>
      <c r="AA113" s="71">
        <v>0.08</v>
      </c>
      <c r="AB113" s="71">
        <v>32.450000000000003</v>
      </c>
      <c r="AC113" s="71">
        <v>3.16</v>
      </c>
      <c r="AD113" s="72">
        <v>28</v>
      </c>
      <c r="AE113" s="70">
        <v>0</v>
      </c>
      <c r="AF113" s="70">
        <v>0</v>
      </c>
      <c r="AG113" s="73"/>
      <c r="AH113" s="73"/>
      <c r="AI113" s="72"/>
      <c r="AJ113" s="71"/>
      <c r="AK113" s="71"/>
      <c r="AL113" s="71"/>
      <c r="AM113" s="71"/>
      <c r="AN113" s="71"/>
      <c r="AO113" s="71"/>
      <c r="AP113" s="71"/>
      <c r="AQ113" s="70">
        <v>0.6</v>
      </c>
      <c r="AR113" s="70">
        <v>0</v>
      </c>
      <c r="AS113" s="70">
        <v>9</v>
      </c>
    </row>
    <row r="114" spans="1:45" ht="15" x14ac:dyDescent="0.25">
      <c r="A114" s="78" t="s">
        <v>4883</v>
      </c>
      <c r="B114" s="78" t="s">
        <v>4882</v>
      </c>
      <c r="C114" s="78" t="s">
        <v>107</v>
      </c>
      <c r="D114" s="78" t="s">
        <v>18</v>
      </c>
      <c r="E114" s="78" t="s">
        <v>4881</v>
      </c>
      <c r="F114" s="78" t="s">
        <v>4880</v>
      </c>
      <c r="G114" s="78" t="s">
        <v>4879</v>
      </c>
      <c r="H114" s="79">
        <v>2020</v>
      </c>
      <c r="I114" s="76">
        <v>44159</v>
      </c>
      <c r="J114" s="80">
        <v>0</v>
      </c>
      <c r="K114" s="80">
        <v>300</v>
      </c>
      <c r="L114" s="79">
        <v>0</v>
      </c>
      <c r="M114" s="70">
        <v>5</v>
      </c>
      <c r="N114" s="79">
        <v>0</v>
      </c>
      <c r="O114" s="76">
        <v>43983</v>
      </c>
      <c r="P114" s="75">
        <v>43943</v>
      </c>
      <c r="Q114" s="78" t="s">
        <v>16</v>
      </c>
      <c r="R114" s="78" t="s">
        <v>4878</v>
      </c>
      <c r="S114" s="78"/>
      <c r="T114" s="83" t="s">
        <v>4811</v>
      </c>
      <c r="U114" s="76">
        <v>44302</v>
      </c>
      <c r="V114" s="72">
        <v>107</v>
      </c>
      <c r="W114" s="71">
        <v>1.1399999999999999</v>
      </c>
      <c r="X114" s="71">
        <v>0.15</v>
      </c>
      <c r="Y114" s="71">
        <v>0.32</v>
      </c>
      <c r="Z114" s="71">
        <v>0.04</v>
      </c>
      <c r="AA114" s="71">
        <v>0</v>
      </c>
      <c r="AB114" s="71">
        <v>0.36</v>
      </c>
      <c r="AC114" s="71">
        <v>0</v>
      </c>
      <c r="AD114" s="72">
        <v>3</v>
      </c>
      <c r="AE114" s="70">
        <v>0</v>
      </c>
      <c r="AF114" s="70">
        <v>0</v>
      </c>
      <c r="AG114" s="73"/>
      <c r="AH114" s="73"/>
      <c r="AI114" s="72"/>
      <c r="AJ114" s="71"/>
      <c r="AK114" s="71"/>
      <c r="AL114" s="71"/>
      <c r="AM114" s="71"/>
      <c r="AN114" s="71"/>
      <c r="AO114" s="71"/>
      <c r="AP114" s="71"/>
      <c r="AQ114" s="70">
        <v>0</v>
      </c>
      <c r="AR114" s="70">
        <v>0</v>
      </c>
      <c r="AS114" s="70">
        <v>0</v>
      </c>
    </row>
    <row r="115" spans="1:45" ht="15" x14ac:dyDescent="0.25">
      <c r="A115" s="81" t="s">
        <v>5109</v>
      </c>
      <c r="B115" s="81" t="s">
        <v>5108</v>
      </c>
      <c r="C115" s="81" t="s">
        <v>5105</v>
      </c>
      <c r="D115" s="81" t="s">
        <v>4832</v>
      </c>
      <c r="E115" s="81" t="s">
        <v>5107</v>
      </c>
      <c r="F115" s="78" t="s">
        <v>4868</v>
      </c>
      <c r="G115" s="81" t="s">
        <v>5106</v>
      </c>
      <c r="H115" s="67">
        <v>2023</v>
      </c>
      <c r="I115" s="66">
        <v>43712</v>
      </c>
      <c r="J115" s="68">
        <v>14.32</v>
      </c>
      <c r="K115" s="68">
        <v>0</v>
      </c>
      <c r="L115" s="67" t="s">
        <v>5104</v>
      </c>
      <c r="M115" s="61" t="s">
        <v>2066</v>
      </c>
      <c r="N115" s="67">
        <v>0</v>
      </c>
      <c r="O115" s="66"/>
      <c r="P115" s="65"/>
      <c r="Q115" s="78" t="s">
        <v>16</v>
      </c>
      <c r="R115" s="81" t="s">
        <v>5103</v>
      </c>
      <c r="S115" s="85" t="s">
        <v>5102</v>
      </c>
      <c r="T115" s="74" t="s">
        <v>4811</v>
      </c>
      <c r="U115" s="84">
        <v>44308</v>
      </c>
      <c r="V115" s="62">
        <v>4504.8266666666668</v>
      </c>
      <c r="W115" s="63">
        <v>39.286666666666669</v>
      </c>
      <c r="X115" s="63">
        <v>5.6133333333333333</v>
      </c>
      <c r="Y115" s="63">
        <v>2.56</v>
      </c>
      <c r="Z115" s="63">
        <v>1.2066666666666668</v>
      </c>
      <c r="AA115" s="63">
        <v>4.36E-2</v>
      </c>
      <c r="AB115" s="63">
        <v>23.713333333333335</v>
      </c>
      <c r="AC115" s="63">
        <v>0.10560000000000001</v>
      </c>
      <c r="AD115" s="62">
        <v>8</v>
      </c>
      <c r="AE115" s="61">
        <v>0</v>
      </c>
      <c r="AF115" s="61">
        <v>0</v>
      </c>
      <c r="AG115" s="60"/>
      <c r="AH115" s="60"/>
      <c r="AI115" s="62"/>
      <c r="AJ115" s="63"/>
      <c r="AK115" s="63"/>
      <c r="AL115" s="63"/>
      <c r="AM115" s="63"/>
      <c r="AN115" s="63"/>
      <c r="AO115" s="63"/>
      <c r="AP115" s="63"/>
      <c r="AQ115" s="61">
        <v>1.0900000000000001</v>
      </c>
      <c r="AR115" s="61">
        <v>0.01</v>
      </c>
      <c r="AS115" s="61">
        <v>132</v>
      </c>
    </row>
    <row r="116" spans="1:45" ht="15" x14ac:dyDescent="0.25">
      <c r="A116" s="81" t="s">
        <v>5504</v>
      </c>
      <c r="B116" s="81" t="s">
        <v>5503</v>
      </c>
      <c r="C116" s="81" t="s">
        <v>5500</v>
      </c>
      <c r="D116" s="81" t="s">
        <v>5448</v>
      </c>
      <c r="E116" s="81" t="s">
        <v>5502</v>
      </c>
      <c r="F116" s="81" t="s">
        <v>5168</v>
      </c>
      <c r="G116" s="81" t="s">
        <v>5501</v>
      </c>
      <c r="H116" s="67">
        <v>2022</v>
      </c>
      <c r="I116" s="66" t="s">
        <v>5168</v>
      </c>
      <c r="J116" s="68">
        <v>638</v>
      </c>
      <c r="K116" s="68">
        <v>3000</v>
      </c>
      <c r="L116" s="67" t="s">
        <v>5499</v>
      </c>
      <c r="M116" s="61">
        <v>5600</v>
      </c>
      <c r="N116" s="67">
        <v>0</v>
      </c>
      <c r="O116" s="66">
        <v>43040</v>
      </c>
      <c r="P116" s="84"/>
      <c r="Q116" s="81" t="s">
        <v>16</v>
      </c>
      <c r="R116" s="81" t="s">
        <v>5498</v>
      </c>
      <c r="S116" s="94" t="s">
        <v>5497</v>
      </c>
      <c r="T116" s="74" t="s">
        <v>4811</v>
      </c>
      <c r="U116" s="84">
        <v>44284</v>
      </c>
      <c r="V116" s="62">
        <v>1108480</v>
      </c>
      <c r="W116" s="63">
        <v>8066</v>
      </c>
      <c r="X116" s="63">
        <v>1817</v>
      </c>
      <c r="Y116" s="63">
        <v>4513</v>
      </c>
      <c r="Z116" s="63">
        <v>948.3</v>
      </c>
      <c r="AA116" s="63">
        <v>6.17</v>
      </c>
      <c r="AB116" s="63">
        <v>5111</v>
      </c>
      <c r="AC116" s="63"/>
      <c r="AD116" s="62">
        <v>24</v>
      </c>
      <c r="AE116" s="61">
        <v>3</v>
      </c>
      <c r="AF116" s="61">
        <v>4</v>
      </c>
      <c r="AG116" s="60" t="s">
        <v>5496</v>
      </c>
      <c r="AH116" s="60" t="s">
        <v>5495</v>
      </c>
      <c r="AI116" s="62">
        <v>1073501.8999999999</v>
      </c>
      <c r="AJ116" s="63">
        <v>126.86</v>
      </c>
      <c r="AK116" s="63">
        <v>126.86</v>
      </c>
      <c r="AL116" s="63">
        <v>207.8</v>
      </c>
      <c r="AM116" s="63">
        <v>120.087</v>
      </c>
      <c r="AN116" s="63">
        <v>26.35</v>
      </c>
      <c r="AO116" s="63">
        <v>295.45</v>
      </c>
      <c r="AP116" s="67">
        <v>14.27</v>
      </c>
      <c r="AQ116" s="61">
        <v>801</v>
      </c>
      <c r="AR116" s="61">
        <v>243.9</v>
      </c>
      <c r="AS116" s="61">
        <v>2878</v>
      </c>
    </row>
    <row r="117" spans="1:45" s="133" customFormat="1" ht="15" x14ac:dyDescent="0.25">
      <c r="A117" s="78" t="s">
        <v>5420</v>
      </c>
      <c r="B117" s="78" t="s">
        <v>5419</v>
      </c>
      <c r="C117" s="78" t="s">
        <v>5416</v>
      </c>
      <c r="D117" s="78" t="s">
        <v>4918</v>
      </c>
      <c r="E117" s="78" t="s">
        <v>5418</v>
      </c>
      <c r="F117" s="78" t="s">
        <v>4868</v>
      </c>
      <c r="G117" s="78" t="s">
        <v>5417</v>
      </c>
      <c r="H117" s="79">
        <v>2022</v>
      </c>
      <c r="I117" s="76"/>
      <c r="J117" s="80">
        <v>310.89999999999998</v>
      </c>
      <c r="K117" s="80">
        <v>2400</v>
      </c>
      <c r="L117" s="79">
        <v>42</v>
      </c>
      <c r="M117" s="70">
        <v>5400</v>
      </c>
      <c r="N117" s="79">
        <v>0</v>
      </c>
      <c r="O117" s="76">
        <v>43101</v>
      </c>
      <c r="P117" s="75"/>
      <c r="Q117" s="78" t="s">
        <v>16</v>
      </c>
      <c r="R117" s="78" t="s">
        <v>5415</v>
      </c>
      <c r="S117" s="77" t="s">
        <v>5414</v>
      </c>
      <c r="T117" s="74" t="s">
        <v>4811</v>
      </c>
      <c r="U117" s="76">
        <v>44316</v>
      </c>
      <c r="V117" s="72">
        <v>2358558.875</v>
      </c>
      <c r="W117" s="71">
        <v>10786.575000000001</v>
      </c>
      <c r="X117" s="71">
        <v>2240.5549999999998</v>
      </c>
      <c r="Y117" s="71">
        <v>5838.9650000000001</v>
      </c>
      <c r="Z117" s="71">
        <v>1374.8150000000001</v>
      </c>
      <c r="AA117" s="71">
        <v>468.82499999999999</v>
      </c>
      <c r="AB117" s="71">
        <v>12391.184999999999</v>
      </c>
      <c r="AC117" s="71"/>
      <c r="AD117" s="72">
        <v>29</v>
      </c>
      <c r="AE117" s="70">
        <v>4</v>
      </c>
      <c r="AF117" s="70">
        <v>0</v>
      </c>
      <c r="AG117" s="73" t="s">
        <v>5413</v>
      </c>
      <c r="AH117" s="73" t="s">
        <v>5412</v>
      </c>
      <c r="AI117" s="72">
        <v>909632</v>
      </c>
      <c r="AJ117" s="71">
        <v>107.80000000000001</v>
      </c>
      <c r="AK117" s="71">
        <v>107.80000000000001</v>
      </c>
      <c r="AL117" s="71">
        <v>437.8</v>
      </c>
      <c r="AM117" s="71">
        <v>90</v>
      </c>
      <c r="AN117" s="71">
        <v>23.9</v>
      </c>
      <c r="AO117" s="71">
        <v>462.9</v>
      </c>
      <c r="AP117" s="71">
        <v>35.1</v>
      </c>
      <c r="AQ117" s="70">
        <v>32.1</v>
      </c>
      <c r="AR117" s="70">
        <v>8.61</v>
      </c>
      <c r="AS117" s="70">
        <v>1146</v>
      </c>
    </row>
    <row r="118" spans="1:45" ht="15" x14ac:dyDescent="0.25">
      <c r="A118" s="81" t="s">
        <v>4890</v>
      </c>
      <c r="B118" s="81" t="s">
        <v>4889</v>
      </c>
      <c r="C118" s="81" t="s">
        <v>22</v>
      </c>
      <c r="D118" s="81" t="s">
        <v>18</v>
      </c>
      <c r="E118" s="81" t="s">
        <v>4888</v>
      </c>
      <c r="F118" s="81" t="s">
        <v>4880</v>
      </c>
      <c r="G118" s="81" t="s">
        <v>4887</v>
      </c>
      <c r="H118" s="67">
        <v>2021</v>
      </c>
      <c r="I118" s="66">
        <v>44142</v>
      </c>
      <c r="J118" s="68">
        <v>0</v>
      </c>
      <c r="K118" s="68">
        <v>120</v>
      </c>
      <c r="L118" s="67" t="s">
        <v>4886</v>
      </c>
      <c r="M118" s="61">
        <v>5.4</v>
      </c>
      <c r="N118" s="67">
        <v>0</v>
      </c>
      <c r="O118" s="66">
        <v>44013</v>
      </c>
      <c r="P118" s="84"/>
      <c r="Q118" s="81" t="s">
        <v>16</v>
      </c>
      <c r="R118" s="81"/>
      <c r="S118" s="85" t="s">
        <v>4885</v>
      </c>
      <c r="T118" s="74" t="s">
        <v>4811</v>
      </c>
      <c r="U118" s="84">
        <v>44310</v>
      </c>
      <c r="V118" s="62">
        <v>2306.62</v>
      </c>
      <c r="W118" s="63">
        <v>0.13</v>
      </c>
      <c r="X118" s="63">
        <v>7.0000000000000007E-2</v>
      </c>
      <c r="Y118" s="63">
        <v>1.07</v>
      </c>
      <c r="Z118" s="63">
        <v>0.59</v>
      </c>
      <c r="AA118" s="63">
        <v>0</v>
      </c>
      <c r="AB118" s="63">
        <v>1.31</v>
      </c>
      <c r="AC118" s="71"/>
      <c r="AD118" s="62">
        <v>3</v>
      </c>
      <c r="AE118" s="61" t="s">
        <v>2</v>
      </c>
      <c r="AF118" s="61">
        <v>2</v>
      </c>
      <c r="AG118" s="60" t="s">
        <v>4884</v>
      </c>
      <c r="AH118" s="60" t="s">
        <v>22</v>
      </c>
      <c r="AI118" s="62">
        <v>0</v>
      </c>
      <c r="AJ118" s="63">
        <v>0</v>
      </c>
      <c r="AK118" s="63">
        <v>0</v>
      </c>
      <c r="AL118" s="63">
        <v>0</v>
      </c>
      <c r="AM118" s="63">
        <v>0</v>
      </c>
      <c r="AN118" s="63">
        <v>0</v>
      </c>
      <c r="AO118" s="63">
        <v>0</v>
      </c>
      <c r="AP118" s="63">
        <v>0</v>
      </c>
      <c r="AQ118" s="61">
        <v>0</v>
      </c>
      <c r="AR118" s="61">
        <v>0</v>
      </c>
      <c r="AS118" s="61">
        <v>0</v>
      </c>
    </row>
    <row r="119" spans="1:45" ht="15" x14ac:dyDescent="0.25">
      <c r="A119" s="64"/>
      <c r="B119" s="64"/>
      <c r="C119" s="64"/>
      <c r="D119" s="64"/>
      <c r="E119" s="64"/>
      <c r="F119" s="64"/>
      <c r="G119" s="64"/>
      <c r="H119" s="67"/>
      <c r="I119" s="66"/>
      <c r="J119" s="68"/>
      <c r="K119" s="68"/>
      <c r="L119" s="67"/>
      <c r="M119" s="61"/>
      <c r="N119" s="67"/>
      <c r="O119" s="66"/>
      <c r="P119" s="65"/>
      <c r="Q119" s="64"/>
      <c r="R119" s="64"/>
      <c r="S119" s="64"/>
      <c r="T119" s="64"/>
      <c r="U119" s="65"/>
      <c r="V119" s="62"/>
      <c r="W119" s="63"/>
      <c r="X119" s="63"/>
      <c r="Y119" s="63"/>
      <c r="Z119" s="63"/>
      <c r="AA119" s="63"/>
      <c r="AB119" s="63"/>
      <c r="AC119" s="63"/>
      <c r="AD119" s="62"/>
      <c r="AE119" s="61"/>
      <c r="AF119" s="61"/>
      <c r="AG119" s="60"/>
      <c r="AH119" s="60"/>
      <c r="AI119" s="59"/>
      <c r="AJ119" s="58"/>
      <c r="AK119" s="58"/>
      <c r="AL119" s="58"/>
      <c r="AM119" s="58"/>
      <c r="AN119" s="58"/>
      <c r="AO119" s="58"/>
      <c r="AP119" s="58"/>
      <c r="AQ119" s="69"/>
      <c r="AR119" s="57"/>
      <c r="AS119" s="69"/>
    </row>
    <row r="120" spans="1:45" ht="15" x14ac:dyDescent="0.25">
      <c r="A120" s="64"/>
      <c r="B120" s="64"/>
      <c r="C120" s="64"/>
      <c r="D120" s="64"/>
      <c r="E120" s="64"/>
      <c r="F120" s="64"/>
      <c r="G120" s="64"/>
      <c r="H120" s="67"/>
      <c r="I120" s="66"/>
      <c r="J120" s="68"/>
      <c r="K120" s="68"/>
      <c r="L120" s="67"/>
      <c r="M120" s="61"/>
      <c r="N120" s="67"/>
      <c r="O120" s="66"/>
      <c r="P120" s="65"/>
      <c r="Q120" s="64"/>
      <c r="R120" s="64"/>
      <c r="S120" s="64"/>
      <c r="T120" s="64"/>
      <c r="U120" s="65"/>
      <c r="V120" s="62"/>
      <c r="W120" s="63"/>
      <c r="X120" s="63"/>
      <c r="Y120" s="63"/>
      <c r="Z120" s="63"/>
      <c r="AA120" s="63"/>
      <c r="AB120" s="63"/>
      <c r="AC120" s="63"/>
      <c r="AD120" s="62"/>
      <c r="AE120" s="61"/>
      <c r="AF120" s="61"/>
      <c r="AG120" s="60"/>
      <c r="AH120" s="60"/>
      <c r="AI120" s="59"/>
      <c r="AJ120" s="58"/>
      <c r="AK120" s="58"/>
      <c r="AL120" s="58"/>
      <c r="AM120" s="58"/>
      <c r="AN120" s="58"/>
      <c r="AO120" s="58"/>
      <c r="AP120" s="58"/>
      <c r="AQ120" s="57"/>
      <c r="AR120" s="57"/>
      <c r="AS120" s="57"/>
    </row>
    <row r="121" spans="1:45" ht="15" x14ac:dyDescent="0.25">
      <c r="A121" s="64"/>
      <c r="B121" s="64"/>
      <c r="C121" s="64"/>
      <c r="D121" s="64"/>
      <c r="E121" s="64"/>
      <c r="F121" s="64"/>
      <c r="G121" s="64"/>
      <c r="H121" s="67"/>
      <c r="I121" s="66"/>
      <c r="J121" s="68"/>
      <c r="K121" s="68"/>
      <c r="L121" s="67"/>
      <c r="M121" s="61"/>
      <c r="N121" s="67"/>
      <c r="O121" s="66"/>
      <c r="P121" s="65"/>
      <c r="Q121" s="64"/>
      <c r="R121" s="64"/>
      <c r="S121" s="64"/>
      <c r="T121" s="64"/>
      <c r="U121" s="65"/>
      <c r="V121" s="62"/>
      <c r="W121" s="63"/>
      <c r="X121" s="63"/>
      <c r="Y121" s="63"/>
      <c r="Z121" s="63"/>
      <c r="AA121" s="63"/>
      <c r="AB121" s="63"/>
      <c r="AC121" s="63"/>
      <c r="AD121" s="62"/>
      <c r="AE121" s="61"/>
      <c r="AF121" s="61"/>
      <c r="AG121" s="60"/>
      <c r="AH121" s="60"/>
      <c r="AI121" s="59"/>
      <c r="AJ121" s="58"/>
      <c r="AK121" s="58"/>
      <c r="AL121" s="58"/>
      <c r="AM121" s="58"/>
      <c r="AN121" s="58"/>
      <c r="AO121" s="58"/>
      <c r="AP121" s="58"/>
      <c r="AQ121" s="57"/>
      <c r="AR121" s="57"/>
      <c r="AS121" s="57"/>
    </row>
    <row r="122" spans="1:45" ht="15" x14ac:dyDescent="0.25">
      <c r="A122" s="64"/>
      <c r="B122" s="64"/>
      <c r="C122" s="64"/>
      <c r="D122" s="64"/>
      <c r="E122" s="64"/>
      <c r="F122" s="64"/>
      <c r="G122" s="64"/>
      <c r="H122" s="67"/>
      <c r="I122" s="66"/>
      <c r="J122" s="68"/>
      <c r="K122" s="68"/>
      <c r="L122" s="67"/>
      <c r="M122" s="61"/>
      <c r="N122" s="67"/>
      <c r="O122" s="66"/>
      <c r="P122" s="65"/>
      <c r="Q122" s="64"/>
      <c r="R122" s="64"/>
      <c r="S122" s="64"/>
      <c r="T122" s="64"/>
      <c r="U122" s="65"/>
      <c r="V122" s="62"/>
      <c r="W122" s="63"/>
      <c r="X122" s="63"/>
      <c r="Y122" s="63"/>
      <c r="Z122" s="63"/>
      <c r="AA122" s="63"/>
      <c r="AB122" s="63"/>
      <c r="AC122" s="63"/>
      <c r="AD122" s="62"/>
      <c r="AE122" s="61"/>
      <c r="AF122" s="61"/>
      <c r="AG122" s="60"/>
      <c r="AH122" s="60"/>
      <c r="AI122" s="59"/>
      <c r="AJ122" s="58"/>
      <c r="AK122" s="58"/>
      <c r="AL122" s="58"/>
      <c r="AM122" s="58"/>
      <c r="AN122" s="58"/>
      <c r="AO122" s="58"/>
      <c r="AP122" s="58"/>
      <c r="AQ122" s="57"/>
      <c r="AR122" s="57"/>
      <c r="AS122" s="57"/>
    </row>
    <row r="123" spans="1:45" ht="15" x14ac:dyDescent="0.25">
      <c r="A123" s="64"/>
      <c r="B123" s="64"/>
      <c r="C123" s="64"/>
      <c r="D123" s="64"/>
      <c r="E123" s="64"/>
      <c r="F123" s="64"/>
      <c r="G123" s="64"/>
      <c r="H123" s="67"/>
      <c r="I123" s="66"/>
      <c r="J123" s="68"/>
      <c r="K123" s="68"/>
      <c r="L123" s="67"/>
      <c r="M123" s="61"/>
      <c r="N123" s="67"/>
      <c r="O123" s="66"/>
      <c r="P123" s="65"/>
      <c r="Q123" s="64"/>
      <c r="R123" s="64"/>
      <c r="S123" s="64"/>
      <c r="T123" s="64"/>
      <c r="U123" s="65"/>
      <c r="V123" s="62"/>
      <c r="W123" s="63"/>
      <c r="X123" s="63"/>
      <c r="Y123" s="63"/>
      <c r="Z123" s="63"/>
      <c r="AA123" s="63"/>
      <c r="AB123" s="63"/>
      <c r="AC123" s="63"/>
      <c r="AD123" s="62"/>
      <c r="AE123" s="61"/>
      <c r="AF123" s="61"/>
      <c r="AG123" s="60"/>
      <c r="AH123" s="60"/>
      <c r="AI123" s="59"/>
      <c r="AJ123" s="58"/>
      <c r="AK123" s="58"/>
      <c r="AL123" s="58"/>
      <c r="AM123" s="58"/>
      <c r="AN123" s="58"/>
      <c r="AO123" s="58"/>
      <c r="AP123" s="58"/>
      <c r="AQ123" s="57"/>
      <c r="AR123" s="57"/>
      <c r="AS123" s="57"/>
    </row>
    <row r="124" spans="1:45" ht="15" x14ac:dyDescent="0.25">
      <c r="A124" s="64"/>
      <c r="B124" s="64"/>
      <c r="C124" s="64"/>
      <c r="D124" s="64"/>
      <c r="E124" s="64"/>
      <c r="F124" s="64"/>
      <c r="G124" s="64"/>
      <c r="H124" s="67"/>
      <c r="I124" s="66"/>
      <c r="J124" s="68"/>
      <c r="K124" s="68"/>
      <c r="L124" s="67"/>
      <c r="M124" s="61"/>
      <c r="N124" s="67"/>
      <c r="O124" s="66"/>
      <c r="P124" s="65"/>
      <c r="Q124" s="64"/>
      <c r="R124" s="64"/>
      <c r="S124" s="64"/>
      <c r="T124" s="64"/>
      <c r="U124" s="65"/>
      <c r="V124" s="62"/>
      <c r="W124" s="63"/>
      <c r="X124" s="63"/>
      <c r="Y124" s="63"/>
      <c r="Z124" s="63"/>
      <c r="AA124" s="63"/>
      <c r="AB124" s="63"/>
      <c r="AC124" s="63"/>
      <c r="AD124" s="62"/>
      <c r="AE124" s="61"/>
      <c r="AF124" s="61"/>
      <c r="AG124" s="60"/>
      <c r="AH124" s="60"/>
      <c r="AI124" s="59"/>
      <c r="AJ124" s="58"/>
      <c r="AK124" s="58"/>
      <c r="AL124" s="58"/>
      <c r="AM124" s="58"/>
      <c r="AN124" s="58"/>
      <c r="AO124" s="58"/>
      <c r="AP124" s="58"/>
      <c r="AQ124" s="57"/>
      <c r="AR124" s="57"/>
      <c r="AS124" s="57"/>
    </row>
    <row r="125" spans="1:45" ht="15" x14ac:dyDescent="0.25">
      <c r="A125" s="64"/>
      <c r="B125" s="64"/>
      <c r="C125" s="64"/>
      <c r="D125" s="64"/>
      <c r="E125" s="64"/>
      <c r="F125" s="64"/>
      <c r="G125" s="64"/>
      <c r="H125" s="67"/>
      <c r="I125" s="66"/>
      <c r="J125" s="68"/>
      <c r="K125" s="68"/>
      <c r="L125" s="67"/>
      <c r="M125" s="61"/>
      <c r="N125" s="67"/>
      <c r="O125" s="66"/>
      <c r="P125" s="65"/>
      <c r="Q125" s="64"/>
      <c r="R125" s="64"/>
      <c r="S125" s="64"/>
      <c r="T125" s="64"/>
      <c r="U125" s="65"/>
      <c r="V125" s="62"/>
      <c r="W125" s="63"/>
      <c r="X125" s="63"/>
      <c r="Y125" s="63"/>
      <c r="Z125" s="63"/>
      <c r="AA125" s="63"/>
      <c r="AB125" s="63"/>
      <c r="AC125" s="63"/>
      <c r="AD125" s="62"/>
      <c r="AE125" s="61"/>
      <c r="AF125" s="61"/>
      <c r="AG125" s="60"/>
      <c r="AH125" s="60"/>
      <c r="AI125" s="59"/>
      <c r="AJ125" s="58"/>
      <c r="AK125" s="58"/>
      <c r="AL125" s="58"/>
      <c r="AM125" s="58"/>
      <c r="AN125" s="58"/>
      <c r="AO125" s="58"/>
      <c r="AP125" s="58"/>
      <c r="AQ125" s="57"/>
      <c r="AR125" s="57"/>
      <c r="AS125" s="57"/>
    </row>
    <row r="126" spans="1:45" ht="15" x14ac:dyDescent="0.25">
      <c r="A126" s="64"/>
      <c r="B126" s="64"/>
      <c r="C126" s="64"/>
      <c r="D126" s="64"/>
      <c r="E126" s="64"/>
      <c r="F126" s="64"/>
      <c r="G126" s="64"/>
      <c r="H126" s="67"/>
      <c r="I126" s="66"/>
      <c r="J126" s="68"/>
      <c r="K126" s="68"/>
      <c r="L126" s="67"/>
      <c r="M126" s="61"/>
      <c r="N126" s="67"/>
      <c r="O126" s="66"/>
      <c r="P126" s="65"/>
      <c r="Q126" s="64"/>
      <c r="R126" s="64"/>
      <c r="S126" s="64"/>
      <c r="T126" s="64"/>
      <c r="U126" s="65"/>
      <c r="V126" s="62"/>
      <c r="W126" s="63"/>
      <c r="X126" s="63"/>
      <c r="Y126" s="63"/>
      <c r="Z126" s="63"/>
      <c r="AA126" s="63"/>
      <c r="AB126" s="63"/>
      <c r="AC126" s="63"/>
      <c r="AD126" s="62"/>
      <c r="AE126" s="61"/>
      <c r="AF126" s="61"/>
      <c r="AG126" s="60"/>
      <c r="AH126" s="60"/>
      <c r="AI126" s="59"/>
      <c r="AJ126" s="58"/>
      <c r="AK126" s="58"/>
      <c r="AL126" s="58"/>
      <c r="AM126" s="58"/>
      <c r="AN126" s="58"/>
      <c r="AO126" s="58"/>
      <c r="AP126" s="58"/>
      <c r="AQ126" s="57"/>
      <c r="AR126" s="57"/>
      <c r="AS126" s="57"/>
    </row>
    <row r="127" spans="1:45" ht="15" x14ac:dyDescent="0.25">
      <c r="A127" s="64"/>
      <c r="B127" s="64"/>
      <c r="C127" s="64"/>
      <c r="D127" s="64"/>
      <c r="E127" s="64"/>
      <c r="F127" s="64"/>
      <c r="G127" s="64"/>
      <c r="H127" s="67"/>
      <c r="I127" s="66"/>
      <c r="J127" s="68"/>
      <c r="K127" s="68"/>
      <c r="L127" s="67"/>
      <c r="M127" s="61"/>
      <c r="N127" s="67"/>
      <c r="O127" s="66"/>
      <c r="P127" s="65"/>
      <c r="Q127" s="64"/>
      <c r="R127" s="64"/>
      <c r="S127" s="64"/>
      <c r="T127" s="64"/>
      <c r="U127" s="65"/>
      <c r="V127" s="62"/>
      <c r="W127" s="63"/>
      <c r="X127" s="63"/>
      <c r="Y127" s="63"/>
      <c r="Z127" s="63"/>
      <c r="AA127" s="63"/>
      <c r="AB127" s="63"/>
      <c r="AC127" s="63"/>
      <c r="AD127" s="62"/>
      <c r="AE127" s="61"/>
      <c r="AF127" s="61"/>
      <c r="AG127" s="60"/>
      <c r="AH127" s="60"/>
      <c r="AI127" s="59"/>
      <c r="AJ127" s="58"/>
      <c r="AK127" s="58"/>
      <c r="AL127" s="58"/>
      <c r="AM127" s="58"/>
      <c r="AN127" s="58"/>
      <c r="AO127" s="58"/>
      <c r="AP127" s="58"/>
      <c r="AQ127" s="57"/>
      <c r="AR127" s="57"/>
      <c r="AS127" s="57"/>
    </row>
    <row r="128" spans="1:45" ht="15" x14ac:dyDescent="0.25">
      <c r="A128" s="64"/>
      <c r="B128" s="64"/>
      <c r="C128" s="64"/>
      <c r="D128" s="64"/>
      <c r="E128" s="64"/>
      <c r="F128" s="64"/>
      <c r="G128" s="64"/>
      <c r="H128" s="67"/>
      <c r="I128" s="66"/>
      <c r="J128" s="68"/>
      <c r="K128" s="68"/>
      <c r="L128" s="67"/>
      <c r="M128" s="61"/>
      <c r="N128" s="67"/>
      <c r="O128" s="66"/>
      <c r="P128" s="65"/>
      <c r="Q128" s="64"/>
      <c r="R128" s="64"/>
      <c r="S128" s="64"/>
      <c r="T128" s="64"/>
      <c r="U128" s="65"/>
      <c r="V128" s="62"/>
      <c r="W128" s="63"/>
      <c r="X128" s="63"/>
      <c r="Y128" s="63"/>
      <c r="Z128" s="63"/>
      <c r="AA128" s="63"/>
      <c r="AB128" s="63"/>
      <c r="AC128" s="63"/>
      <c r="AD128" s="62"/>
      <c r="AE128" s="61"/>
      <c r="AF128" s="61"/>
      <c r="AG128" s="60"/>
      <c r="AH128" s="60"/>
      <c r="AI128" s="59"/>
      <c r="AJ128" s="58"/>
      <c r="AK128" s="58"/>
      <c r="AL128" s="58"/>
      <c r="AM128" s="58"/>
      <c r="AN128" s="58"/>
      <c r="AO128" s="58"/>
      <c r="AP128" s="58"/>
      <c r="AQ128" s="57"/>
      <c r="AR128" s="57"/>
      <c r="AS128" s="57"/>
    </row>
    <row r="129" spans="1:45" ht="15" x14ac:dyDescent="0.25">
      <c r="A129" s="64"/>
      <c r="B129" s="64"/>
      <c r="C129" s="64"/>
      <c r="D129" s="64"/>
      <c r="E129" s="64"/>
      <c r="F129" s="64"/>
      <c r="G129" s="64"/>
      <c r="H129" s="67"/>
      <c r="I129" s="66"/>
      <c r="J129" s="68"/>
      <c r="K129" s="68"/>
      <c r="L129" s="67"/>
      <c r="M129" s="61"/>
      <c r="N129" s="67"/>
      <c r="O129" s="66"/>
      <c r="P129" s="65"/>
      <c r="Q129" s="64"/>
      <c r="R129" s="64"/>
      <c r="S129" s="64"/>
      <c r="T129" s="64"/>
      <c r="U129" s="65"/>
      <c r="V129" s="62"/>
      <c r="W129" s="63"/>
      <c r="X129" s="63"/>
      <c r="Y129" s="63"/>
      <c r="Z129" s="63"/>
      <c r="AA129" s="63"/>
      <c r="AB129" s="63"/>
      <c r="AC129" s="63"/>
      <c r="AD129" s="62"/>
      <c r="AE129" s="61"/>
      <c r="AF129" s="61"/>
      <c r="AG129" s="60"/>
      <c r="AH129" s="60"/>
      <c r="AI129" s="59"/>
      <c r="AJ129" s="58"/>
      <c r="AK129" s="58"/>
      <c r="AL129" s="58"/>
      <c r="AM129" s="58"/>
      <c r="AN129" s="58"/>
      <c r="AO129" s="58"/>
      <c r="AP129" s="58"/>
      <c r="AQ129" s="57"/>
      <c r="AR129" s="57"/>
      <c r="AS129" s="57"/>
    </row>
    <row r="130" spans="1:45" ht="15" x14ac:dyDescent="0.25">
      <c r="A130" s="64"/>
      <c r="B130" s="64"/>
      <c r="C130" s="64"/>
      <c r="D130" s="64"/>
      <c r="E130" s="64"/>
      <c r="F130" s="64"/>
      <c r="G130" s="64"/>
      <c r="H130" s="67"/>
      <c r="I130" s="66"/>
      <c r="J130" s="68"/>
      <c r="K130" s="68"/>
      <c r="L130" s="67"/>
      <c r="M130" s="61"/>
      <c r="N130" s="67"/>
      <c r="O130" s="66"/>
      <c r="P130" s="65"/>
      <c r="Q130" s="64"/>
      <c r="R130" s="64"/>
      <c r="S130" s="64"/>
      <c r="T130" s="64"/>
      <c r="U130" s="65"/>
      <c r="V130" s="62"/>
      <c r="W130" s="63"/>
      <c r="X130" s="63"/>
      <c r="Y130" s="63"/>
      <c r="Z130" s="63"/>
      <c r="AA130" s="63"/>
      <c r="AB130" s="63"/>
      <c r="AC130" s="63"/>
      <c r="AD130" s="62"/>
      <c r="AE130" s="61"/>
      <c r="AF130" s="61"/>
      <c r="AG130" s="60"/>
      <c r="AH130" s="60"/>
      <c r="AI130" s="59"/>
      <c r="AJ130" s="58"/>
      <c r="AK130" s="58"/>
      <c r="AL130" s="58"/>
      <c r="AM130" s="58"/>
      <c r="AN130" s="58"/>
      <c r="AO130" s="58"/>
      <c r="AP130" s="58"/>
      <c r="AQ130" s="57"/>
      <c r="AR130" s="57"/>
      <c r="AS130" s="57"/>
    </row>
    <row r="131" spans="1:45" ht="15" x14ac:dyDescent="0.25">
      <c r="A131" s="64"/>
      <c r="B131" s="64"/>
      <c r="C131" s="64"/>
      <c r="D131" s="64"/>
      <c r="E131" s="64"/>
      <c r="F131" s="64"/>
      <c r="G131" s="64"/>
      <c r="H131" s="67"/>
      <c r="I131" s="66"/>
      <c r="J131" s="68"/>
      <c r="K131" s="68"/>
      <c r="L131" s="67"/>
      <c r="M131" s="61"/>
      <c r="N131" s="67"/>
      <c r="O131" s="66"/>
      <c r="P131" s="65"/>
      <c r="Q131" s="64"/>
      <c r="R131" s="64"/>
      <c r="S131" s="64"/>
      <c r="T131" s="64"/>
      <c r="U131" s="65"/>
      <c r="V131" s="62"/>
      <c r="W131" s="63"/>
      <c r="X131" s="63"/>
      <c r="Y131" s="63"/>
      <c r="Z131" s="63"/>
      <c r="AA131" s="63"/>
      <c r="AB131" s="63"/>
      <c r="AC131" s="63"/>
      <c r="AD131" s="62"/>
      <c r="AE131" s="61"/>
      <c r="AF131" s="61"/>
      <c r="AG131" s="60"/>
      <c r="AH131" s="60"/>
      <c r="AI131" s="59"/>
      <c r="AJ131" s="58"/>
      <c r="AK131" s="58"/>
      <c r="AL131" s="58"/>
      <c r="AM131" s="58"/>
      <c r="AN131" s="58"/>
      <c r="AO131" s="58"/>
      <c r="AP131" s="58"/>
      <c r="AQ131" s="57"/>
      <c r="AR131" s="57"/>
      <c r="AS131" s="57"/>
    </row>
    <row r="132" spans="1:45" ht="15" x14ac:dyDescent="0.25">
      <c r="A132" s="64"/>
      <c r="B132" s="64"/>
      <c r="C132" s="64"/>
      <c r="D132" s="64"/>
      <c r="E132" s="64"/>
      <c r="F132" s="64"/>
      <c r="G132" s="64"/>
      <c r="H132" s="67"/>
      <c r="I132" s="66"/>
      <c r="J132" s="68"/>
      <c r="K132" s="68"/>
      <c r="L132" s="67"/>
      <c r="M132" s="61"/>
      <c r="N132" s="67"/>
      <c r="O132" s="66"/>
      <c r="P132" s="65"/>
      <c r="Q132" s="64"/>
      <c r="R132" s="64"/>
      <c r="S132" s="64"/>
      <c r="T132" s="64"/>
      <c r="U132" s="65"/>
      <c r="V132" s="62"/>
      <c r="W132" s="63"/>
      <c r="X132" s="63"/>
      <c r="Y132" s="63"/>
      <c r="Z132" s="63"/>
      <c r="AA132" s="63"/>
      <c r="AB132" s="63"/>
      <c r="AC132" s="63"/>
      <c r="AD132" s="62"/>
      <c r="AE132" s="61"/>
      <c r="AF132" s="61"/>
      <c r="AG132" s="60"/>
      <c r="AH132" s="60"/>
      <c r="AI132" s="59"/>
      <c r="AJ132" s="58"/>
      <c r="AK132" s="58"/>
      <c r="AL132" s="58"/>
      <c r="AM132" s="58"/>
      <c r="AN132" s="58"/>
      <c r="AO132" s="58"/>
      <c r="AP132" s="58"/>
      <c r="AQ132" s="57"/>
      <c r="AR132" s="57"/>
      <c r="AS132" s="57"/>
    </row>
    <row r="133" spans="1:45" ht="15" x14ac:dyDescent="0.25">
      <c r="A133" s="64"/>
      <c r="B133" s="64"/>
      <c r="C133" s="64"/>
      <c r="D133" s="64"/>
      <c r="E133" s="64"/>
      <c r="F133" s="64"/>
      <c r="G133" s="64"/>
      <c r="H133" s="67"/>
      <c r="I133" s="66"/>
      <c r="J133" s="68"/>
      <c r="K133" s="68"/>
      <c r="L133" s="67"/>
      <c r="M133" s="61"/>
      <c r="N133" s="67"/>
      <c r="O133" s="66"/>
      <c r="P133" s="65"/>
      <c r="Q133" s="64"/>
      <c r="R133" s="64"/>
      <c r="S133" s="64"/>
      <c r="T133" s="64"/>
      <c r="U133" s="65"/>
      <c r="V133" s="62"/>
      <c r="W133" s="63"/>
      <c r="X133" s="63"/>
      <c r="Y133" s="63"/>
      <c r="Z133" s="63"/>
      <c r="AA133" s="63"/>
      <c r="AB133" s="63"/>
      <c r="AC133" s="63"/>
      <c r="AD133" s="62"/>
      <c r="AE133" s="61"/>
      <c r="AF133" s="61"/>
      <c r="AG133" s="60"/>
      <c r="AH133" s="60"/>
      <c r="AI133" s="59"/>
      <c r="AJ133" s="58"/>
      <c r="AK133" s="58"/>
      <c r="AL133" s="58"/>
      <c r="AM133" s="58"/>
      <c r="AN133" s="58"/>
      <c r="AO133" s="58"/>
      <c r="AP133" s="58"/>
      <c r="AQ133" s="57"/>
      <c r="AR133" s="57"/>
      <c r="AS133" s="57"/>
    </row>
    <row r="134" spans="1:45" ht="15" x14ac:dyDescent="0.25">
      <c r="A134" s="64"/>
      <c r="B134" s="64"/>
      <c r="C134" s="64"/>
      <c r="D134" s="64"/>
      <c r="E134" s="64"/>
      <c r="F134" s="64"/>
      <c r="G134" s="64"/>
      <c r="H134" s="67"/>
      <c r="I134" s="66"/>
      <c r="J134" s="68"/>
      <c r="K134" s="68"/>
      <c r="L134" s="67"/>
      <c r="M134" s="61"/>
      <c r="N134" s="67"/>
      <c r="O134" s="66"/>
      <c r="P134" s="65"/>
      <c r="Q134" s="64"/>
      <c r="R134" s="64"/>
      <c r="S134" s="64"/>
      <c r="T134" s="64"/>
      <c r="U134" s="65"/>
      <c r="V134" s="62"/>
      <c r="W134" s="63"/>
      <c r="X134" s="63"/>
      <c r="Y134" s="63"/>
      <c r="Z134" s="63"/>
      <c r="AA134" s="63"/>
      <c r="AB134" s="63"/>
      <c r="AC134" s="63"/>
      <c r="AD134" s="62"/>
      <c r="AE134" s="61"/>
      <c r="AF134" s="61"/>
      <c r="AG134" s="60"/>
      <c r="AH134" s="60"/>
      <c r="AI134" s="59"/>
      <c r="AJ134" s="58"/>
      <c r="AK134" s="58"/>
      <c r="AL134" s="58"/>
      <c r="AM134" s="58"/>
      <c r="AN134" s="58"/>
      <c r="AO134" s="58"/>
      <c r="AP134" s="58"/>
      <c r="AQ134" s="57"/>
      <c r="AR134" s="57"/>
      <c r="AS134" s="57"/>
    </row>
    <row r="135" spans="1:45" ht="15" x14ac:dyDescent="0.25">
      <c r="A135" s="64"/>
      <c r="B135" s="64"/>
      <c r="C135" s="64"/>
      <c r="D135" s="64"/>
      <c r="E135" s="64"/>
      <c r="F135" s="64"/>
      <c r="G135" s="64"/>
      <c r="H135" s="67"/>
      <c r="I135" s="66"/>
      <c r="J135" s="68"/>
      <c r="K135" s="68"/>
      <c r="L135" s="67"/>
      <c r="M135" s="61"/>
      <c r="N135" s="67"/>
      <c r="O135" s="66"/>
      <c r="P135" s="65"/>
      <c r="Q135" s="64"/>
      <c r="R135" s="64"/>
      <c r="S135" s="64"/>
      <c r="T135" s="64"/>
      <c r="U135" s="65"/>
      <c r="V135" s="62"/>
      <c r="W135" s="63"/>
      <c r="X135" s="63"/>
      <c r="Y135" s="63"/>
      <c r="Z135" s="63"/>
      <c r="AA135" s="63"/>
      <c r="AB135" s="63"/>
      <c r="AC135" s="63"/>
      <c r="AD135" s="62"/>
      <c r="AE135" s="61"/>
      <c r="AF135" s="61"/>
      <c r="AG135" s="60"/>
      <c r="AH135" s="60"/>
      <c r="AI135" s="59"/>
      <c r="AJ135" s="58"/>
      <c r="AK135" s="58"/>
      <c r="AL135" s="58"/>
      <c r="AM135" s="58"/>
      <c r="AN135" s="58"/>
      <c r="AO135" s="58"/>
      <c r="AP135" s="58"/>
      <c r="AQ135" s="57"/>
      <c r="AR135" s="57"/>
      <c r="AS135" s="57"/>
    </row>
    <row r="136" spans="1:45" ht="15" x14ac:dyDescent="0.25">
      <c r="A136" s="64"/>
      <c r="B136" s="64"/>
      <c r="C136" s="64"/>
      <c r="D136" s="64"/>
      <c r="E136" s="64"/>
      <c r="F136" s="64"/>
      <c r="G136" s="64"/>
      <c r="H136" s="67"/>
      <c r="I136" s="66"/>
      <c r="J136" s="68"/>
      <c r="K136" s="68"/>
      <c r="L136" s="67"/>
      <c r="M136" s="61"/>
      <c r="N136" s="67"/>
      <c r="O136" s="66"/>
      <c r="P136" s="65"/>
      <c r="Q136" s="64"/>
      <c r="R136" s="64"/>
      <c r="S136" s="64"/>
      <c r="T136" s="64"/>
      <c r="U136" s="65"/>
      <c r="V136" s="62"/>
      <c r="W136" s="63"/>
      <c r="X136" s="63"/>
      <c r="Y136" s="63"/>
      <c r="Z136" s="63"/>
      <c r="AA136" s="63"/>
      <c r="AB136" s="63"/>
      <c r="AC136" s="63"/>
      <c r="AD136" s="62"/>
      <c r="AE136" s="61"/>
      <c r="AF136" s="61"/>
      <c r="AG136" s="60"/>
      <c r="AH136" s="60"/>
      <c r="AI136" s="59"/>
      <c r="AJ136" s="58"/>
      <c r="AK136" s="58"/>
      <c r="AL136" s="58"/>
      <c r="AM136" s="58"/>
      <c r="AN136" s="58"/>
      <c r="AO136" s="58"/>
      <c r="AP136" s="58"/>
      <c r="AQ136" s="57"/>
      <c r="AR136" s="57"/>
      <c r="AS136" s="57"/>
    </row>
    <row r="137" spans="1:45" ht="15" x14ac:dyDescent="0.25">
      <c r="A137" s="64"/>
      <c r="B137" s="64"/>
      <c r="C137" s="64"/>
      <c r="D137" s="64"/>
      <c r="E137" s="64"/>
      <c r="F137" s="64"/>
      <c r="G137" s="64"/>
      <c r="H137" s="67"/>
      <c r="I137" s="66"/>
      <c r="J137" s="68"/>
      <c r="K137" s="68"/>
      <c r="L137" s="67"/>
      <c r="M137" s="61"/>
      <c r="N137" s="67"/>
      <c r="O137" s="66"/>
      <c r="P137" s="65"/>
      <c r="Q137" s="64"/>
      <c r="R137" s="64"/>
      <c r="S137" s="64"/>
      <c r="T137" s="64"/>
      <c r="U137" s="65"/>
      <c r="V137" s="62"/>
      <c r="W137" s="63"/>
      <c r="X137" s="63"/>
      <c r="Y137" s="63"/>
      <c r="Z137" s="63"/>
      <c r="AA137" s="63"/>
      <c r="AB137" s="63"/>
      <c r="AC137" s="63"/>
      <c r="AD137" s="62"/>
      <c r="AE137" s="61"/>
      <c r="AF137" s="61"/>
      <c r="AG137" s="60"/>
      <c r="AH137" s="60"/>
      <c r="AI137" s="59"/>
      <c r="AJ137" s="58"/>
      <c r="AK137" s="58"/>
      <c r="AL137" s="58"/>
      <c r="AM137" s="58"/>
      <c r="AN137" s="58"/>
      <c r="AO137" s="58"/>
      <c r="AP137" s="58"/>
      <c r="AQ137" s="57"/>
      <c r="AR137" s="57"/>
      <c r="AS137" s="57"/>
    </row>
    <row r="138" spans="1:45" ht="15" x14ac:dyDescent="0.25">
      <c r="A138" s="64"/>
      <c r="B138" s="64"/>
      <c r="C138" s="64"/>
      <c r="D138" s="64"/>
      <c r="E138" s="64"/>
      <c r="F138" s="64"/>
      <c r="G138" s="64"/>
      <c r="H138" s="67"/>
      <c r="I138" s="66"/>
      <c r="J138" s="68"/>
      <c r="K138" s="68"/>
      <c r="L138" s="67"/>
      <c r="M138" s="61"/>
      <c r="N138" s="67"/>
      <c r="O138" s="66"/>
      <c r="P138" s="65"/>
      <c r="Q138" s="64"/>
      <c r="R138" s="64"/>
      <c r="S138" s="64"/>
      <c r="T138" s="64"/>
      <c r="U138" s="65"/>
      <c r="V138" s="62"/>
      <c r="W138" s="63"/>
      <c r="X138" s="63"/>
      <c r="Y138" s="63"/>
      <c r="Z138" s="63"/>
      <c r="AA138" s="63"/>
      <c r="AB138" s="63"/>
      <c r="AC138" s="63"/>
      <c r="AD138" s="62"/>
      <c r="AE138" s="61"/>
      <c r="AF138" s="61"/>
      <c r="AG138" s="60"/>
      <c r="AH138" s="60"/>
      <c r="AI138" s="59"/>
      <c r="AJ138" s="58"/>
      <c r="AK138" s="58"/>
      <c r="AL138" s="58"/>
      <c r="AM138" s="58"/>
      <c r="AN138" s="58"/>
      <c r="AO138" s="58"/>
      <c r="AP138" s="58"/>
      <c r="AQ138" s="57"/>
      <c r="AR138" s="57"/>
      <c r="AS138" s="57"/>
    </row>
    <row r="139" spans="1:45" ht="15" x14ac:dyDescent="0.25">
      <c r="A139" s="64"/>
      <c r="B139" s="64"/>
      <c r="C139" s="64"/>
      <c r="D139" s="64"/>
      <c r="E139" s="64"/>
      <c r="F139" s="64"/>
      <c r="G139" s="64"/>
      <c r="H139" s="67"/>
      <c r="I139" s="66"/>
      <c r="J139" s="68"/>
      <c r="K139" s="68"/>
      <c r="L139" s="67"/>
      <c r="M139" s="61"/>
      <c r="N139" s="67"/>
      <c r="O139" s="66"/>
      <c r="P139" s="65"/>
      <c r="Q139" s="64"/>
      <c r="R139" s="64"/>
      <c r="S139" s="64"/>
      <c r="T139" s="64"/>
      <c r="U139" s="65"/>
      <c r="V139" s="62"/>
      <c r="W139" s="63"/>
      <c r="X139" s="63"/>
      <c r="Y139" s="63"/>
      <c r="Z139" s="63"/>
      <c r="AA139" s="63"/>
      <c r="AB139" s="63"/>
      <c r="AC139" s="63"/>
      <c r="AD139" s="62"/>
      <c r="AE139" s="61"/>
      <c r="AF139" s="61"/>
      <c r="AG139" s="60"/>
      <c r="AH139" s="60"/>
      <c r="AI139" s="59"/>
      <c r="AJ139" s="58"/>
      <c r="AK139" s="58"/>
      <c r="AL139" s="58"/>
      <c r="AM139" s="58"/>
      <c r="AN139" s="58"/>
      <c r="AO139" s="58"/>
      <c r="AP139" s="58"/>
      <c r="AQ139" s="57"/>
      <c r="AR139" s="57"/>
      <c r="AS139" s="57"/>
    </row>
    <row r="140" spans="1:45" ht="15" x14ac:dyDescent="0.25">
      <c r="A140" s="64"/>
      <c r="B140" s="64"/>
      <c r="C140" s="64"/>
      <c r="D140" s="64"/>
      <c r="E140" s="64"/>
      <c r="F140" s="64"/>
      <c r="G140" s="64"/>
      <c r="H140" s="67"/>
      <c r="I140" s="66"/>
      <c r="J140" s="68"/>
      <c r="K140" s="68"/>
      <c r="L140" s="67"/>
      <c r="M140" s="61"/>
      <c r="N140" s="67"/>
      <c r="O140" s="66"/>
      <c r="P140" s="65"/>
      <c r="Q140" s="64"/>
      <c r="R140" s="64"/>
      <c r="S140" s="64"/>
      <c r="T140" s="64"/>
      <c r="U140" s="65"/>
      <c r="V140" s="62"/>
      <c r="W140" s="63"/>
      <c r="X140" s="63"/>
      <c r="Y140" s="63"/>
      <c r="Z140" s="63"/>
      <c r="AA140" s="63"/>
      <c r="AB140" s="63"/>
      <c r="AC140" s="63"/>
      <c r="AD140" s="62"/>
      <c r="AE140" s="61"/>
      <c r="AF140" s="61"/>
      <c r="AG140" s="60"/>
      <c r="AH140" s="60"/>
      <c r="AI140" s="59"/>
      <c r="AJ140" s="58"/>
      <c r="AK140" s="58"/>
      <c r="AL140" s="58"/>
      <c r="AM140" s="58"/>
      <c r="AN140" s="58"/>
      <c r="AO140" s="58"/>
      <c r="AP140" s="58"/>
      <c r="AQ140" s="57"/>
      <c r="AR140" s="57"/>
      <c r="AS140" s="57"/>
    </row>
    <row r="141" spans="1:45" ht="15" x14ac:dyDescent="0.25">
      <c r="A141" s="64"/>
      <c r="B141" s="64"/>
      <c r="C141" s="64"/>
      <c r="D141" s="64"/>
      <c r="E141" s="64"/>
      <c r="F141" s="64"/>
      <c r="G141" s="64"/>
      <c r="H141" s="67"/>
      <c r="I141" s="66"/>
      <c r="J141" s="68"/>
      <c r="K141" s="68"/>
      <c r="L141" s="67"/>
      <c r="M141" s="61"/>
      <c r="N141" s="67"/>
      <c r="O141" s="66"/>
      <c r="P141" s="65"/>
      <c r="Q141" s="64"/>
      <c r="R141" s="64"/>
      <c r="S141" s="64"/>
      <c r="T141" s="64"/>
      <c r="U141" s="65"/>
      <c r="V141" s="62"/>
      <c r="W141" s="63"/>
      <c r="X141" s="63"/>
      <c r="Y141" s="63"/>
      <c r="Z141" s="63"/>
      <c r="AA141" s="63"/>
      <c r="AB141" s="63"/>
      <c r="AC141" s="63"/>
      <c r="AD141" s="62"/>
      <c r="AE141" s="61"/>
      <c r="AF141" s="61"/>
      <c r="AG141" s="60"/>
      <c r="AH141" s="60"/>
      <c r="AI141" s="59"/>
      <c r="AJ141" s="58"/>
      <c r="AK141" s="58"/>
      <c r="AL141" s="58"/>
      <c r="AM141" s="58"/>
      <c r="AN141" s="58"/>
      <c r="AO141" s="58"/>
      <c r="AP141" s="58"/>
      <c r="AQ141" s="57"/>
      <c r="AR141" s="57"/>
      <c r="AS141" s="57"/>
    </row>
    <row r="142" spans="1:45" ht="15" x14ac:dyDescent="0.25">
      <c r="A142" s="64"/>
      <c r="B142" s="64"/>
      <c r="C142" s="64"/>
      <c r="D142" s="64"/>
      <c r="E142" s="64"/>
      <c r="F142" s="64"/>
      <c r="G142" s="64"/>
      <c r="H142" s="67"/>
      <c r="I142" s="66"/>
      <c r="J142" s="68"/>
      <c r="K142" s="68"/>
      <c r="L142" s="67"/>
      <c r="M142" s="61"/>
      <c r="N142" s="67"/>
      <c r="O142" s="66"/>
      <c r="P142" s="65"/>
      <c r="Q142" s="64"/>
      <c r="R142" s="64"/>
      <c r="S142" s="64"/>
      <c r="T142" s="64"/>
      <c r="U142" s="65"/>
      <c r="V142" s="62"/>
      <c r="W142" s="63"/>
      <c r="X142" s="63"/>
      <c r="Y142" s="63"/>
      <c r="Z142" s="63"/>
      <c r="AA142" s="63"/>
      <c r="AB142" s="63"/>
      <c r="AC142" s="63"/>
      <c r="AD142" s="62"/>
      <c r="AE142" s="61"/>
      <c r="AF142" s="61"/>
      <c r="AG142" s="60"/>
      <c r="AH142" s="60"/>
      <c r="AI142" s="59"/>
      <c r="AJ142" s="58"/>
      <c r="AK142" s="58"/>
      <c r="AL142" s="58"/>
      <c r="AM142" s="58"/>
      <c r="AN142" s="58"/>
      <c r="AO142" s="58"/>
      <c r="AP142" s="58"/>
      <c r="AQ142" s="57"/>
      <c r="AR142" s="57"/>
      <c r="AS142" s="57"/>
    </row>
    <row r="143" spans="1:45" ht="15" x14ac:dyDescent="0.25">
      <c r="A143" s="64"/>
      <c r="B143" s="64"/>
      <c r="C143" s="64"/>
      <c r="D143" s="64"/>
      <c r="E143" s="64"/>
      <c r="F143" s="64"/>
      <c r="G143" s="64"/>
      <c r="H143" s="67"/>
      <c r="I143" s="66"/>
      <c r="J143" s="68"/>
      <c r="K143" s="68"/>
      <c r="L143" s="67"/>
      <c r="M143" s="61"/>
      <c r="N143" s="67"/>
      <c r="O143" s="66"/>
      <c r="P143" s="65"/>
      <c r="Q143" s="64"/>
      <c r="R143" s="64"/>
      <c r="S143" s="64"/>
      <c r="T143" s="64"/>
      <c r="U143" s="65"/>
      <c r="V143" s="62"/>
      <c r="W143" s="63"/>
      <c r="X143" s="63"/>
      <c r="Y143" s="63"/>
      <c r="Z143" s="63"/>
      <c r="AA143" s="63"/>
      <c r="AB143" s="63"/>
      <c r="AC143" s="63"/>
      <c r="AD143" s="62"/>
      <c r="AE143" s="61"/>
      <c r="AF143" s="61"/>
      <c r="AG143" s="60"/>
      <c r="AH143" s="60"/>
      <c r="AI143" s="59"/>
      <c r="AJ143" s="58"/>
      <c r="AK143" s="58"/>
      <c r="AL143" s="58"/>
      <c r="AM143" s="58"/>
      <c r="AN143" s="58"/>
      <c r="AO143" s="58"/>
      <c r="AP143" s="58"/>
      <c r="AQ143" s="57"/>
      <c r="AR143" s="57"/>
      <c r="AS143" s="57"/>
    </row>
    <row r="144" spans="1:45" ht="15" x14ac:dyDescent="0.25">
      <c r="A144" s="64"/>
      <c r="B144" s="64"/>
      <c r="C144" s="64"/>
      <c r="D144" s="64"/>
      <c r="E144" s="64"/>
      <c r="F144" s="64"/>
      <c r="G144" s="64"/>
      <c r="H144" s="67"/>
      <c r="I144" s="66"/>
      <c r="J144" s="68"/>
      <c r="K144" s="68"/>
      <c r="L144" s="67"/>
      <c r="M144" s="61"/>
      <c r="N144" s="67"/>
      <c r="O144" s="66"/>
      <c r="P144" s="65"/>
      <c r="Q144" s="64"/>
      <c r="R144" s="64"/>
      <c r="S144" s="64"/>
      <c r="T144" s="64"/>
      <c r="U144" s="65"/>
      <c r="V144" s="62"/>
      <c r="W144" s="63"/>
      <c r="X144" s="63"/>
      <c r="Y144" s="63"/>
      <c r="Z144" s="63"/>
      <c r="AA144" s="63"/>
      <c r="AB144" s="63"/>
      <c r="AC144" s="63"/>
      <c r="AD144" s="62"/>
      <c r="AE144" s="61"/>
      <c r="AF144" s="61"/>
      <c r="AG144" s="60"/>
      <c r="AH144" s="60"/>
      <c r="AI144" s="59"/>
      <c r="AJ144" s="58"/>
      <c r="AK144" s="58"/>
      <c r="AL144" s="58"/>
      <c r="AM144" s="58"/>
      <c r="AN144" s="58"/>
      <c r="AO144" s="58"/>
      <c r="AP144" s="58"/>
      <c r="AQ144" s="57"/>
      <c r="AR144" s="57"/>
      <c r="AS144" s="57"/>
    </row>
    <row r="145" spans="1:45" ht="15" x14ac:dyDescent="0.25">
      <c r="A145" s="64"/>
      <c r="B145" s="64"/>
      <c r="C145" s="64"/>
      <c r="D145" s="64"/>
      <c r="E145" s="64"/>
      <c r="F145" s="64"/>
      <c r="G145" s="64"/>
      <c r="H145" s="67"/>
      <c r="I145" s="66"/>
      <c r="J145" s="68"/>
      <c r="K145" s="68"/>
      <c r="L145" s="67"/>
      <c r="M145" s="61"/>
      <c r="N145" s="67"/>
      <c r="O145" s="66"/>
      <c r="P145" s="65"/>
      <c r="Q145" s="64"/>
      <c r="R145" s="64"/>
      <c r="S145" s="64"/>
      <c r="T145" s="64"/>
      <c r="U145" s="65"/>
      <c r="V145" s="62"/>
      <c r="W145" s="63"/>
      <c r="X145" s="63"/>
      <c r="Y145" s="63"/>
      <c r="Z145" s="63"/>
      <c r="AA145" s="63"/>
      <c r="AB145" s="63"/>
      <c r="AC145" s="63"/>
      <c r="AD145" s="62"/>
      <c r="AE145" s="61"/>
      <c r="AF145" s="61"/>
      <c r="AG145" s="60"/>
      <c r="AH145" s="60"/>
      <c r="AI145" s="59"/>
      <c r="AJ145" s="58"/>
      <c r="AK145" s="58"/>
      <c r="AL145" s="58"/>
      <c r="AM145" s="58"/>
      <c r="AN145" s="58"/>
      <c r="AO145" s="58"/>
      <c r="AP145" s="58"/>
      <c r="AQ145" s="57"/>
      <c r="AR145" s="57"/>
      <c r="AS145" s="57"/>
    </row>
    <row r="146" spans="1:45" ht="15" x14ac:dyDescent="0.25">
      <c r="A146" s="64"/>
      <c r="B146" s="64"/>
      <c r="C146" s="64"/>
      <c r="D146" s="64"/>
      <c r="E146" s="64"/>
      <c r="F146" s="64"/>
      <c r="G146" s="64"/>
      <c r="H146" s="67"/>
      <c r="I146" s="66"/>
      <c r="J146" s="68"/>
      <c r="K146" s="68"/>
      <c r="L146" s="67"/>
      <c r="M146" s="61"/>
      <c r="N146" s="67"/>
      <c r="O146" s="66"/>
      <c r="P146" s="65"/>
      <c r="Q146" s="64"/>
      <c r="R146" s="64"/>
      <c r="S146" s="64"/>
      <c r="T146" s="64"/>
      <c r="U146" s="65"/>
      <c r="V146" s="62"/>
      <c r="W146" s="63"/>
      <c r="X146" s="63"/>
      <c r="Y146" s="63"/>
      <c r="Z146" s="63"/>
      <c r="AA146" s="63"/>
      <c r="AB146" s="63"/>
      <c r="AC146" s="63"/>
      <c r="AD146" s="62"/>
      <c r="AE146" s="61"/>
      <c r="AF146" s="61"/>
      <c r="AG146" s="60"/>
      <c r="AH146" s="60"/>
      <c r="AI146" s="59"/>
      <c r="AJ146" s="58"/>
      <c r="AK146" s="58"/>
      <c r="AL146" s="58"/>
      <c r="AM146" s="58"/>
      <c r="AN146" s="58"/>
      <c r="AO146" s="58"/>
      <c r="AP146" s="58"/>
      <c r="AQ146" s="57"/>
      <c r="AR146" s="57"/>
      <c r="AS146" s="57"/>
    </row>
    <row r="147" spans="1:45" ht="15" x14ac:dyDescent="0.25">
      <c r="A147" s="64"/>
      <c r="B147" s="64"/>
      <c r="C147" s="64"/>
      <c r="D147" s="64"/>
      <c r="E147" s="64"/>
      <c r="F147" s="64"/>
      <c r="G147" s="64"/>
      <c r="H147" s="67"/>
      <c r="I147" s="66"/>
      <c r="J147" s="68"/>
      <c r="K147" s="68"/>
      <c r="L147" s="67"/>
      <c r="M147" s="61"/>
      <c r="N147" s="67"/>
      <c r="O147" s="66"/>
      <c r="P147" s="65"/>
      <c r="Q147" s="64"/>
      <c r="R147" s="64"/>
      <c r="S147" s="64"/>
      <c r="T147" s="64"/>
      <c r="U147" s="65"/>
      <c r="V147" s="62"/>
      <c r="W147" s="63"/>
      <c r="X147" s="63"/>
      <c r="Y147" s="63"/>
      <c r="Z147" s="63"/>
      <c r="AA147" s="63"/>
      <c r="AB147" s="63"/>
      <c r="AC147" s="63"/>
      <c r="AD147" s="62"/>
      <c r="AE147" s="61"/>
      <c r="AF147" s="61"/>
      <c r="AG147" s="60"/>
      <c r="AH147" s="60"/>
      <c r="AI147" s="59"/>
      <c r="AJ147" s="58"/>
      <c r="AK147" s="58"/>
      <c r="AL147" s="58"/>
      <c r="AM147" s="58"/>
      <c r="AN147" s="58"/>
      <c r="AO147" s="58"/>
      <c r="AP147" s="58"/>
      <c r="AQ147" s="57"/>
      <c r="AR147" s="57"/>
      <c r="AS147" s="57"/>
    </row>
    <row r="148" spans="1:45" ht="15" x14ac:dyDescent="0.25">
      <c r="A148" s="64"/>
      <c r="B148" s="64"/>
      <c r="C148" s="64"/>
      <c r="D148" s="64"/>
      <c r="E148" s="64"/>
      <c r="F148" s="64"/>
      <c r="G148" s="64"/>
      <c r="H148" s="67"/>
      <c r="I148" s="66"/>
      <c r="J148" s="68"/>
      <c r="K148" s="68"/>
      <c r="L148" s="67"/>
      <c r="M148" s="61"/>
      <c r="N148" s="67"/>
      <c r="O148" s="66"/>
      <c r="P148" s="65"/>
      <c r="Q148" s="64"/>
      <c r="R148" s="64"/>
      <c r="S148" s="64"/>
      <c r="T148" s="64"/>
      <c r="U148" s="65"/>
      <c r="V148" s="62"/>
      <c r="W148" s="63"/>
      <c r="X148" s="63"/>
      <c r="Y148" s="63"/>
      <c r="Z148" s="63"/>
      <c r="AA148" s="63"/>
      <c r="AB148" s="63"/>
      <c r="AC148" s="63"/>
      <c r="AD148" s="62"/>
      <c r="AE148" s="61"/>
      <c r="AF148" s="61"/>
      <c r="AG148" s="60"/>
      <c r="AH148" s="60"/>
      <c r="AI148" s="59"/>
      <c r="AJ148" s="58"/>
      <c r="AK148" s="58"/>
      <c r="AL148" s="58"/>
      <c r="AM148" s="58"/>
      <c r="AN148" s="58"/>
      <c r="AO148" s="58"/>
      <c r="AP148" s="58"/>
      <c r="AQ148" s="57"/>
      <c r="AR148" s="57"/>
      <c r="AS148" s="57"/>
    </row>
    <row r="149" spans="1:45" ht="15" x14ac:dyDescent="0.25">
      <c r="A149" s="64"/>
      <c r="B149" s="64"/>
      <c r="C149" s="64"/>
      <c r="D149" s="64"/>
      <c r="E149" s="64"/>
      <c r="F149" s="64"/>
      <c r="G149" s="64"/>
      <c r="H149" s="67"/>
      <c r="I149" s="66"/>
      <c r="J149" s="68"/>
      <c r="K149" s="68"/>
      <c r="L149" s="67"/>
      <c r="M149" s="61"/>
      <c r="N149" s="67"/>
      <c r="O149" s="66"/>
      <c r="P149" s="65"/>
      <c r="Q149" s="64"/>
      <c r="R149" s="64"/>
      <c r="S149" s="64"/>
      <c r="T149" s="64"/>
      <c r="U149" s="65"/>
      <c r="V149" s="62"/>
      <c r="W149" s="63"/>
      <c r="X149" s="63"/>
      <c r="Y149" s="63"/>
      <c r="Z149" s="63"/>
      <c r="AA149" s="63"/>
      <c r="AB149" s="63"/>
      <c r="AC149" s="63"/>
      <c r="AD149" s="62"/>
      <c r="AE149" s="61"/>
      <c r="AF149" s="61"/>
      <c r="AG149" s="60"/>
      <c r="AH149" s="60"/>
      <c r="AI149" s="59"/>
      <c r="AJ149" s="58"/>
      <c r="AK149" s="58"/>
      <c r="AL149" s="58"/>
      <c r="AM149" s="58"/>
      <c r="AN149" s="58"/>
      <c r="AO149" s="58"/>
      <c r="AP149" s="58"/>
      <c r="AQ149" s="57"/>
      <c r="AR149" s="57"/>
      <c r="AS149" s="57"/>
    </row>
    <row r="150" spans="1:45" ht="15" x14ac:dyDescent="0.25">
      <c r="A150" s="64"/>
      <c r="B150" s="64"/>
      <c r="C150" s="64"/>
      <c r="D150" s="64"/>
      <c r="E150" s="64"/>
      <c r="F150" s="64"/>
      <c r="G150" s="64"/>
      <c r="H150" s="67"/>
      <c r="I150" s="66"/>
      <c r="J150" s="68"/>
      <c r="K150" s="68"/>
      <c r="L150" s="67"/>
      <c r="M150" s="61"/>
      <c r="N150" s="67"/>
      <c r="O150" s="66"/>
      <c r="P150" s="65"/>
      <c r="Q150" s="64"/>
      <c r="R150" s="64"/>
      <c r="S150" s="64"/>
      <c r="T150" s="64"/>
      <c r="U150" s="65"/>
      <c r="V150" s="62"/>
      <c r="W150" s="63"/>
      <c r="X150" s="63"/>
      <c r="Y150" s="63"/>
      <c r="Z150" s="63"/>
      <c r="AA150" s="63"/>
      <c r="AB150" s="63"/>
      <c r="AC150" s="63"/>
      <c r="AD150" s="62"/>
      <c r="AE150" s="61"/>
      <c r="AF150" s="61"/>
      <c r="AG150" s="60"/>
      <c r="AH150" s="60"/>
      <c r="AI150" s="59"/>
      <c r="AJ150" s="58"/>
      <c r="AK150" s="58"/>
      <c r="AL150" s="58"/>
      <c r="AM150" s="58"/>
      <c r="AN150" s="58"/>
      <c r="AO150" s="58"/>
      <c r="AP150" s="58"/>
      <c r="AQ150" s="57"/>
      <c r="AR150" s="57"/>
      <c r="AS150" s="57"/>
    </row>
    <row r="151" spans="1:45" ht="15" x14ac:dyDescent="0.25">
      <c r="A151" s="64"/>
      <c r="B151" s="64"/>
      <c r="C151" s="64"/>
      <c r="D151" s="64"/>
      <c r="E151" s="64"/>
      <c r="F151" s="64"/>
      <c r="G151" s="64"/>
      <c r="H151" s="67"/>
      <c r="I151" s="66"/>
      <c r="J151" s="68"/>
      <c r="K151" s="68"/>
      <c r="L151" s="67"/>
      <c r="M151" s="61"/>
      <c r="N151" s="67"/>
      <c r="O151" s="66"/>
      <c r="P151" s="65"/>
      <c r="Q151" s="64"/>
      <c r="R151" s="64"/>
      <c r="S151" s="64"/>
      <c r="T151" s="64"/>
      <c r="U151" s="65"/>
      <c r="V151" s="62"/>
      <c r="W151" s="63"/>
      <c r="X151" s="63"/>
      <c r="Y151" s="63"/>
      <c r="Z151" s="63"/>
      <c r="AA151" s="63"/>
      <c r="AB151" s="63"/>
      <c r="AC151" s="63"/>
      <c r="AD151" s="62"/>
      <c r="AE151" s="61"/>
      <c r="AF151" s="61"/>
      <c r="AG151" s="60"/>
      <c r="AH151" s="60"/>
      <c r="AI151" s="59"/>
      <c r="AJ151" s="58"/>
      <c r="AK151" s="58"/>
      <c r="AL151" s="58"/>
      <c r="AM151" s="58"/>
      <c r="AN151" s="58"/>
      <c r="AO151" s="58"/>
      <c r="AP151" s="58"/>
      <c r="AQ151" s="57"/>
      <c r="AR151" s="57"/>
      <c r="AS151" s="57"/>
    </row>
    <row r="152" spans="1:45" ht="15" x14ac:dyDescent="0.25">
      <c r="A152" s="64"/>
      <c r="B152" s="64"/>
      <c r="C152" s="64"/>
      <c r="D152" s="64"/>
      <c r="E152" s="64"/>
      <c r="F152" s="64"/>
      <c r="G152" s="64"/>
      <c r="H152" s="67"/>
      <c r="I152" s="66"/>
      <c r="J152" s="68"/>
      <c r="K152" s="68"/>
      <c r="L152" s="67"/>
      <c r="M152" s="61"/>
      <c r="N152" s="67"/>
      <c r="O152" s="66"/>
      <c r="P152" s="65"/>
      <c r="Q152" s="64"/>
      <c r="R152" s="64"/>
      <c r="S152" s="64"/>
      <c r="T152" s="64"/>
      <c r="U152" s="65"/>
      <c r="V152" s="62"/>
      <c r="W152" s="63"/>
      <c r="X152" s="63"/>
      <c r="Y152" s="63"/>
      <c r="Z152" s="63"/>
      <c r="AA152" s="63"/>
      <c r="AB152" s="63"/>
      <c r="AC152" s="63"/>
      <c r="AD152" s="62"/>
      <c r="AE152" s="61"/>
      <c r="AF152" s="61"/>
      <c r="AG152" s="60"/>
      <c r="AH152" s="60"/>
      <c r="AI152" s="59"/>
      <c r="AJ152" s="58"/>
      <c r="AK152" s="58"/>
      <c r="AL152" s="58"/>
      <c r="AM152" s="58"/>
      <c r="AN152" s="58"/>
      <c r="AO152" s="58"/>
      <c r="AP152" s="58"/>
      <c r="AQ152" s="57"/>
      <c r="AR152" s="57"/>
      <c r="AS152" s="57"/>
    </row>
    <row r="153" spans="1:45" ht="15" x14ac:dyDescent="0.25">
      <c r="A153" s="64"/>
      <c r="B153" s="64"/>
      <c r="C153" s="64"/>
      <c r="D153" s="64"/>
      <c r="E153" s="64"/>
      <c r="F153" s="64"/>
      <c r="G153" s="64"/>
      <c r="H153" s="67"/>
      <c r="I153" s="66"/>
      <c r="J153" s="68"/>
      <c r="K153" s="68"/>
      <c r="L153" s="67"/>
      <c r="M153" s="61"/>
      <c r="N153" s="67"/>
      <c r="O153" s="66"/>
      <c r="P153" s="65"/>
      <c r="Q153" s="64"/>
      <c r="R153" s="64"/>
      <c r="S153" s="64"/>
      <c r="T153" s="64"/>
      <c r="U153" s="65"/>
      <c r="V153" s="62"/>
      <c r="W153" s="63"/>
      <c r="X153" s="63"/>
      <c r="Y153" s="63"/>
      <c r="Z153" s="63"/>
      <c r="AA153" s="63"/>
      <c r="AB153" s="63"/>
      <c r="AC153" s="63"/>
      <c r="AD153" s="62"/>
      <c r="AE153" s="61"/>
      <c r="AF153" s="61"/>
      <c r="AG153" s="60"/>
      <c r="AH153" s="60"/>
      <c r="AI153" s="59"/>
      <c r="AJ153" s="58"/>
      <c r="AK153" s="58"/>
      <c r="AL153" s="58"/>
      <c r="AM153" s="58"/>
      <c r="AN153" s="58"/>
      <c r="AO153" s="58"/>
      <c r="AP153" s="58"/>
      <c r="AQ153" s="57"/>
      <c r="AR153" s="57"/>
      <c r="AS153" s="57"/>
    </row>
    <row r="154" spans="1:45" ht="15" x14ac:dyDescent="0.25">
      <c r="A154" s="64"/>
      <c r="B154" s="64"/>
      <c r="C154" s="64"/>
      <c r="D154" s="64"/>
      <c r="E154" s="64"/>
      <c r="F154" s="64"/>
      <c r="G154" s="64"/>
      <c r="H154" s="67"/>
      <c r="I154" s="66"/>
      <c r="J154" s="68"/>
      <c r="K154" s="68"/>
      <c r="L154" s="67"/>
      <c r="M154" s="61"/>
      <c r="N154" s="67"/>
      <c r="O154" s="66"/>
      <c r="P154" s="65"/>
      <c r="Q154" s="64"/>
      <c r="R154" s="64"/>
      <c r="S154" s="64"/>
      <c r="T154" s="64"/>
      <c r="U154" s="65"/>
      <c r="V154" s="62"/>
      <c r="W154" s="63"/>
      <c r="X154" s="63"/>
      <c r="Y154" s="63"/>
      <c r="Z154" s="63"/>
      <c r="AA154" s="63"/>
      <c r="AB154" s="63"/>
      <c r="AC154" s="63"/>
      <c r="AD154" s="62"/>
      <c r="AE154" s="61"/>
      <c r="AF154" s="61"/>
      <c r="AG154" s="60"/>
      <c r="AH154" s="60"/>
      <c r="AI154" s="59"/>
      <c r="AJ154" s="58"/>
      <c r="AK154" s="58"/>
      <c r="AL154" s="58"/>
      <c r="AM154" s="58"/>
      <c r="AN154" s="58"/>
      <c r="AO154" s="58"/>
      <c r="AP154" s="58"/>
      <c r="AQ154" s="57"/>
      <c r="AR154" s="57"/>
      <c r="AS154" s="57"/>
    </row>
    <row r="155" spans="1:45" ht="15" x14ac:dyDescent="0.25">
      <c r="A155" s="64"/>
      <c r="B155" s="64"/>
      <c r="C155" s="64"/>
      <c r="D155" s="64"/>
      <c r="E155" s="64"/>
      <c r="F155" s="64"/>
      <c r="G155" s="64"/>
      <c r="H155" s="67"/>
      <c r="I155" s="66"/>
      <c r="J155" s="68"/>
      <c r="K155" s="68"/>
      <c r="L155" s="67"/>
      <c r="M155" s="61"/>
      <c r="N155" s="67"/>
      <c r="O155" s="66"/>
      <c r="P155" s="65"/>
      <c r="Q155" s="64"/>
      <c r="R155" s="64"/>
      <c r="S155" s="64"/>
      <c r="T155" s="64"/>
      <c r="U155" s="65"/>
      <c r="V155" s="62"/>
      <c r="W155" s="63"/>
      <c r="X155" s="63"/>
      <c r="Y155" s="63"/>
      <c r="Z155" s="63"/>
      <c r="AA155" s="63"/>
      <c r="AB155" s="63"/>
      <c r="AC155" s="63"/>
      <c r="AD155" s="62"/>
      <c r="AE155" s="61"/>
      <c r="AF155" s="61"/>
      <c r="AG155" s="60"/>
      <c r="AH155" s="60"/>
      <c r="AI155" s="59"/>
      <c r="AJ155" s="58"/>
      <c r="AK155" s="58"/>
      <c r="AL155" s="58"/>
      <c r="AM155" s="58"/>
      <c r="AN155" s="58"/>
      <c r="AO155" s="58"/>
      <c r="AP155" s="58"/>
      <c r="AQ155" s="57"/>
      <c r="AR155" s="57"/>
      <c r="AS155" s="57"/>
    </row>
    <row r="156" spans="1:45" ht="15" x14ac:dyDescent="0.25">
      <c r="A156" s="64"/>
      <c r="B156" s="64"/>
      <c r="C156" s="64"/>
      <c r="D156" s="64"/>
      <c r="E156" s="64"/>
      <c r="F156" s="64"/>
      <c r="G156" s="64"/>
      <c r="H156" s="67"/>
      <c r="I156" s="66"/>
      <c r="J156" s="68"/>
      <c r="K156" s="68"/>
      <c r="L156" s="67"/>
      <c r="M156" s="61"/>
      <c r="N156" s="67"/>
      <c r="O156" s="66"/>
      <c r="P156" s="65"/>
      <c r="Q156" s="64"/>
      <c r="R156" s="64"/>
      <c r="S156" s="64"/>
      <c r="T156" s="64"/>
      <c r="U156" s="65"/>
      <c r="V156" s="62"/>
      <c r="W156" s="63"/>
      <c r="X156" s="63"/>
      <c r="Y156" s="63"/>
      <c r="Z156" s="63"/>
      <c r="AA156" s="63"/>
      <c r="AB156" s="63"/>
      <c r="AC156" s="63"/>
      <c r="AD156" s="62"/>
      <c r="AE156" s="61"/>
      <c r="AF156" s="61"/>
      <c r="AG156" s="60"/>
      <c r="AH156" s="60"/>
      <c r="AI156" s="59"/>
      <c r="AJ156" s="58"/>
      <c r="AK156" s="58"/>
      <c r="AL156" s="58"/>
      <c r="AM156" s="58"/>
      <c r="AN156" s="58"/>
      <c r="AO156" s="58"/>
      <c r="AP156" s="58"/>
      <c r="AQ156" s="57"/>
      <c r="AR156" s="57"/>
      <c r="AS156" s="57"/>
    </row>
    <row r="157" spans="1:45" ht="15" x14ac:dyDescent="0.25">
      <c r="A157" s="64"/>
      <c r="B157" s="64"/>
      <c r="C157" s="64"/>
      <c r="D157" s="64"/>
      <c r="E157" s="64"/>
      <c r="F157" s="64"/>
      <c r="G157" s="64"/>
      <c r="H157" s="67"/>
      <c r="I157" s="66"/>
      <c r="J157" s="68"/>
      <c r="K157" s="68"/>
      <c r="L157" s="67"/>
      <c r="M157" s="61"/>
      <c r="N157" s="67"/>
      <c r="O157" s="66"/>
      <c r="P157" s="65"/>
      <c r="Q157" s="64"/>
      <c r="R157" s="64"/>
      <c r="S157" s="64"/>
      <c r="T157" s="64"/>
      <c r="U157" s="65"/>
      <c r="V157" s="62"/>
      <c r="W157" s="63"/>
      <c r="X157" s="63"/>
      <c r="Y157" s="63"/>
      <c r="Z157" s="63"/>
      <c r="AA157" s="63"/>
      <c r="AB157" s="63"/>
      <c r="AC157" s="63"/>
      <c r="AD157" s="62"/>
      <c r="AE157" s="61"/>
      <c r="AF157" s="61"/>
      <c r="AG157" s="60"/>
      <c r="AH157" s="60"/>
      <c r="AI157" s="59"/>
      <c r="AJ157" s="58"/>
      <c r="AK157" s="58"/>
      <c r="AL157" s="58"/>
      <c r="AM157" s="58"/>
      <c r="AN157" s="58"/>
      <c r="AO157" s="58"/>
      <c r="AP157" s="58"/>
      <c r="AQ157" s="57"/>
      <c r="AR157" s="57"/>
      <c r="AS157" s="57"/>
    </row>
    <row r="158" spans="1:45" ht="15" x14ac:dyDescent="0.25">
      <c r="A158" s="64"/>
      <c r="B158" s="64"/>
      <c r="C158" s="64"/>
      <c r="D158" s="64"/>
      <c r="E158" s="64"/>
      <c r="F158" s="64"/>
      <c r="G158" s="64"/>
      <c r="H158" s="67"/>
      <c r="I158" s="66"/>
      <c r="J158" s="68"/>
      <c r="K158" s="68"/>
      <c r="L158" s="67"/>
      <c r="M158" s="61"/>
      <c r="N158" s="67"/>
      <c r="O158" s="66"/>
      <c r="P158" s="65"/>
      <c r="Q158" s="64"/>
      <c r="R158" s="64"/>
      <c r="S158" s="64"/>
      <c r="T158" s="64"/>
      <c r="U158" s="65"/>
      <c r="V158" s="62"/>
      <c r="W158" s="63"/>
      <c r="X158" s="63"/>
      <c r="Y158" s="63"/>
      <c r="Z158" s="63"/>
      <c r="AA158" s="63"/>
      <c r="AB158" s="63"/>
      <c r="AC158" s="63"/>
      <c r="AD158" s="62"/>
      <c r="AE158" s="61"/>
      <c r="AF158" s="61"/>
      <c r="AG158" s="60"/>
      <c r="AH158" s="60"/>
      <c r="AI158" s="59"/>
      <c r="AJ158" s="58"/>
      <c r="AK158" s="58"/>
      <c r="AL158" s="58"/>
      <c r="AM158" s="58"/>
      <c r="AN158" s="58"/>
      <c r="AO158" s="58"/>
      <c r="AP158" s="58"/>
      <c r="AQ158" s="57"/>
      <c r="AR158" s="57"/>
      <c r="AS158" s="57"/>
    </row>
    <row r="159" spans="1:45" ht="15" x14ac:dyDescent="0.25">
      <c r="A159" s="64"/>
      <c r="B159" s="64"/>
      <c r="C159" s="64"/>
      <c r="D159" s="64"/>
      <c r="E159" s="64"/>
      <c r="F159" s="64"/>
      <c r="G159" s="64"/>
      <c r="H159" s="67"/>
      <c r="I159" s="66"/>
      <c r="J159" s="68"/>
      <c r="K159" s="68"/>
      <c r="L159" s="67"/>
      <c r="M159" s="61"/>
      <c r="N159" s="67"/>
      <c r="O159" s="66"/>
      <c r="P159" s="65"/>
      <c r="Q159" s="64"/>
      <c r="R159" s="64"/>
      <c r="S159" s="64"/>
      <c r="T159" s="64"/>
      <c r="U159" s="65"/>
      <c r="V159" s="62"/>
      <c r="W159" s="63"/>
      <c r="X159" s="63"/>
      <c r="Y159" s="63"/>
      <c r="Z159" s="63"/>
      <c r="AA159" s="63"/>
      <c r="AB159" s="63"/>
      <c r="AC159" s="63"/>
      <c r="AD159" s="62"/>
      <c r="AE159" s="61"/>
      <c r="AF159" s="61"/>
      <c r="AG159" s="60"/>
      <c r="AH159" s="60"/>
      <c r="AI159" s="59"/>
      <c r="AJ159" s="58"/>
      <c r="AK159" s="58"/>
      <c r="AL159" s="58"/>
      <c r="AM159" s="58"/>
      <c r="AN159" s="58"/>
      <c r="AO159" s="58"/>
      <c r="AP159" s="58"/>
      <c r="AQ159" s="57"/>
      <c r="AR159" s="57"/>
      <c r="AS159" s="57"/>
    </row>
    <row r="160" spans="1:45" ht="15" x14ac:dyDescent="0.25">
      <c r="A160" s="64"/>
      <c r="B160" s="64"/>
      <c r="C160" s="64"/>
      <c r="D160" s="64"/>
      <c r="E160" s="64"/>
      <c r="F160" s="64"/>
      <c r="G160" s="64"/>
      <c r="H160" s="67"/>
      <c r="I160" s="66"/>
      <c r="J160" s="68"/>
      <c r="K160" s="68"/>
      <c r="L160" s="67"/>
      <c r="M160" s="61"/>
      <c r="N160" s="67"/>
      <c r="O160" s="66"/>
      <c r="P160" s="65"/>
      <c r="Q160" s="64"/>
      <c r="R160" s="64"/>
      <c r="S160" s="64"/>
      <c r="T160" s="64"/>
      <c r="U160" s="65"/>
      <c r="V160" s="62"/>
      <c r="W160" s="63"/>
      <c r="X160" s="63"/>
      <c r="Y160" s="63"/>
      <c r="Z160" s="63"/>
      <c r="AA160" s="63"/>
      <c r="AB160" s="63"/>
      <c r="AC160" s="63"/>
      <c r="AD160" s="62"/>
      <c r="AE160" s="61"/>
      <c r="AF160" s="61"/>
      <c r="AG160" s="60"/>
      <c r="AH160" s="60"/>
      <c r="AI160" s="59"/>
      <c r="AJ160" s="58"/>
      <c r="AK160" s="58"/>
      <c r="AL160" s="58"/>
      <c r="AM160" s="58"/>
      <c r="AN160" s="58"/>
      <c r="AO160" s="58"/>
      <c r="AP160" s="58"/>
      <c r="AQ160" s="57"/>
      <c r="AR160" s="57"/>
      <c r="AS160" s="57"/>
    </row>
    <row r="161" spans="1:45" ht="15" x14ac:dyDescent="0.25">
      <c r="A161" s="64"/>
      <c r="B161" s="64"/>
      <c r="C161" s="64"/>
      <c r="D161" s="64"/>
      <c r="E161" s="64"/>
      <c r="F161" s="64"/>
      <c r="G161" s="64"/>
      <c r="H161" s="67"/>
      <c r="I161" s="66"/>
      <c r="J161" s="68"/>
      <c r="K161" s="68"/>
      <c r="L161" s="67"/>
      <c r="M161" s="61"/>
      <c r="N161" s="67"/>
      <c r="O161" s="66"/>
      <c r="P161" s="65"/>
      <c r="Q161" s="64"/>
      <c r="R161" s="64"/>
      <c r="S161" s="64"/>
      <c r="T161" s="64"/>
      <c r="U161" s="65"/>
      <c r="V161" s="62"/>
      <c r="W161" s="63"/>
      <c r="X161" s="63"/>
      <c r="Y161" s="63"/>
      <c r="Z161" s="63"/>
      <c r="AA161" s="63"/>
      <c r="AB161" s="63"/>
      <c r="AC161" s="63"/>
      <c r="AD161" s="62"/>
      <c r="AE161" s="61"/>
      <c r="AF161" s="61"/>
      <c r="AG161" s="60"/>
      <c r="AH161" s="60"/>
      <c r="AI161" s="59"/>
      <c r="AJ161" s="58"/>
      <c r="AK161" s="58"/>
      <c r="AL161" s="58"/>
      <c r="AM161" s="58"/>
      <c r="AN161" s="58"/>
      <c r="AO161" s="58"/>
      <c r="AP161" s="58"/>
      <c r="AQ161" s="57"/>
      <c r="AR161" s="57"/>
      <c r="AS161" s="57"/>
    </row>
    <row r="162" spans="1:45" ht="15" x14ac:dyDescent="0.25">
      <c r="A162" s="64"/>
      <c r="B162" s="64"/>
      <c r="C162" s="64"/>
      <c r="D162" s="64"/>
      <c r="E162" s="64"/>
      <c r="F162" s="64"/>
      <c r="G162" s="64"/>
      <c r="H162" s="67"/>
      <c r="I162" s="66"/>
      <c r="J162" s="68"/>
      <c r="K162" s="68"/>
      <c r="L162" s="67"/>
      <c r="M162" s="61"/>
      <c r="N162" s="67"/>
      <c r="O162" s="66"/>
      <c r="P162" s="65"/>
      <c r="Q162" s="64"/>
      <c r="R162" s="64"/>
      <c r="S162" s="64"/>
      <c r="T162" s="64"/>
      <c r="U162" s="65"/>
      <c r="V162" s="62"/>
      <c r="W162" s="63"/>
      <c r="X162" s="63"/>
      <c r="Y162" s="63"/>
      <c r="Z162" s="63"/>
      <c r="AA162" s="63"/>
      <c r="AB162" s="63"/>
      <c r="AC162" s="63"/>
      <c r="AD162" s="62"/>
      <c r="AE162" s="61"/>
      <c r="AF162" s="61"/>
      <c r="AG162" s="60"/>
      <c r="AH162" s="60"/>
      <c r="AI162" s="59"/>
      <c r="AJ162" s="58"/>
      <c r="AK162" s="58"/>
      <c r="AL162" s="58"/>
      <c r="AM162" s="58"/>
      <c r="AN162" s="58"/>
      <c r="AO162" s="58"/>
      <c r="AP162" s="58"/>
      <c r="AQ162" s="57"/>
      <c r="AR162" s="57"/>
      <c r="AS162" s="57"/>
    </row>
    <row r="163" spans="1:45" ht="15" x14ac:dyDescent="0.25">
      <c r="A163" s="64"/>
      <c r="B163" s="64"/>
      <c r="C163" s="64"/>
      <c r="D163" s="64"/>
      <c r="E163" s="64"/>
      <c r="F163" s="64"/>
      <c r="G163" s="64"/>
      <c r="H163" s="67"/>
      <c r="I163" s="66"/>
      <c r="J163" s="68"/>
      <c r="K163" s="68"/>
      <c r="L163" s="67"/>
      <c r="M163" s="61"/>
      <c r="N163" s="67"/>
      <c r="O163" s="66"/>
      <c r="P163" s="65"/>
      <c r="Q163" s="64"/>
      <c r="R163" s="64"/>
      <c r="S163" s="64"/>
      <c r="T163" s="64"/>
      <c r="U163" s="65"/>
      <c r="V163" s="62"/>
      <c r="W163" s="63"/>
      <c r="X163" s="63"/>
      <c r="Y163" s="63"/>
      <c r="Z163" s="63"/>
      <c r="AA163" s="63"/>
      <c r="AB163" s="63"/>
      <c r="AC163" s="63"/>
      <c r="AD163" s="62"/>
      <c r="AE163" s="61"/>
      <c r="AF163" s="61"/>
      <c r="AG163" s="60"/>
      <c r="AH163" s="60"/>
      <c r="AI163" s="59"/>
      <c r="AJ163" s="58"/>
      <c r="AK163" s="58"/>
      <c r="AL163" s="58"/>
      <c r="AM163" s="58"/>
      <c r="AN163" s="58"/>
      <c r="AO163" s="58"/>
      <c r="AP163" s="58"/>
      <c r="AQ163" s="57"/>
      <c r="AR163" s="57"/>
      <c r="AS163" s="57"/>
    </row>
    <row r="164" spans="1:45" ht="15" x14ac:dyDescent="0.25">
      <c r="A164" s="64"/>
      <c r="B164" s="64"/>
      <c r="C164" s="64"/>
      <c r="D164" s="64"/>
      <c r="E164" s="64"/>
      <c r="F164" s="64"/>
      <c r="G164" s="64"/>
      <c r="H164" s="67"/>
      <c r="I164" s="66"/>
      <c r="J164" s="68"/>
      <c r="K164" s="68"/>
      <c r="L164" s="67"/>
      <c r="M164" s="61"/>
      <c r="N164" s="67"/>
      <c r="O164" s="66"/>
      <c r="P164" s="65"/>
      <c r="Q164" s="64"/>
      <c r="R164" s="64"/>
      <c r="S164" s="64"/>
      <c r="T164" s="64"/>
      <c r="U164" s="65"/>
      <c r="V164" s="62"/>
      <c r="W164" s="63"/>
      <c r="X164" s="63"/>
      <c r="Y164" s="63"/>
      <c r="Z164" s="63"/>
      <c r="AA164" s="63"/>
      <c r="AB164" s="63"/>
      <c r="AC164" s="63"/>
      <c r="AD164" s="62"/>
      <c r="AE164" s="61"/>
      <c r="AF164" s="61"/>
      <c r="AG164" s="60"/>
      <c r="AH164" s="60"/>
      <c r="AI164" s="59"/>
      <c r="AJ164" s="58"/>
      <c r="AK164" s="58"/>
      <c r="AL164" s="58"/>
      <c r="AM164" s="58"/>
      <c r="AN164" s="58"/>
      <c r="AO164" s="58"/>
      <c r="AP164" s="58"/>
      <c r="AQ164" s="57"/>
      <c r="AR164" s="57"/>
      <c r="AS164" s="57"/>
    </row>
    <row r="165" spans="1:45" ht="15" x14ac:dyDescent="0.25">
      <c r="A165" s="64"/>
      <c r="B165" s="64"/>
      <c r="C165" s="64"/>
      <c r="D165" s="64"/>
      <c r="E165" s="64"/>
      <c r="F165" s="64"/>
      <c r="G165" s="64"/>
      <c r="H165" s="67"/>
      <c r="I165" s="66"/>
      <c r="J165" s="68"/>
      <c r="K165" s="68"/>
      <c r="L165" s="67"/>
      <c r="M165" s="61"/>
      <c r="N165" s="67"/>
      <c r="O165" s="66"/>
      <c r="P165" s="65"/>
      <c r="Q165" s="64"/>
      <c r="R165" s="64"/>
      <c r="S165" s="64"/>
      <c r="T165" s="64"/>
      <c r="U165" s="65"/>
      <c r="V165" s="62"/>
      <c r="W165" s="63"/>
      <c r="X165" s="63"/>
      <c r="Y165" s="63"/>
      <c r="Z165" s="63"/>
      <c r="AA165" s="63"/>
      <c r="AB165" s="63"/>
      <c r="AC165" s="63"/>
      <c r="AD165" s="62"/>
      <c r="AE165" s="61"/>
      <c r="AF165" s="61"/>
      <c r="AG165" s="60"/>
      <c r="AH165" s="60"/>
      <c r="AI165" s="59"/>
      <c r="AJ165" s="58"/>
      <c r="AK165" s="58"/>
      <c r="AL165" s="58"/>
      <c r="AM165" s="58"/>
      <c r="AN165" s="58"/>
      <c r="AO165" s="58"/>
      <c r="AP165" s="58"/>
      <c r="AQ165" s="57"/>
      <c r="AR165" s="57"/>
      <c r="AS165" s="57"/>
    </row>
    <row r="166" spans="1:45" ht="15" x14ac:dyDescent="0.25">
      <c r="A166" s="64"/>
      <c r="B166" s="64"/>
      <c r="C166" s="64"/>
      <c r="D166" s="64"/>
      <c r="E166" s="64"/>
      <c r="F166" s="64"/>
      <c r="G166" s="64"/>
      <c r="H166" s="67"/>
      <c r="I166" s="66"/>
      <c r="J166" s="68"/>
      <c r="K166" s="68"/>
      <c r="L166" s="67"/>
      <c r="M166" s="61"/>
      <c r="N166" s="67"/>
      <c r="O166" s="66"/>
      <c r="P166" s="65"/>
      <c r="Q166" s="64"/>
      <c r="R166" s="64"/>
      <c r="S166" s="64"/>
      <c r="T166" s="64"/>
      <c r="U166" s="65"/>
      <c r="V166" s="62"/>
      <c r="W166" s="63"/>
      <c r="X166" s="63"/>
      <c r="Y166" s="63"/>
      <c r="Z166" s="63"/>
      <c r="AA166" s="63"/>
      <c r="AB166" s="63"/>
      <c r="AC166" s="63"/>
      <c r="AD166" s="62"/>
      <c r="AE166" s="61"/>
      <c r="AF166" s="61"/>
      <c r="AG166" s="60"/>
      <c r="AH166" s="60"/>
      <c r="AI166" s="59"/>
      <c r="AJ166" s="58"/>
      <c r="AK166" s="58"/>
      <c r="AL166" s="58"/>
      <c r="AM166" s="58"/>
      <c r="AN166" s="58"/>
      <c r="AO166" s="58"/>
      <c r="AP166" s="58"/>
      <c r="AQ166" s="57"/>
      <c r="AR166" s="57"/>
      <c r="AS166" s="57"/>
    </row>
    <row r="167" spans="1:45" ht="15" x14ac:dyDescent="0.25">
      <c r="A167" s="64"/>
      <c r="B167" s="64"/>
      <c r="C167" s="64"/>
      <c r="D167" s="64"/>
      <c r="E167" s="64"/>
      <c r="F167" s="64"/>
      <c r="G167" s="64"/>
      <c r="H167" s="67"/>
      <c r="I167" s="66"/>
      <c r="J167" s="68"/>
      <c r="K167" s="68"/>
      <c r="L167" s="67"/>
      <c r="M167" s="61"/>
      <c r="N167" s="67"/>
      <c r="O167" s="66"/>
      <c r="P167" s="65"/>
      <c r="Q167" s="64"/>
      <c r="R167" s="64"/>
      <c r="S167" s="64"/>
      <c r="T167" s="64"/>
      <c r="U167" s="65"/>
      <c r="V167" s="62"/>
      <c r="W167" s="63"/>
      <c r="X167" s="63"/>
      <c r="Y167" s="63"/>
      <c r="Z167" s="63"/>
      <c r="AA167" s="63"/>
      <c r="AB167" s="63"/>
      <c r="AC167" s="63"/>
      <c r="AD167" s="62"/>
      <c r="AE167" s="61"/>
      <c r="AF167" s="61"/>
      <c r="AG167" s="60"/>
      <c r="AH167" s="60"/>
      <c r="AI167" s="59"/>
      <c r="AJ167" s="58"/>
      <c r="AK167" s="58"/>
      <c r="AL167" s="58"/>
      <c r="AM167" s="58"/>
      <c r="AN167" s="58"/>
      <c r="AO167" s="58"/>
      <c r="AP167" s="58"/>
      <c r="AQ167" s="57"/>
      <c r="AR167" s="57"/>
      <c r="AS167" s="57"/>
    </row>
    <row r="168" spans="1:45" ht="15" x14ac:dyDescent="0.25">
      <c r="A168" s="64"/>
      <c r="B168" s="64"/>
      <c r="C168" s="64"/>
      <c r="D168" s="64"/>
      <c r="E168" s="64"/>
      <c r="F168" s="64"/>
      <c r="G168" s="64"/>
      <c r="H168" s="67"/>
      <c r="I168" s="66"/>
      <c r="J168" s="68"/>
      <c r="K168" s="68"/>
      <c r="L168" s="67"/>
      <c r="M168" s="61"/>
      <c r="N168" s="67"/>
      <c r="O168" s="66"/>
      <c r="P168" s="65"/>
      <c r="Q168" s="64"/>
      <c r="R168" s="64"/>
      <c r="S168" s="64"/>
      <c r="T168" s="64"/>
      <c r="U168" s="65"/>
      <c r="V168" s="62"/>
      <c r="W168" s="63"/>
      <c r="X168" s="63"/>
      <c r="Y168" s="63"/>
      <c r="Z168" s="63"/>
      <c r="AA168" s="63"/>
      <c r="AB168" s="63"/>
      <c r="AC168" s="63"/>
      <c r="AD168" s="62"/>
      <c r="AE168" s="61"/>
      <c r="AF168" s="61"/>
      <c r="AG168" s="60"/>
      <c r="AH168" s="60"/>
      <c r="AI168" s="59"/>
      <c r="AJ168" s="58"/>
      <c r="AK168" s="58"/>
      <c r="AL168" s="58"/>
      <c r="AM168" s="58"/>
      <c r="AN168" s="58"/>
      <c r="AO168" s="58"/>
      <c r="AP168" s="58"/>
      <c r="AQ168" s="57"/>
      <c r="AR168" s="57"/>
      <c r="AS168" s="57"/>
    </row>
    <row r="169" spans="1:45" ht="15" x14ac:dyDescent="0.25">
      <c r="A169" s="64"/>
      <c r="B169" s="64"/>
      <c r="C169" s="64"/>
      <c r="D169" s="64"/>
      <c r="E169" s="64"/>
      <c r="F169" s="64"/>
      <c r="G169" s="64"/>
      <c r="H169" s="67"/>
      <c r="I169" s="66"/>
      <c r="J169" s="68"/>
      <c r="K169" s="68"/>
      <c r="L169" s="67"/>
      <c r="M169" s="61"/>
      <c r="N169" s="67"/>
      <c r="O169" s="66"/>
      <c r="P169" s="65"/>
      <c r="Q169" s="64"/>
      <c r="R169" s="64"/>
      <c r="S169" s="64"/>
      <c r="T169" s="64"/>
      <c r="U169" s="65"/>
      <c r="V169" s="62"/>
      <c r="W169" s="63"/>
      <c r="X169" s="63"/>
      <c r="Y169" s="63"/>
      <c r="Z169" s="63"/>
      <c r="AA169" s="63"/>
      <c r="AB169" s="63"/>
      <c r="AC169" s="63"/>
      <c r="AD169" s="62"/>
      <c r="AE169" s="61"/>
      <c r="AF169" s="61"/>
      <c r="AG169" s="60"/>
      <c r="AH169" s="60"/>
      <c r="AI169" s="59"/>
      <c r="AJ169" s="58"/>
      <c r="AK169" s="58"/>
      <c r="AL169" s="58"/>
      <c r="AM169" s="58"/>
      <c r="AN169" s="58"/>
      <c r="AO169" s="58"/>
      <c r="AP169" s="58"/>
      <c r="AQ169" s="57"/>
      <c r="AR169" s="57"/>
      <c r="AS169" s="57"/>
    </row>
    <row r="170" spans="1:45" ht="15" x14ac:dyDescent="0.25">
      <c r="A170" s="64"/>
      <c r="B170" s="64"/>
      <c r="C170" s="64"/>
      <c r="D170" s="64"/>
      <c r="E170" s="64"/>
      <c r="F170" s="64"/>
      <c r="G170" s="64"/>
      <c r="H170" s="67"/>
      <c r="I170" s="66"/>
      <c r="J170" s="68"/>
      <c r="K170" s="68"/>
      <c r="L170" s="67"/>
      <c r="M170" s="61"/>
      <c r="N170" s="67"/>
      <c r="O170" s="66"/>
      <c r="P170" s="65"/>
      <c r="Q170" s="64"/>
      <c r="R170" s="64"/>
      <c r="S170" s="64"/>
      <c r="T170" s="64"/>
      <c r="U170" s="65"/>
      <c r="V170" s="62"/>
      <c r="W170" s="63"/>
      <c r="X170" s="63"/>
      <c r="Y170" s="63"/>
      <c r="Z170" s="63"/>
      <c r="AA170" s="63"/>
      <c r="AB170" s="63"/>
      <c r="AC170" s="63"/>
      <c r="AD170" s="62"/>
      <c r="AE170" s="61"/>
      <c r="AF170" s="61"/>
      <c r="AG170" s="60"/>
      <c r="AH170" s="60"/>
      <c r="AI170" s="59"/>
      <c r="AJ170" s="58"/>
      <c r="AK170" s="58"/>
      <c r="AL170" s="58"/>
      <c r="AM170" s="58"/>
      <c r="AN170" s="58"/>
      <c r="AO170" s="58"/>
      <c r="AP170" s="58"/>
      <c r="AQ170" s="57"/>
      <c r="AR170" s="57"/>
      <c r="AS170" s="57"/>
    </row>
    <row r="171" spans="1:45" ht="15" x14ac:dyDescent="0.25">
      <c r="A171" s="64"/>
      <c r="B171" s="64"/>
      <c r="C171" s="64"/>
      <c r="D171" s="64"/>
      <c r="E171" s="64"/>
      <c r="F171" s="64"/>
      <c r="G171" s="64"/>
      <c r="H171" s="67"/>
      <c r="I171" s="66"/>
      <c r="J171" s="68"/>
      <c r="K171" s="68"/>
      <c r="L171" s="67"/>
      <c r="M171" s="61"/>
      <c r="N171" s="67"/>
      <c r="O171" s="66"/>
      <c r="P171" s="65"/>
      <c r="Q171" s="64"/>
      <c r="R171" s="64"/>
      <c r="S171" s="64"/>
      <c r="T171" s="64"/>
      <c r="U171" s="65"/>
      <c r="V171" s="62"/>
      <c r="W171" s="63"/>
      <c r="X171" s="63"/>
      <c r="Y171" s="63"/>
      <c r="Z171" s="63"/>
      <c r="AA171" s="63"/>
      <c r="AB171" s="63"/>
      <c r="AC171" s="63"/>
      <c r="AD171" s="62"/>
      <c r="AE171" s="61"/>
      <c r="AF171" s="61"/>
      <c r="AG171" s="60"/>
      <c r="AH171" s="60"/>
      <c r="AI171" s="59"/>
      <c r="AJ171" s="58"/>
      <c r="AK171" s="58"/>
      <c r="AL171" s="58"/>
      <c r="AM171" s="58"/>
      <c r="AN171" s="58"/>
      <c r="AO171" s="58"/>
      <c r="AP171" s="58"/>
      <c r="AQ171" s="57"/>
      <c r="AR171" s="57"/>
      <c r="AS171" s="57"/>
    </row>
    <row r="172" spans="1:45" ht="15" x14ac:dyDescent="0.25">
      <c r="A172" s="64"/>
      <c r="B172" s="64"/>
      <c r="C172" s="64"/>
      <c r="D172" s="64"/>
      <c r="E172" s="64"/>
      <c r="F172" s="64"/>
      <c r="G172" s="64"/>
      <c r="H172" s="67"/>
      <c r="I172" s="66"/>
      <c r="J172" s="68"/>
      <c r="K172" s="68"/>
      <c r="L172" s="67"/>
      <c r="M172" s="61"/>
      <c r="N172" s="67"/>
      <c r="O172" s="66"/>
      <c r="P172" s="65"/>
      <c r="Q172" s="64"/>
      <c r="R172" s="64"/>
      <c r="S172" s="64"/>
      <c r="T172" s="64"/>
      <c r="U172" s="65"/>
      <c r="V172" s="62"/>
      <c r="W172" s="63"/>
      <c r="X172" s="63"/>
      <c r="Y172" s="63"/>
      <c r="Z172" s="63"/>
      <c r="AA172" s="63"/>
      <c r="AB172" s="63"/>
      <c r="AC172" s="63"/>
      <c r="AD172" s="62"/>
      <c r="AE172" s="61"/>
      <c r="AF172" s="61"/>
      <c r="AG172" s="60"/>
      <c r="AH172" s="60"/>
      <c r="AI172" s="59"/>
      <c r="AJ172" s="58"/>
      <c r="AK172" s="58"/>
      <c r="AL172" s="58"/>
      <c r="AM172" s="58"/>
      <c r="AN172" s="58"/>
      <c r="AO172" s="58"/>
      <c r="AP172" s="58"/>
      <c r="AQ172" s="57"/>
      <c r="AR172" s="57"/>
      <c r="AS172" s="57"/>
    </row>
    <row r="173" spans="1:45" ht="15" x14ac:dyDescent="0.25">
      <c r="A173" s="64"/>
      <c r="B173" s="64"/>
      <c r="C173" s="64"/>
      <c r="D173" s="64"/>
      <c r="E173" s="64"/>
      <c r="F173" s="64"/>
      <c r="G173" s="64"/>
      <c r="H173" s="67"/>
      <c r="I173" s="66"/>
      <c r="J173" s="68"/>
      <c r="K173" s="68"/>
      <c r="L173" s="67"/>
      <c r="M173" s="61"/>
      <c r="N173" s="67"/>
      <c r="O173" s="66"/>
      <c r="P173" s="65"/>
      <c r="Q173" s="64"/>
      <c r="R173" s="64"/>
      <c r="S173" s="64"/>
      <c r="T173" s="64"/>
      <c r="U173" s="65"/>
      <c r="V173" s="62"/>
      <c r="W173" s="63"/>
      <c r="X173" s="63"/>
      <c r="Y173" s="63"/>
      <c r="Z173" s="63"/>
      <c r="AA173" s="63"/>
      <c r="AB173" s="63"/>
      <c r="AC173" s="63"/>
      <c r="AD173" s="62"/>
      <c r="AE173" s="61"/>
      <c r="AF173" s="61"/>
      <c r="AG173" s="60"/>
      <c r="AH173" s="60"/>
      <c r="AI173" s="59"/>
      <c r="AJ173" s="58"/>
      <c r="AK173" s="58"/>
      <c r="AL173" s="58"/>
      <c r="AM173" s="58"/>
      <c r="AN173" s="58"/>
      <c r="AO173" s="58"/>
      <c r="AP173" s="58"/>
      <c r="AQ173" s="57"/>
      <c r="AR173" s="57"/>
      <c r="AS173" s="57"/>
    </row>
    <row r="174" spans="1:45" ht="15" x14ac:dyDescent="0.25">
      <c r="A174" s="64"/>
      <c r="B174" s="64"/>
      <c r="C174" s="64"/>
      <c r="D174" s="64"/>
      <c r="E174" s="64"/>
      <c r="F174" s="64"/>
      <c r="G174" s="64"/>
      <c r="H174" s="67"/>
      <c r="I174" s="66"/>
      <c r="J174" s="68"/>
      <c r="K174" s="68"/>
      <c r="L174" s="67"/>
      <c r="M174" s="61"/>
      <c r="N174" s="67"/>
      <c r="O174" s="66"/>
      <c r="P174" s="65"/>
      <c r="Q174" s="64"/>
      <c r="R174" s="64"/>
      <c r="S174" s="64"/>
      <c r="T174" s="64"/>
      <c r="U174" s="65"/>
      <c r="V174" s="62"/>
      <c r="W174" s="63"/>
      <c r="X174" s="63"/>
      <c r="Y174" s="63"/>
      <c r="Z174" s="63"/>
      <c r="AA174" s="63"/>
      <c r="AB174" s="63"/>
      <c r="AC174" s="63"/>
      <c r="AD174" s="62"/>
      <c r="AE174" s="61"/>
      <c r="AF174" s="61"/>
      <c r="AG174" s="60"/>
      <c r="AH174" s="60"/>
      <c r="AI174" s="59"/>
      <c r="AJ174" s="58"/>
      <c r="AK174" s="58"/>
      <c r="AL174" s="58"/>
      <c r="AM174" s="58"/>
      <c r="AN174" s="58"/>
      <c r="AO174" s="58"/>
      <c r="AP174" s="58"/>
      <c r="AQ174" s="57"/>
      <c r="AR174" s="57"/>
      <c r="AS174" s="57"/>
    </row>
    <row r="175" spans="1:45" ht="15" x14ac:dyDescent="0.25">
      <c r="A175" s="64"/>
      <c r="B175" s="64"/>
      <c r="C175" s="64"/>
      <c r="D175" s="64"/>
      <c r="E175" s="64"/>
      <c r="F175" s="64"/>
      <c r="G175" s="64"/>
      <c r="H175" s="67"/>
      <c r="I175" s="66"/>
      <c r="J175" s="68"/>
      <c r="K175" s="68"/>
      <c r="L175" s="67"/>
      <c r="M175" s="61"/>
      <c r="N175" s="67"/>
      <c r="O175" s="66"/>
      <c r="P175" s="65"/>
      <c r="Q175" s="64"/>
      <c r="R175" s="64"/>
      <c r="S175" s="64"/>
      <c r="T175" s="64"/>
      <c r="U175" s="65"/>
      <c r="V175" s="62"/>
      <c r="W175" s="63"/>
      <c r="X175" s="63"/>
      <c r="Y175" s="63"/>
      <c r="Z175" s="63"/>
      <c r="AA175" s="63"/>
      <c r="AB175" s="63"/>
      <c r="AC175" s="63"/>
      <c r="AD175" s="62"/>
      <c r="AE175" s="61"/>
      <c r="AF175" s="61"/>
      <c r="AG175" s="60"/>
      <c r="AH175" s="60"/>
      <c r="AI175" s="59"/>
      <c r="AJ175" s="58"/>
      <c r="AK175" s="58"/>
      <c r="AL175" s="58"/>
      <c r="AM175" s="58"/>
      <c r="AN175" s="58"/>
      <c r="AO175" s="58"/>
      <c r="AP175" s="58"/>
      <c r="AQ175" s="57"/>
      <c r="AR175" s="57"/>
      <c r="AS175" s="57"/>
    </row>
    <row r="176" spans="1:45" ht="15" x14ac:dyDescent="0.25">
      <c r="A176" s="64"/>
      <c r="B176" s="64"/>
      <c r="C176" s="64"/>
      <c r="D176" s="64"/>
      <c r="E176" s="64"/>
      <c r="F176" s="64"/>
      <c r="G176" s="64"/>
      <c r="H176" s="67"/>
      <c r="I176" s="66"/>
      <c r="J176" s="68"/>
      <c r="K176" s="68"/>
      <c r="L176" s="67"/>
      <c r="M176" s="61"/>
      <c r="N176" s="67"/>
      <c r="O176" s="66"/>
      <c r="P176" s="65"/>
      <c r="Q176" s="64"/>
      <c r="R176" s="64"/>
      <c r="S176" s="64"/>
      <c r="T176" s="64"/>
      <c r="U176" s="65"/>
      <c r="V176" s="62"/>
      <c r="W176" s="63"/>
      <c r="X176" s="63"/>
      <c r="Y176" s="63"/>
      <c r="Z176" s="63"/>
      <c r="AA176" s="63"/>
      <c r="AB176" s="63"/>
      <c r="AC176" s="63"/>
      <c r="AD176" s="62"/>
      <c r="AE176" s="61"/>
      <c r="AF176" s="61"/>
      <c r="AG176" s="60"/>
      <c r="AH176" s="60"/>
      <c r="AI176" s="59"/>
      <c r="AJ176" s="58"/>
      <c r="AK176" s="58"/>
      <c r="AL176" s="58"/>
      <c r="AM176" s="58"/>
      <c r="AN176" s="58"/>
      <c r="AO176" s="58"/>
      <c r="AP176" s="58"/>
      <c r="AQ176" s="57"/>
      <c r="AR176" s="57"/>
      <c r="AS176" s="57"/>
    </row>
    <row r="177" spans="1:45" ht="15" x14ac:dyDescent="0.25">
      <c r="A177" s="64"/>
      <c r="B177" s="64"/>
      <c r="C177" s="64"/>
      <c r="D177" s="64"/>
      <c r="E177" s="64"/>
      <c r="F177" s="64"/>
      <c r="G177" s="64"/>
      <c r="H177" s="67"/>
      <c r="I177" s="66"/>
      <c r="J177" s="68"/>
      <c r="K177" s="68"/>
      <c r="L177" s="67"/>
      <c r="M177" s="61"/>
      <c r="N177" s="67"/>
      <c r="O177" s="66"/>
      <c r="P177" s="65"/>
      <c r="Q177" s="64"/>
      <c r="R177" s="64"/>
      <c r="S177" s="64"/>
      <c r="T177" s="64"/>
      <c r="U177" s="65"/>
      <c r="V177" s="62"/>
      <c r="W177" s="63"/>
      <c r="X177" s="63"/>
      <c r="Y177" s="63"/>
      <c r="Z177" s="63"/>
      <c r="AA177" s="63"/>
      <c r="AB177" s="63"/>
      <c r="AC177" s="63"/>
      <c r="AD177" s="62"/>
      <c r="AE177" s="61"/>
      <c r="AF177" s="61"/>
      <c r="AG177" s="60"/>
      <c r="AH177" s="60"/>
      <c r="AI177" s="59"/>
      <c r="AJ177" s="58"/>
      <c r="AK177" s="58"/>
      <c r="AL177" s="58"/>
      <c r="AM177" s="58"/>
      <c r="AN177" s="58"/>
      <c r="AO177" s="58"/>
      <c r="AP177" s="58"/>
      <c r="AQ177" s="57"/>
      <c r="AR177" s="57"/>
      <c r="AS177" s="57"/>
    </row>
    <row r="178" spans="1:45" ht="15" x14ac:dyDescent="0.25">
      <c r="A178" s="64"/>
      <c r="B178" s="64"/>
      <c r="C178" s="64"/>
      <c r="D178" s="64"/>
      <c r="E178" s="64"/>
      <c r="F178" s="64"/>
      <c r="G178" s="64"/>
      <c r="H178" s="67"/>
      <c r="I178" s="66"/>
      <c r="J178" s="68"/>
      <c r="K178" s="68"/>
      <c r="L178" s="67"/>
      <c r="M178" s="61"/>
      <c r="N178" s="67"/>
      <c r="O178" s="66"/>
      <c r="P178" s="65"/>
      <c r="Q178" s="64"/>
      <c r="R178" s="64"/>
      <c r="S178" s="64"/>
      <c r="T178" s="64"/>
      <c r="U178" s="65"/>
      <c r="V178" s="62"/>
      <c r="W178" s="63"/>
      <c r="X178" s="63"/>
      <c r="Y178" s="63"/>
      <c r="Z178" s="63"/>
      <c r="AA178" s="63"/>
      <c r="AB178" s="63"/>
      <c r="AC178" s="63"/>
      <c r="AD178" s="62"/>
      <c r="AE178" s="61"/>
      <c r="AF178" s="61"/>
      <c r="AG178" s="60"/>
      <c r="AH178" s="60"/>
      <c r="AI178" s="59"/>
      <c r="AJ178" s="58"/>
      <c r="AK178" s="58"/>
      <c r="AL178" s="58"/>
      <c r="AM178" s="58"/>
      <c r="AN178" s="58"/>
      <c r="AO178" s="58"/>
      <c r="AP178" s="58"/>
      <c r="AQ178" s="57"/>
      <c r="AR178" s="57"/>
      <c r="AS178" s="57"/>
    </row>
    <row r="179" spans="1:45" ht="15" x14ac:dyDescent="0.25">
      <c r="A179" s="64"/>
      <c r="B179" s="64"/>
      <c r="C179" s="64"/>
      <c r="D179" s="64"/>
      <c r="E179" s="64"/>
      <c r="F179" s="64"/>
      <c r="G179" s="64"/>
      <c r="H179" s="67"/>
      <c r="I179" s="66"/>
      <c r="J179" s="68"/>
      <c r="K179" s="68"/>
      <c r="L179" s="67"/>
      <c r="M179" s="61"/>
      <c r="N179" s="67"/>
      <c r="O179" s="66"/>
      <c r="P179" s="65"/>
      <c r="Q179" s="64"/>
      <c r="R179" s="64"/>
      <c r="S179" s="64"/>
      <c r="T179" s="64"/>
      <c r="U179" s="65"/>
      <c r="V179" s="62"/>
      <c r="W179" s="63"/>
      <c r="X179" s="63"/>
      <c r="Y179" s="63"/>
      <c r="Z179" s="63"/>
      <c r="AA179" s="63"/>
      <c r="AB179" s="63"/>
      <c r="AC179" s="63"/>
      <c r="AD179" s="62"/>
      <c r="AE179" s="61"/>
      <c r="AF179" s="61"/>
      <c r="AG179" s="60"/>
      <c r="AH179" s="60"/>
      <c r="AI179" s="59"/>
      <c r="AJ179" s="58"/>
      <c r="AK179" s="58"/>
      <c r="AL179" s="58"/>
      <c r="AM179" s="58"/>
      <c r="AN179" s="58"/>
      <c r="AO179" s="58"/>
      <c r="AP179" s="58"/>
      <c r="AQ179" s="57"/>
      <c r="AR179" s="57"/>
      <c r="AS179" s="57"/>
    </row>
    <row r="180" spans="1:45" ht="15" x14ac:dyDescent="0.25">
      <c r="A180" s="64"/>
      <c r="B180" s="64"/>
      <c r="C180" s="64"/>
      <c r="D180" s="64"/>
      <c r="E180" s="64"/>
      <c r="F180" s="64"/>
      <c r="G180" s="64"/>
      <c r="H180" s="67"/>
      <c r="I180" s="66"/>
      <c r="J180" s="68"/>
      <c r="K180" s="68"/>
      <c r="L180" s="67"/>
      <c r="M180" s="61"/>
      <c r="N180" s="67"/>
      <c r="O180" s="66"/>
      <c r="P180" s="65"/>
      <c r="Q180" s="64"/>
      <c r="R180" s="64"/>
      <c r="S180" s="64"/>
      <c r="T180" s="64"/>
      <c r="U180" s="65"/>
      <c r="V180" s="62"/>
      <c r="W180" s="63"/>
      <c r="X180" s="63"/>
      <c r="Y180" s="63"/>
      <c r="Z180" s="63"/>
      <c r="AA180" s="63"/>
      <c r="AB180" s="63"/>
      <c r="AC180" s="63"/>
      <c r="AD180" s="62"/>
      <c r="AE180" s="61"/>
      <c r="AF180" s="61"/>
      <c r="AG180" s="60"/>
      <c r="AH180" s="60"/>
      <c r="AI180" s="59"/>
      <c r="AJ180" s="58"/>
      <c r="AK180" s="58"/>
      <c r="AL180" s="58"/>
      <c r="AM180" s="58"/>
      <c r="AN180" s="58"/>
      <c r="AO180" s="58"/>
      <c r="AP180" s="58"/>
      <c r="AQ180" s="57"/>
      <c r="AR180" s="57"/>
      <c r="AS180" s="57"/>
    </row>
    <row r="181" spans="1:45" ht="15" x14ac:dyDescent="0.25">
      <c r="A181" s="64"/>
      <c r="B181" s="64"/>
      <c r="C181" s="64"/>
      <c r="D181" s="64"/>
      <c r="E181" s="64"/>
      <c r="F181" s="64"/>
      <c r="G181" s="64"/>
      <c r="H181" s="67"/>
      <c r="I181" s="66"/>
      <c r="J181" s="68"/>
      <c r="K181" s="68"/>
      <c r="L181" s="67"/>
      <c r="M181" s="61"/>
      <c r="N181" s="67"/>
      <c r="O181" s="66"/>
      <c r="P181" s="65"/>
      <c r="Q181" s="64"/>
      <c r="R181" s="64"/>
      <c r="S181" s="64"/>
      <c r="T181" s="64"/>
      <c r="U181" s="65"/>
      <c r="V181" s="62"/>
      <c r="W181" s="63"/>
      <c r="X181" s="63"/>
      <c r="Y181" s="63"/>
      <c r="Z181" s="63"/>
      <c r="AA181" s="63"/>
      <c r="AB181" s="63"/>
      <c r="AC181" s="63"/>
      <c r="AD181" s="62"/>
      <c r="AE181" s="61"/>
      <c r="AF181" s="61"/>
      <c r="AG181" s="60"/>
      <c r="AH181" s="60"/>
      <c r="AI181" s="59"/>
      <c r="AJ181" s="58"/>
      <c r="AK181" s="58"/>
      <c r="AL181" s="58"/>
      <c r="AM181" s="58"/>
      <c r="AN181" s="58"/>
      <c r="AO181" s="58"/>
      <c r="AP181" s="58"/>
      <c r="AQ181" s="57"/>
      <c r="AR181" s="57"/>
      <c r="AS181" s="57"/>
    </row>
    <row r="182" spans="1:45" ht="15" x14ac:dyDescent="0.25">
      <c r="A182" s="64"/>
      <c r="B182" s="64"/>
      <c r="C182" s="64"/>
      <c r="D182" s="64"/>
      <c r="E182" s="64"/>
      <c r="F182" s="64"/>
      <c r="G182" s="64"/>
      <c r="H182" s="67"/>
      <c r="I182" s="66"/>
      <c r="J182" s="68"/>
      <c r="K182" s="68"/>
      <c r="L182" s="67"/>
      <c r="M182" s="61"/>
      <c r="N182" s="67"/>
      <c r="O182" s="66"/>
      <c r="P182" s="65"/>
      <c r="Q182" s="64"/>
      <c r="R182" s="64"/>
      <c r="S182" s="64"/>
      <c r="T182" s="64"/>
      <c r="U182" s="65"/>
      <c r="V182" s="62"/>
      <c r="W182" s="63"/>
      <c r="X182" s="63"/>
      <c r="Y182" s="63"/>
      <c r="Z182" s="63"/>
      <c r="AA182" s="63"/>
      <c r="AB182" s="63"/>
      <c r="AC182" s="63"/>
      <c r="AD182" s="62"/>
      <c r="AE182" s="61"/>
      <c r="AF182" s="61"/>
      <c r="AG182" s="60"/>
      <c r="AH182" s="60"/>
      <c r="AI182" s="59"/>
      <c r="AJ182" s="58"/>
      <c r="AK182" s="58"/>
      <c r="AL182" s="58"/>
      <c r="AM182" s="58"/>
      <c r="AN182" s="58"/>
      <c r="AO182" s="58"/>
      <c r="AP182" s="58"/>
      <c r="AQ182" s="57"/>
      <c r="AR182" s="57"/>
      <c r="AS182" s="57"/>
    </row>
    <row r="183" spans="1:45" ht="15" x14ac:dyDescent="0.25">
      <c r="A183" s="64"/>
      <c r="B183" s="64"/>
      <c r="C183" s="64"/>
      <c r="D183" s="64"/>
      <c r="E183" s="64"/>
      <c r="F183" s="64"/>
      <c r="G183" s="64"/>
      <c r="H183" s="67"/>
      <c r="I183" s="66"/>
      <c r="J183" s="68"/>
      <c r="K183" s="68"/>
      <c r="L183" s="67"/>
      <c r="M183" s="61"/>
      <c r="N183" s="67"/>
      <c r="O183" s="66"/>
      <c r="P183" s="65"/>
      <c r="Q183" s="64"/>
      <c r="R183" s="64"/>
      <c r="S183" s="64"/>
      <c r="T183" s="64"/>
      <c r="U183" s="65"/>
      <c r="V183" s="62"/>
      <c r="W183" s="63"/>
      <c r="X183" s="63"/>
      <c r="Y183" s="63"/>
      <c r="Z183" s="63"/>
      <c r="AA183" s="63"/>
      <c r="AB183" s="63"/>
      <c r="AC183" s="63"/>
      <c r="AD183" s="62"/>
      <c r="AE183" s="61"/>
      <c r="AF183" s="61"/>
      <c r="AG183" s="60"/>
      <c r="AH183" s="60"/>
      <c r="AI183" s="59"/>
      <c r="AJ183" s="58"/>
      <c r="AK183" s="58"/>
      <c r="AL183" s="58"/>
      <c r="AM183" s="58"/>
      <c r="AN183" s="58"/>
      <c r="AO183" s="58"/>
      <c r="AP183" s="58"/>
      <c r="AQ183" s="57"/>
      <c r="AR183" s="57"/>
      <c r="AS183" s="57"/>
    </row>
    <row r="184" spans="1:45" ht="15" x14ac:dyDescent="0.25">
      <c r="A184" s="64"/>
      <c r="B184" s="64"/>
      <c r="C184" s="64"/>
      <c r="D184" s="64"/>
      <c r="E184" s="64"/>
      <c r="F184" s="64"/>
      <c r="G184" s="64"/>
      <c r="H184" s="67"/>
      <c r="I184" s="66"/>
      <c r="J184" s="68"/>
      <c r="K184" s="68"/>
      <c r="L184" s="67"/>
      <c r="M184" s="61"/>
      <c r="N184" s="67"/>
      <c r="O184" s="66"/>
      <c r="P184" s="65"/>
      <c r="Q184" s="64"/>
      <c r="R184" s="64"/>
      <c r="S184" s="64"/>
      <c r="T184" s="64"/>
      <c r="U184" s="65"/>
      <c r="V184" s="62"/>
      <c r="W184" s="63"/>
      <c r="X184" s="63"/>
      <c r="Y184" s="63"/>
      <c r="Z184" s="63"/>
      <c r="AA184" s="63"/>
      <c r="AB184" s="63"/>
      <c r="AC184" s="63"/>
      <c r="AD184" s="62"/>
      <c r="AE184" s="61"/>
      <c r="AF184" s="61"/>
      <c r="AG184" s="60"/>
      <c r="AH184" s="60"/>
      <c r="AI184" s="59"/>
      <c r="AJ184" s="58"/>
      <c r="AK184" s="58"/>
      <c r="AL184" s="58"/>
      <c r="AM184" s="58"/>
      <c r="AN184" s="58"/>
      <c r="AO184" s="58"/>
      <c r="AP184" s="58"/>
      <c r="AQ184" s="57"/>
      <c r="AR184" s="57"/>
      <c r="AS184" s="57"/>
    </row>
    <row r="185" spans="1:45" ht="15" x14ac:dyDescent="0.25">
      <c r="A185" s="64"/>
      <c r="B185" s="64"/>
      <c r="C185" s="64"/>
      <c r="D185" s="64"/>
      <c r="E185" s="64"/>
      <c r="F185" s="64"/>
      <c r="G185" s="64"/>
      <c r="H185" s="67"/>
      <c r="I185" s="66"/>
      <c r="J185" s="68"/>
      <c r="K185" s="68"/>
      <c r="L185" s="67"/>
      <c r="M185" s="61"/>
      <c r="N185" s="67"/>
      <c r="O185" s="66"/>
      <c r="P185" s="65"/>
      <c r="Q185" s="64"/>
      <c r="R185" s="64"/>
      <c r="S185" s="64"/>
      <c r="T185" s="64"/>
      <c r="U185" s="65"/>
      <c r="V185" s="62"/>
      <c r="W185" s="63"/>
      <c r="X185" s="63"/>
      <c r="Y185" s="63"/>
      <c r="Z185" s="63"/>
      <c r="AA185" s="63"/>
      <c r="AB185" s="63"/>
      <c r="AC185" s="63"/>
      <c r="AD185" s="62"/>
      <c r="AE185" s="61"/>
      <c r="AF185" s="61"/>
      <c r="AG185" s="60"/>
      <c r="AH185" s="60"/>
      <c r="AI185" s="59"/>
      <c r="AJ185" s="58"/>
      <c r="AK185" s="58"/>
      <c r="AL185" s="58"/>
      <c r="AM185" s="58"/>
      <c r="AN185" s="58"/>
      <c r="AO185" s="58"/>
      <c r="AP185" s="58"/>
      <c r="AQ185" s="57"/>
      <c r="AR185" s="57"/>
      <c r="AS185" s="57"/>
    </row>
    <row r="186" spans="1:45" ht="15" x14ac:dyDescent="0.25">
      <c r="A186" s="64"/>
      <c r="B186" s="64"/>
      <c r="C186" s="64"/>
      <c r="D186" s="64"/>
      <c r="E186" s="64"/>
      <c r="F186" s="64"/>
      <c r="G186" s="64"/>
      <c r="H186" s="67"/>
      <c r="I186" s="66"/>
      <c r="J186" s="68"/>
      <c r="K186" s="68"/>
      <c r="L186" s="67"/>
      <c r="M186" s="61"/>
      <c r="N186" s="67"/>
      <c r="O186" s="66"/>
      <c r="P186" s="65"/>
      <c r="Q186" s="64"/>
      <c r="R186" s="64"/>
      <c r="S186" s="64"/>
      <c r="T186" s="64"/>
      <c r="U186" s="65"/>
      <c r="V186" s="62"/>
      <c r="W186" s="63"/>
      <c r="X186" s="63"/>
      <c r="Y186" s="63"/>
      <c r="Z186" s="63"/>
      <c r="AA186" s="63"/>
      <c r="AB186" s="63"/>
      <c r="AC186" s="63"/>
      <c r="AD186" s="62"/>
      <c r="AE186" s="61"/>
      <c r="AF186" s="61"/>
      <c r="AG186" s="60"/>
      <c r="AH186" s="60"/>
      <c r="AI186" s="59"/>
      <c r="AJ186" s="58"/>
      <c r="AK186" s="58"/>
      <c r="AL186" s="58"/>
      <c r="AM186" s="58"/>
      <c r="AN186" s="58"/>
      <c r="AO186" s="58"/>
      <c r="AP186" s="58"/>
      <c r="AQ186" s="57"/>
      <c r="AR186" s="57"/>
      <c r="AS186" s="57"/>
    </row>
    <row r="187" spans="1:45" ht="15" x14ac:dyDescent="0.25">
      <c r="A187" s="64"/>
      <c r="B187" s="64"/>
      <c r="C187" s="64"/>
      <c r="D187" s="64"/>
      <c r="E187" s="64"/>
      <c r="F187" s="64"/>
      <c r="G187" s="64"/>
      <c r="H187" s="67"/>
      <c r="I187" s="66"/>
      <c r="J187" s="68"/>
      <c r="K187" s="68"/>
      <c r="L187" s="67"/>
      <c r="M187" s="61"/>
      <c r="N187" s="67"/>
      <c r="O187" s="66"/>
      <c r="P187" s="65"/>
      <c r="Q187" s="64"/>
      <c r="R187" s="64"/>
      <c r="S187" s="64"/>
      <c r="T187" s="64"/>
      <c r="U187" s="65"/>
      <c r="V187" s="62"/>
      <c r="W187" s="63"/>
      <c r="X187" s="63"/>
      <c r="Y187" s="63"/>
      <c r="Z187" s="63"/>
      <c r="AA187" s="63"/>
      <c r="AB187" s="63"/>
      <c r="AC187" s="63"/>
      <c r="AD187" s="62"/>
      <c r="AE187" s="61"/>
      <c r="AF187" s="61"/>
      <c r="AG187" s="60"/>
      <c r="AH187" s="60"/>
      <c r="AI187" s="59"/>
      <c r="AJ187" s="58"/>
      <c r="AK187" s="58"/>
      <c r="AL187" s="58"/>
      <c r="AM187" s="58"/>
      <c r="AN187" s="58"/>
      <c r="AO187" s="58"/>
      <c r="AP187" s="58"/>
      <c r="AQ187" s="57"/>
      <c r="AR187" s="57"/>
      <c r="AS187" s="57"/>
    </row>
    <row r="188" spans="1:45" ht="15" x14ac:dyDescent="0.25">
      <c r="A188" s="64"/>
      <c r="B188" s="64"/>
      <c r="C188" s="64"/>
      <c r="D188" s="64"/>
      <c r="E188" s="64"/>
      <c r="F188" s="64"/>
      <c r="G188" s="64"/>
      <c r="H188" s="67"/>
      <c r="I188" s="66"/>
      <c r="J188" s="68"/>
      <c r="K188" s="68"/>
      <c r="L188" s="67"/>
      <c r="M188" s="61"/>
      <c r="N188" s="67"/>
      <c r="O188" s="66"/>
      <c r="P188" s="65"/>
      <c r="Q188" s="64"/>
      <c r="R188" s="64"/>
      <c r="S188" s="64"/>
      <c r="T188" s="64"/>
      <c r="U188" s="65"/>
      <c r="V188" s="62"/>
      <c r="W188" s="63"/>
      <c r="X188" s="63"/>
      <c r="Y188" s="63"/>
      <c r="Z188" s="63"/>
      <c r="AA188" s="63"/>
      <c r="AB188" s="63"/>
      <c r="AC188" s="63"/>
      <c r="AD188" s="62"/>
      <c r="AE188" s="61"/>
      <c r="AF188" s="61"/>
      <c r="AG188" s="60"/>
      <c r="AH188" s="60"/>
      <c r="AI188" s="59"/>
      <c r="AJ188" s="58"/>
      <c r="AK188" s="58"/>
      <c r="AL188" s="58"/>
      <c r="AM188" s="58"/>
      <c r="AN188" s="58"/>
      <c r="AO188" s="58"/>
      <c r="AP188" s="58"/>
      <c r="AQ188" s="57"/>
      <c r="AR188" s="57"/>
      <c r="AS188" s="57"/>
    </row>
    <row r="189" spans="1:45" ht="15" x14ac:dyDescent="0.25">
      <c r="A189" s="64"/>
      <c r="B189" s="64"/>
      <c r="C189" s="64"/>
      <c r="D189" s="64"/>
      <c r="E189" s="64"/>
      <c r="F189" s="64"/>
      <c r="G189" s="64"/>
      <c r="H189" s="67"/>
      <c r="I189" s="66"/>
      <c r="J189" s="68"/>
      <c r="K189" s="68"/>
      <c r="L189" s="67"/>
      <c r="M189" s="61"/>
      <c r="N189" s="67"/>
      <c r="O189" s="66"/>
      <c r="P189" s="65"/>
      <c r="Q189" s="64"/>
      <c r="R189" s="64"/>
      <c r="S189" s="64"/>
      <c r="T189" s="64"/>
      <c r="U189" s="65"/>
      <c r="V189" s="62"/>
      <c r="W189" s="63"/>
      <c r="X189" s="63"/>
      <c r="Y189" s="63"/>
      <c r="Z189" s="63"/>
      <c r="AA189" s="63"/>
      <c r="AB189" s="63"/>
      <c r="AC189" s="63"/>
      <c r="AD189" s="62"/>
      <c r="AE189" s="61"/>
      <c r="AF189" s="61"/>
      <c r="AG189" s="60"/>
      <c r="AH189" s="60"/>
      <c r="AI189" s="59"/>
      <c r="AJ189" s="58"/>
      <c r="AK189" s="58"/>
      <c r="AL189" s="58"/>
      <c r="AM189" s="58"/>
      <c r="AN189" s="58"/>
      <c r="AO189" s="58"/>
      <c r="AP189" s="58"/>
      <c r="AQ189" s="57"/>
      <c r="AR189" s="57"/>
      <c r="AS189" s="57"/>
    </row>
    <row r="190" spans="1:45" ht="15" x14ac:dyDescent="0.25">
      <c r="A190" s="64"/>
      <c r="B190" s="64"/>
      <c r="C190" s="64"/>
      <c r="D190" s="64"/>
      <c r="E190" s="64"/>
      <c r="F190" s="64"/>
      <c r="G190" s="64"/>
      <c r="H190" s="67"/>
      <c r="I190" s="66"/>
      <c r="J190" s="68"/>
      <c r="K190" s="68"/>
      <c r="L190" s="67"/>
      <c r="M190" s="61"/>
      <c r="N190" s="67"/>
      <c r="O190" s="66"/>
      <c r="P190" s="65"/>
      <c r="Q190" s="64"/>
      <c r="R190" s="64"/>
      <c r="S190" s="64"/>
      <c r="T190" s="64"/>
      <c r="U190" s="65"/>
      <c r="V190" s="62"/>
      <c r="W190" s="63"/>
      <c r="X190" s="63"/>
      <c r="Y190" s="63"/>
      <c r="Z190" s="63"/>
      <c r="AA190" s="63"/>
      <c r="AB190" s="63"/>
      <c r="AC190" s="63"/>
      <c r="AD190" s="62"/>
      <c r="AE190" s="61"/>
      <c r="AF190" s="61"/>
      <c r="AG190" s="60"/>
      <c r="AH190" s="60"/>
      <c r="AI190" s="59"/>
      <c r="AJ190" s="58"/>
      <c r="AK190" s="58"/>
      <c r="AL190" s="58"/>
      <c r="AM190" s="58"/>
      <c r="AN190" s="58"/>
      <c r="AO190" s="58"/>
      <c r="AP190" s="58"/>
      <c r="AQ190" s="57"/>
      <c r="AR190" s="57"/>
      <c r="AS190" s="57"/>
    </row>
    <row r="191" spans="1:45" ht="15" x14ac:dyDescent="0.25">
      <c r="A191" s="64"/>
      <c r="B191" s="64"/>
      <c r="C191" s="64"/>
      <c r="D191" s="64"/>
      <c r="E191" s="64"/>
      <c r="F191" s="64"/>
      <c r="G191" s="64"/>
      <c r="H191" s="67"/>
      <c r="I191" s="66"/>
      <c r="J191" s="68"/>
      <c r="K191" s="68"/>
      <c r="L191" s="67"/>
      <c r="M191" s="61"/>
      <c r="N191" s="67"/>
      <c r="O191" s="66"/>
      <c r="P191" s="65"/>
      <c r="Q191" s="64"/>
      <c r="R191" s="64"/>
      <c r="S191" s="64"/>
      <c r="T191" s="64"/>
      <c r="U191" s="65"/>
      <c r="V191" s="62"/>
      <c r="W191" s="63"/>
      <c r="X191" s="63"/>
      <c r="Y191" s="63"/>
      <c r="Z191" s="63"/>
      <c r="AA191" s="63"/>
      <c r="AB191" s="63"/>
      <c r="AC191" s="63"/>
      <c r="AD191" s="62"/>
      <c r="AE191" s="61"/>
      <c r="AF191" s="61"/>
      <c r="AG191" s="60"/>
      <c r="AH191" s="60"/>
      <c r="AI191" s="59"/>
      <c r="AJ191" s="58"/>
      <c r="AK191" s="58"/>
      <c r="AL191" s="58"/>
      <c r="AM191" s="58"/>
      <c r="AN191" s="58"/>
      <c r="AO191" s="58"/>
      <c r="AP191" s="58"/>
      <c r="AQ191" s="57"/>
      <c r="AR191" s="57"/>
      <c r="AS191" s="57"/>
    </row>
    <row r="192" spans="1:45" ht="15" x14ac:dyDescent="0.25">
      <c r="A192" s="64"/>
      <c r="B192" s="64"/>
      <c r="C192" s="64"/>
      <c r="D192" s="64"/>
      <c r="E192" s="64"/>
      <c r="F192" s="64"/>
      <c r="G192" s="64"/>
      <c r="H192" s="67"/>
      <c r="I192" s="66"/>
      <c r="J192" s="68"/>
      <c r="K192" s="68"/>
      <c r="L192" s="67"/>
      <c r="M192" s="61"/>
      <c r="N192" s="67"/>
      <c r="O192" s="66"/>
      <c r="P192" s="65"/>
      <c r="Q192" s="64"/>
      <c r="R192" s="64"/>
      <c r="S192" s="64"/>
      <c r="T192" s="64"/>
      <c r="U192" s="65"/>
      <c r="V192" s="62"/>
      <c r="W192" s="63"/>
      <c r="X192" s="63"/>
      <c r="Y192" s="63"/>
      <c r="Z192" s="63"/>
      <c r="AA192" s="63"/>
      <c r="AB192" s="63"/>
      <c r="AC192" s="63"/>
      <c r="AD192" s="62"/>
      <c r="AE192" s="61"/>
      <c r="AF192" s="61"/>
      <c r="AG192" s="60"/>
      <c r="AH192" s="60"/>
      <c r="AI192" s="59"/>
      <c r="AJ192" s="58"/>
      <c r="AK192" s="58"/>
      <c r="AL192" s="58"/>
      <c r="AM192" s="58"/>
      <c r="AN192" s="58"/>
      <c r="AO192" s="58"/>
      <c r="AP192" s="58"/>
      <c r="AQ192" s="57"/>
      <c r="AR192" s="57"/>
      <c r="AS192" s="57"/>
    </row>
    <row r="193" spans="1:45" ht="15" x14ac:dyDescent="0.25">
      <c r="A193" s="64"/>
      <c r="B193" s="64"/>
      <c r="C193" s="64"/>
      <c r="D193" s="64"/>
      <c r="E193" s="64"/>
      <c r="F193" s="64"/>
      <c r="G193" s="64"/>
      <c r="H193" s="67"/>
      <c r="I193" s="66"/>
      <c r="J193" s="68"/>
      <c r="K193" s="68"/>
      <c r="L193" s="67"/>
      <c r="M193" s="61"/>
      <c r="N193" s="67"/>
      <c r="O193" s="66"/>
      <c r="P193" s="65"/>
      <c r="Q193" s="64"/>
      <c r="R193" s="64"/>
      <c r="S193" s="64"/>
      <c r="T193" s="64"/>
      <c r="U193" s="65"/>
      <c r="V193" s="62"/>
      <c r="W193" s="63"/>
      <c r="X193" s="63"/>
      <c r="Y193" s="63"/>
      <c r="Z193" s="63"/>
      <c r="AA193" s="63"/>
      <c r="AB193" s="63"/>
      <c r="AC193" s="63"/>
      <c r="AD193" s="62"/>
      <c r="AE193" s="61"/>
      <c r="AF193" s="61"/>
      <c r="AG193" s="60"/>
      <c r="AH193" s="60"/>
      <c r="AI193" s="59"/>
      <c r="AJ193" s="58"/>
      <c r="AK193" s="58"/>
      <c r="AL193" s="58"/>
      <c r="AM193" s="58"/>
      <c r="AN193" s="58"/>
      <c r="AO193" s="58"/>
      <c r="AP193" s="58"/>
      <c r="AQ193" s="57"/>
      <c r="AR193" s="57"/>
      <c r="AS193" s="57"/>
    </row>
    <row r="194" spans="1:45" ht="15" x14ac:dyDescent="0.25">
      <c r="A194" s="64"/>
      <c r="B194" s="64"/>
      <c r="C194" s="64"/>
      <c r="D194" s="64"/>
      <c r="E194" s="64"/>
      <c r="F194" s="64"/>
      <c r="G194" s="64"/>
      <c r="H194" s="67"/>
      <c r="I194" s="66"/>
      <c r="J194" s="68"/>
      <c r="K194" s="68"/>
      <c r="L194" s="67"/>
      <c r="M194" s="61"/>
      <c r="N194" s="67"/>
      <c r="O194" s="66"/>
      <c r="P194" s="65"/>
      <c r="Q194" s="64"/>
      <c r="R194" s="64"/>
      <c r="S194" s="64"/>
      <c r="T194" s="64"/>
      <c r="U194" s="65"/>
      <c r="V194" s="62"/>
      <c r="W194" s="63"/>
      <c r="X194" s="63"/>
      <c r="Y194" s="63"/>
      <c r="Z194" s="63"/>
      <c r="AA194" s="63"/>
      <c r="AB194" s="63"/>
      <c r="AC194" s="63"/>
      <c r="AD194" s="62"/>
      <c r="AE194" s="61"/>
      <c r="AF194" s="61"/>
      <c r="AG194" s="60"/>
      <c r="AH194" s="60"/>
      <c r="AI194" s="59"/>
      <c r="AJ194" s="58"/>
      <c r="AK194" s="58"/>
      <c r="AL194" s="58"/>
      <c r="AM194" s="58"/>
      <c r="AN194" s="58"/>
      <c r="AO194" s="58"/>
      <c r="AP194" s="58"/>
      <c r="AQ194" s="57"/>
      <c r="AR194" s="57"/>
      <c r="AS194" s="57"/>
    </row>
    <row r="195" spans="1:45" ht="15" x14ac:dyDescent="0.25">
      <c r="A195" s="64"/>
      <c r="B195" s="64"/>
      <c r="C195" s="64"/>
      <c r="D195" s="64"/>
      <c r="E195" s="64"/>
      <c r="F195" s="64"/>
      <c r="G195" s="64"/>
      <c r="H195" s="67"/>
      <c r="I195" s="66"/>
      <c r="J195" s="68"/>
      <c r="K195" s="68"/>
      <c r="L195" s="67"/>
      <c r="M195" s="61"/>
      <c r="N195" s="67"/>
      <c r="O195" s="66"/>
      <c r="P195" s="65"/>
      <c r="Q195" s="64"/>
      <c r="R195" s="64"/>
      <c r="S195" s="64"/>
      <c r="T195" s="64"/>
      <c r="U195" s="65"/>
      <c r="V195" s="62"/>
      <c r="W195" s="63"/>
      <c r="X195" s="63"/>
      <c r="Y195" s="63"/>
      <c r="Z195" s="63"/>
      <c r="AA195" s="63"/>
      <c r="AB195" s="63"/>
      <c r="AC195" s="63"/>
      <c r="AD195" s="62"/>
      <c r="AE195" s="61"/>
      <c r="AF195" s="61"/>
      <c r="AG195" s="60"/>
      <c r="AH195" s="60"/>
      <c r="AI195" s="59"/>
      <c r="AJ195" s="58"/>
      <c r="AK195" s="58"/>
      <c r="AL195" s="58"/>
      <c r="AM195" s="58"/>
      <c r="AN195" s="58"/>
      <c r="AO195" s="58"/>
      <c r="AP195" s="58"/>
      <c r="AQ195" s="57"/>
      <c r="AR195" s="57"/>
      <c r="AS195" s="57"/>
    </row>
    <row r="196" spans="1:45" ht="15" x14ac:dyDescent="0.25">
      <c r="A196" s="64"/>
      <c r="B196" s="64"/>
      <c r="C196" s="64"/>
      <c r="D196" s="64"/>
      <c r="E196" s="64"/>
      <c r="F196" s="64"/>
      <c r="G196" s="64"/>
      <c r="H196" s="67"/>
      <c r="I196" s="66"/>
      <c r="J196" s="68"/>
      <c r="K196" s="68"/>
      <c r="L196" s="67"/>
      <c r="M196" s="61"/>
      <c r="N196" s="67"/>
      <c r="O196" s="66"/>
      <c r="P196" s="65"/>
      <c r="Q196" s="64"/>
      <c r="R196" s="64"/>
      <c r="S196" s="64"/>
      <c r="T196" s="64"/>
      <c r="U196" s="65"/>
      <c r="V196" s="62"/>
      <c r="W196" s="63"/>
      <c r="X196" s="63"/>
      <c r="Y196" s="63"/>
      <c r="Z196" s="63"/>
      <c r="AA196" s="63"/>
      <c r="AB196" s="63"/>
      <c r="AC196" s="63"/>
      <c r="AD196" s="62"/>
      <c r="AE196" s="61"/>
      <c r="AF196" s="61"/>
      <c r="AG196" s="60"/>
      <c r="AH196" s="60"/>
      <c r="AI196" s="59"/>
      <c r="AJ196" s="58"/>
      <c r="AK196" s="58"/>
      <c r="AL196" s="58"/>
      <c r="AM196" s="58"/>
      <c r="AN196" s="58"/>
      <c r="AO196" s="58"/>
      <c r="AP196" s="58"/>
      <c r="AQ196" s="57"/>
      <c r="AR196" s="57"/>
      <c r="AS196" s="57"/>
    </row>
    <row r="197" spans="1:45" ht="15" x14ac:dyDescent="0.25">
      <c r="A197" s="64"/>
      <c r="B197" s="64"/>
      <c r="C197" s="64"/>
      <c r="D197" s="64"/>
      <c r="E197" s="64"/>
      <c r="F197" s="64"/>
      <c r="G197" s="64"/>
      <c r="H197" s="67"/>
      <c r="I197" s="66"/>
      <c r="J197" s="68"/>
      <c r="K197" s="68"/>
      <c r="L197" s="67"/>
      <c r="M197" s="61"/>
      <c r="N197" s="67"/>
      <c r="O197" s="66"/>
      <c r="P197" s="65"/>
      <c r="Q197" s="64"/>
      <c r="R197" s="64"/>
      <c r="S197" s="64"/>
      <c r="T197" s="64"/>
      <c r="U197" s="65"/>
      <c r="V197" s="62"/>
      <c r="W197" s="63"/>
      <c r="X197" s="63"/>
      <c r="Y197" s="63"/>
      <c r="Z197" s="63"/>
      <c r="AA197" s="63"/>
      <c r="AB197" s="63"/>
      <c r="AC197" s="63"/>
      <c r="AD197" s="62"/>
      <c r="AE197" s="61"/>
      <c r="AF197" s="61"/>
      <c r="AG197" s="60"/>
      <c r="AH197" s="60"/>
      <c r="AI197" s="59"/>
      <c r="AJ197" s="58"/>
      <c r="AK197" s="58"/>
      <c r="AL197" s="58"/>
      <c r="AM197" s="58"/>
      <c r="AN197" s="58"/>
      <c r="AO197" s="58"/>
      <c r="AP197" s="58"/>
      <c r="AQ197" s="57"/>
      <c r="AR197" s="57"/>
      <c r="AS197" s="57"/>
    </row>
    <row r="198" spans="1:45" ht="15" x14ac:dyDescent="0.25">
      <c r="A198" s="64"/>
      <c r="B198" s="64"/>
      <c r="C198" s="64"/>
      <c r="D198" s="64"/>
      <c r="E198" s="64"/>
      <c r="F198" s="64"/>
      <c r="G198" s="64"/>
      <c r="H198" s="67"/>
      <c r="I198" s="66"/>
      <c r="J198" s="68"/>
      <c r="K198" s="68"/>
      <c r="L198" s="67"/>
      <c r="M198" s="61"/>
      <c r="N198" s="67"/>
      <c r="O198" s="66"/>
      <c r="P198" s="65"/>
      <c r="Q198" s="64"/>
      <c r="R198" s="64"/>
      <c r="S198" s="64"/>
      <c r="T198" s="64"/>
      <c r="U198" s="65"/>
      <c r="V198" s="62"/>
      <c r="W198" s="63"/>
      <c r="X198" s="63"/>
      <c r="Y198" s="63"/>
      <c r="Z198" s="63"/>
      <c r="AA198" s="63"/>
      <c r="AB198" s="63"/>
      <c r="AC198" s="63"/>
      <c r="AD198" s="62"/>
      <c r="AE198" s="61"/>
      <c r="AF198" s="61"/>
      <c r="AG198" s="60"/>
      <c r="AH198" s="60"/>
      <c r="AI198" s="59"/>
      <c r="AJ198" s="58"/>
      <c r="AK198" s="58"/>
      <c r="AL198" s="58"/>
      <c r="AM198" s="58"/>
      <c r="AN198" s="58"/>
      <c r="AO198" s="58"/>
      <c r="AP198" s="58"/>
      <c r="AQ198" s="57"/>
      <c r="AR198" s="57"/>
      <c r="AS198" s="57"/>
    </row>
    <row r="199" spans="1:45" ht="15" x14ac:dyDescent="0.25">
      <c r="A199" s="64"/>
      <c r="B199" s="64"/>
      <c r="C199" s="64"/>
      <c r="D199" s="64"/>
      <c r="E199" s="64"/>
      <c r="F199" s="64"/>
      <c r="G199" s="64"/>
      <c r="H199" s="67"/>
      <c r="I199" s="66"/>
      <c r="J199" s="68"/>
      <c r="K199" s="68"/>
      <c r="L199" s="67"/>
      <c r="M199" s="61"/>
      <c r="N199" s="67"/>
      <c r="O199" s="66"/>
      <c r="P199" s="65"/>
      <c r="Q199" s="64"/>
      <c r="R199" s="64"/>
      <c r="S199" s="64"/>
      <c r="T199" s="64"/>
      <c r="U199" s="65"/>
      <c r="V199" s="62"/>
      <c r="W199" s="63"/>
      <c r="X199" s="63"/>
      <c r="Y199" s="63"/>
      <c r="Z199" s="63"/>
      <c r="AA199" s="63"/>
      <c r="AB199" s="63"/>
      <c r="AC199" s="63"/>
      <c r="AD199" s="62"/>
      <c r="AE199" s="61"/>
      <c r="AF199" s="61"/>
      <c r="AG199" s="60"/>
      <c r="AH199" s="60"/>
      <c r="AI199" s="59"/>
      <c r="AJ199" s="58"/>
      <c r="AK199" s="58"/>
      <c r="AL199" s="58"/>
      <c r="AM199" s="58"/>
      <c r="AN199" s="58"/>
      <c r="AO199" s="58"/>
      <c r="AP199" s="58"/>
      <c r="AQ199" s="57"/>
      <c r="AR199" s="57"/>
      <c r="AS199" s="57"/>
    </row>
    <row r="200" spans="1:45" ht="15" x14ac:dyDescent="0.25">
      <c r="A200" s="64"/>
      <c r="B200" s="64"/>
      <c r="C200" s="64"/>
      <c r="D200" s="64"/>
      <c r="E200" s="64"/>
      <c r="F200" s="64"/>
      <c r="G200" s="64"/>
      <c r="H200" s="67"/>
      <c r="I200" s="66"/>
      <c r="J200" s="68"/>
      <c r="K200" s="68"/>
      <c r="L200" s="67"/>
      <c r="M200" s="61"/>
      <c r="N200" s="67"/>
      <c r="O200" s="66"/>
      <c r="P200" s="65"/>
      <c r="Q200" s="64"/>
      <c r="R200" s="64"/>
      <c r="S200" s="64"/>
      <c r="T200" s="64"/>
      <c r="U200" s="65"/>
      <c r="V200" s="62"/>
      <c r="W200" s="63"/>
      <c r="X200" s="63"/>
      <c r="Y200" s="63"/>
      <c r="Z200" s="63"/>
      <c r="AA200" s="63"/>
      <c r="AB200" s="63"/>
      <c r="AC200" s="63"/>
      <c r="AD200" s="62"/>
      <c r="AE200" s="61"/>
      <c r="AF200" s="61"/>
      <c r="AG200" s="60"/>
      <c r="AH200" s="60"/>
      <c r="AI200" s="59"/>
      <c r="AJ200" s="58"/>
      <c r="AK200" s="58"/>
      <c r="AL200" s="58"/>
      <c r="AM200" s="58"/>
      <c r="AN200" s="58"/>
      <c r="AO200" s="58"/>
      <c r="AP200" s="58"/>
      <c r="AQ200" s="57"/>
      <c r="AR200" s="57"/>
      <c r="AS200" s="57"/>
    </row>
    <row r="201" spans="1:45" ht="15" x14ac:dyDescent="0.25">
      <c r="A201" s="64"/>
      <c r="B201" s="64"/>
      <c r="C201" s="64"/>
      <c r="D201" s="64"/>
      <c r="E201" s="64"/>
      <c r="F201" s="64"/>
      <c r="G201" s="64"/>
      <c r="H201" s="67"/>
      <c r="I201" s="66"/>
      <c r="J201" s="68"/>
      <c r="K201" s="68"/>
      <c r="L201" s="67"/>
      <c r="M201" s="61"/>
      <c r="N201" s="67"/>
      <c r="O201" s="66"/>
      <c r="P201" s="65"/>
      <c r="Q201" s="64"/>
      <c r="R201" s="64"/>
      <c r="S201" s="64"/>
      <c r="T201" s="64"/>
      <c r="U201" s="65"/>
      <c r="V201" s="62"/>
      <c r="W201" s="63"/>
      <c r="X201" s="63"/>
      <c r="Y201" s="63"/>
      <c r="Z201" s="63"/>
      <c r="AA201" s="63"/>
      <c r="AB201" s="63"/>
      <c r="AC201" s="63"/>
      <c r="AD201" s="62"/>
      <c r="AE201" s="61"/>
      <c r="AF201" s="61"/>
      <c r="AG201" s="60"/>
      <c r="AH201" s="60"/>
      <c r="AI201" s="59"/>
      <c r="AJ201" s="58"/>
      <c r="AK201" s="58"/>
      <c r="AL201" s="58"/>
      <c r="AM201" s="58"/>
      <c r="AN201" s="58"/>
      <c r="AO201" s="58"/>
      <c r="AP201" s="58"/>
      <c r="AQ201" s="57"/>
      <c r="AR201" s="57"/>
      <c r="AS201" s="57"/>
    </row>
    <row r="202" spans="1:45" ht="15" x14ac:dyDescent="0.25">
      <c r="A202" s="64"/>
      <c r="B202" s="64"/>
      <c r="C202" s="64"/>
      <c r="D202" s="64"/>
      <c r="E202" s="64"/>
      <c r="F202" s="64"/>
      <c r="G202" s="64"/>
      <c r="H202" s="67"/>
      <c r="I202" s="66"/>
      <c r="J202" s="68"/>
      <c r="K202" s="68"/>
      <c r="L202" s="67"/>
      <c r="M202" s="61"/>
      <c r="N202" s="67"/>
      <c r="O202" s="66"/>
      <c r="P202" s="65"/>
      <c r="Q202" s="64"/>
      <c r="R202" s="64"/>
      <c r="S202" s="64"/>
      <c r="T202" s="64"/>
      <c r="U202" s="65"/>
      <c r="V202" s="62"/>
      <c r="W202" s="63"/>
      <c r="X202" s="63"/>
      <c r="Y202" s="63"/>
      <c r="Z202" s="63"/>
      <c r="AA202" s="63"/>
      <c r="AB202" s="63"/>
      <c r="AC202" s="63"/>
      <c r="AD202" s="62"/>
      <c r="AE202" s="61"/>
      <c r="AF202" s="61"/>
      <c r="AG202" s="60"/>
      <c r="AH202" s="60"/>
      <c r="AI202" s="59"/>
      <c r="AJ202" s="58"/>
      <c r="AK202" s="58"/>
      <c r="AL202" s="58"/>
      <c r="AM202" s="58"/>
      <c r="AN202" s="58"/>
      <c r="AO202" s="58"/>
      <c r="AP202" s="58"/>
      <c r="AQ202" s="57"/>
      <c r="AR202" s="57"/>
      <c r="AS202" s="57"/>
    </row>
    <row r="203" spans="1:45" ht="15" x14ac:dyDescent="0.25">
      <c r="A203" s="64"/>
      <c r="B203" s="64"/>
      <c r="C203" s="64"/>
      <c r="D203" s="64"/>
      <c r="E203" s="64"/>
      <c r="F203" s="64"/>
      <c r="G203" s="64"/>
      <c r="H203" s="67"/>
      <c r="I203" s="66"/>
      <c r="J203" s="68"/>
      <c r="K203" s="68"/>
      <c r="L203" s="67"/>
      <c r="M203" s="61"/>
      <c r="N203" s="67"/>
      <c r="O203" s="66"/>
      <c r="P203" s="65"/>
      <c r="Q203" s="64"/>
      <c r="R203" s="64"/>
      <c r="S203" s="64"/>
      <c r="T203" s="64"/>
      <c r="U203" s="65"/>
      <c r="V203" s="62"/>
      <c r="W203" s="63"/>
      <c r="X203" s="63"/>
      <c r="Y203" s="63"/>
      <c r="Z203" s="63"/>
      <c r="AA203" s="63"/>
      <c r="AB203" s="63"/>
      <c r="AC203" s="63"/>
      <c r="AD203" s="62"/>
      <c r="AE203" s="61"/>
      <c r="AF203" s="61"/>
      <c r="AG203" s="60"/>
      <c r="AH203" s="60"/>
      <c r="AI203" s="59"/>
      <c r="AJ203" s="58"/>
      <c r="AK203" s="58"/>
      <c r="AL203" s="58"/>
      <c r="AM203" s="58"/>
      <c r="AN203" s="58"/>
      <c r="AO203" s="58"/>
      <c r="AP203" s="58"/>
      <c r="AQ203" s="57"/>
      <c r="AR203" s="57"/>
      <c r="AS203" s="57"/>
    </row>
    <row r="204" spans="1:45" ht="15" x14ac:dyDescent="0.25">
      <c r="A204" s="64"/>
      <c r="B204" s="64"/>
      <c r="C204" s="64"/>
      <c r="D204" s="64"/>
      <c r="E204" s="64"/>
      <c r="F204" s="64"/>
      <c r="G204" s="64"/>
      <c r="H204" s="67"/>
      <c r="I204" s="66"/>
      <c r="J204" s="68"/>
      <c r="K204" s="68"/>
      <c r="L204" s="67"/>
      <c r="M204" s="61"/>
      <c r="N204" s="67"/>
      <c r="O204" s="66"/>
      <c r="P204" s="65"/>
      <c r="Q204" s="64"/>
      <c r="R204" s="64"/>
      <c r="S204" s="64"/>
      <c r="T204" s="64"/>
      <c r="U204" s="65"/>
      <c r="V204" s="62"/>
      <c r="W204" s="63"/>
      <c r="X204" s="63"/>
      <c r="Y204" s="63"/>
      <c r="Z204" s="63"/>
      <c r="AA204" s="63"/>
      <c r="AB204" s="63"/>
      <c r="AC204" s="63"/>
      <c r="AD204" s="62"/>
      <c r="AE204" s="61"/>
      <c r="AF204" s="61"/>
      <c r="AG204" s="60"/>
      <c r="AH204" s="60"/>
      <c r="AI204" s="59"/>
      <c r="AJ204" s="58"/>
      <c r="AK204" s="58"/>
      <c r="AL204" s="58"/>
      <c r="AM204" s="58"/>
      <c r="AN204" s="58"/>
      <c r="AO204" s="58"/>
      <c r="AP204" s="58"/>
      <c r="AQ204" s="57"/>
      <c r="AR204" s="57"/>
      <c r="AS204" s="57"/>
    </row>
    <row r="205" spans="1:45" ht="15" x14ac:dyDescent="0.25">
      <c r="A205" s="64"/>
      <c r="B205" s="64"/>
      <c r="C205" s="64"/>
      <c r="D205" s="64"/>
      <c r="E205" s="64"/>
      <c r="F205" s="64"/>
      <c r="G205" s="64"/>
      <c r="H205" s="67"/>
      <c r="I205" s="66"/>
      <c r="J205" s="68"/>
      <c r="K205" s="68"/>
      <c r="L205" s="67"/>
      <c r="M205" s="61"/>
      <c r="N205" s="67"/>
      <c r="O205" s="66"/>
      <c r="P205" s="65"/>
      <c r="Q205" s="64"/>
      <c r="R205" s="64"/>
      <c r="S205" s="64"/>
      <c r="T205" s="64"/>
      <c r="U205" s="65"/>
      <c r="V205" s="62"/>
      <c r="W205" s="63"/>
      <c r="X205" s="63"/>
      <c r="Y205" s="63"/>
      <c r="Z205" s="63"/>
      <c r="AA205" s="63"/>
      <c r="AB205" s="63"/>
      <c r="AC205" s="63"/>
      <c r="AD205" s="62"/>
      <c r="AE205" s="61"/>
      <c r="AF205" s="61"/>
      <c r="AG205" s="60"/>
      <c r="AH205" s="60"/>
      <c r="AI205" s="59"/>
      <c r="AJ205" s="58"/>
      <c r="AK205" s="58"/>
      <c r="AL205" s="58"/>
      <c r="AM205" s="58"/>
      <c r="AN205" s="58"/>
      <c r="AO205" s="58"/>
      <c r="AP205" s="58"/>
      <c r="AQ205" s="57"/>
      <c r="AR205" s="57"/>
      <c r="AS205" s="57"/>
    </row>
    <row r="206" spans="1:45" ht="15" x14ac:dyDescent="0.25">
      <c r="A206" s="64"/>
      <c r="B206" s="64"/>
      <c r="C206" s="64"/>
      <c r="D206" s="64"/>
      <c r="E206" s="64"/>
      <c r="F206" s="64"/>
      <c r="G206" s="64"/>
      <c r="H206" s="67"/>
      <c r="I206" s="66"/>
      <c r="J206" s="68"/>
      <c r="K206" s="68"/>
      <c r="L206" s="67"/>
      <c r="M206" s="61"/>
      <c r="N206" s="67"/>
      <c r="O206" s="66"/>
      <c r="P206" s="65"/>
      <c r="Q206" s="64"/>
      <c r="R206" s="64"/>
      <c r="S206" s="64"/>
      <c r="T206" s="64"/>
      <c r="U206" s="65"/>
      <c r="V206" s="62"/>
      <c r="W206" s="63"/>
      <c r="X206" s="63"/>
      <c r="Y206" s="63"/>
      <c r="Z206" s="63"/>
      <c r="AA206" s="63"/>
      <c r="AB206" s="63"/>
      <c r="AC206" s="63"/>
      <c r="AD206" s="62"/>
      <c r="AE206" s="61"/>
      <c r="AF206" s="61"/>
      <c r="AG206" s="60"/>
      <c r="AH206" s="60"/>
      <c r="AI206" s="59"/>
      <c r="AJ206" s="58"/>
      <c r="AK206" s="58"/>
      <c r="AL206" s="58"/>
      <c r="AM206" s="58"/>
      <c r="AN206" s="58"/>
      <c r="AO206" s="58"/>
      <c r="AP206" s="58"/>
      <c r="AQ206" s="57"/>
      <c r="AR206" s="57"/>
      <c r="AS206" s="57"/>
    </row>
    <row r="207" spans="1:45" ht="15" x14ac:dyDescent="0.25">
      <c r="A207" s="64"/>
      <c r="B207" s="64"/>
      <c r="C207" s="64"/>
      <c r="D207" s="64"/>
      <c r="E207" s="64"/>
      <c r="F207" s="64"/>
      <c r="G207" s="64"/>
      <c r="H207" s="67"/>
      <c r="I207" s="66"/>
      <c r="J207" s="68"/>
      <c r="K207" s="68"/>
      <c r="L207" s="67"/>
      <c r="M207" s="61"/>
      <c r="N207" s="67"/>
      <c r="O207" s="66"/>
      <c r="P207" s="65"/>
      <c r="Q207" s="64"/>
      <c r="R207" s="64"/>
      <c r="S207" s="64"/>
      <c r="T207" s="64"/>
      <c r="U207" s="65"/>
      <c r="V207" s="62"/>
      <c r="W207" s="63"/>
      <c r="X207" s="63"/>
      <c r="Y207" s="63"/>
      <c r="Z207" s="63"/>
      <c r="AA207" s="63"/>
      <c r="AB207" s="63"/>
      <c r="AC207" s="63"/>
      <c r="AD207" s="62"/>
      <c r="AE207" s="61"/>
      <c r="AF207" s="61"/>
      <c r="AG207" s="60"/>
      <c r="AH207" s="60"/>
      <c r="AI207" s="59"/>
      <c r="AJ207" s="58"/>
      <c r="AK207" s="58"/>
      <c r="AL207" s="58"/>
      <c r="AM207" s="58"/>
      <c r="AN207" s="58"/>
      <c r="AO207" s="58"/>
      <c r="AP207" s="58"/>
      <c r="AQ207" s="57"/>
      <c r="AR207" s="57"/>
      <c r="AS207" s="57"/>
    </row>
    <row r="208" spans="1:45" ht="15" x14ac:dyDescent="0.25">
      <c r="A208" s="64"/>
      <c r="B208" s="64"/>
      <c r="C208" s="64"/>
      <c r="D208" s="64"/>
      <c r="E208" s="64"/>
      <c r="F208" s="64"/>
      <c r="G208" s="64"/>
      <c r="H208" s="67"/>
      <c r="I208" s="66"/>
      <c r="J208" s="68"/>
      <c r="K208" s="68"/>
      <c r="L208" s="67"/>
      <c r="M208" s="61"/>
      <c r="N208" s="67"/>
      <c r="O208" s="66"/>
      <c r="P208" s="65"/>
      <c r="Q208" s="64"/>
      <c r="R208" s="64"/>
      <c r="S208" s="64"/>
      <c r="T208" s="64"/>
      <c r="U208" s="65"/>
      <c r="V208" s="62"/>
      <c r="W208" s="63"/>
      <c r="X208" s="63"/>
      <c r="Y208" s="63"/>
      <c r="Z208" s="63"/>
      <c r="AA208" s="63"/>
      <c r="AB208" s="63"/>
      <c r="AC208" s="63"/>
      <c r="AD208" s="62"/>
      <c r="AE208" s="61"/>
      <c r="AF208" s="61"/>
      <c r="AG208" s="60"/>
      <c r="AH208" s="60"/>
      <c r="AI208" s="59"/>
      <c r="AJ208" s="58"/>
      <c r="AK208" s="58"/>
      <c r="AL208" s="58"/>
      <c r="AM208" s="58"/>
      <c r="AN208" s="58"/>
      <c r="AO208" s="58"/>
      <c r="AP208" s="58"/>
      <c r="AQ208" s="57"/>
      <c r="AR208" s="57"/>
      <c r="AS208" s="57"/>
    </row>
    <row r="209" spans="1:45" ht="15" x14ac:dyDescent="0.25">
      <c r="A209" s="64"/>
      <c r="B209" s="64"/>
      <c r="C209" s="64"/>
      <c r="D209" s="64"/>
      <c r="E209" s="64"/>
      <c r="F209" s="64"/>
      <c r="G209" s="64"/>
      <c r="H209" s="67"/>
      <c r="I209" s="66"/>
      <c r="J209" s="68"/>
      <c r="K209" s="68"/>
      <c r="L209" s="67"/>
      <c r="M209" s="61"/>
      <c r="N209" s="67"/>
      <c r="O209" s="66"/>
      <c r="P209" s="65"/>
      <c r="Q209" s="64"/>
      <c r="R209" s="64"/>
      <c r="S209" s="64"/>
      <c r="T209" s="64"/>
      <c r="U209" s="65"/>
      <c r="V209" s="62"/>
      <c r="W209" s="63"/>
      <c r="X209" s="63"/>
      <c r="Y209" s="63"/>
      <c r="Z209" s="63"/>
      <c r="AA209" s="63"/>
      <c r="AB209" s="63"/>
      <c r="AC209" s="63"/>
      <c r="AD209" s="62"/>
      <c r="AE209" s="61"/>
      <c r="AF209" s="61"/>
      <c r="AG209" s="60"/>
      <c r="AH209" s="60"/>
      <c r="AI209" s="59"/>
      <c r="AJ209" s="58"/>
      <c r="AK209" s="58"/>
      <c r="AL209" s="58"/>
      <c r="AM209" s="58"/>
      <c r="AN209" s="58"/>
      <c r="AO209" s="58"/>
      <c r="AP209" s="58"/>
      <c r="AQ209" s="57"/>
      <c r="AR209" s="57"/>
      <c r="AS209" s="57"/>
    </row>
    <row r="210" spans="1:45" ht="15" x14ac:dyDescent="0.25">
      <c r="A210" s="64"/>
      <c r="B210" s="64"/>
      <c r="C210" s="64"/>
      <c r="D210" s="64"/>
      <c r="E210" s="64"/>
      <c r="F210" s="64"/>
      <c r="G210" s="64"/>
      <c r="H210" s="67"/>
      <c r="I210" s="66"/>
      <c r="J210" s="68"/>
      <c r="K210" s="68"/>
      <c r="L210" s="67"/>
      <c r="M210" s="61"/>
      <c r="N210" s="67"/>
      <c r="O210" s="66"/>
      <c r="P210" s="65"/>
      <c r="Q210" s="64"/>
      <c r="R210" s="64"/>
      <c r="S210" s="64"/>
      <c r="T210" s="64"/>
      <c r="U210" s="65"/>
      <c r="V210" s="62"/>
      <c r="W210" s="63"/>
      <c r="X210" s="63"/>
      <c r="Y210" s="63"/>
      <c r="Z210" s="63"/>
      <c r="AA210" s="63"/>
      <c r="AB210" s="63"/>
      <c r="AC210" s="63"/>
      <c r="AD210" s="62"/>
      <c r="AE210" s="61"/>
      <c r="AF210" s="61"/>
      <c r="AG210" s="60"/>
      <c r="AH210" s="60"/>
      <c r="AI210" s="59"/>
      <c r="AJ210" s="58"/>
      <c r="AK210" s="58"/>
      <c r="AL210" s="58"/>
      <c r="AM210" s="58"/>
      <c r="AN210" s="58"/>
      <c r="AO210" s="58"/>
      <c r="AP210" s="58"/>
      <c r="AQ210" s="57"/>
      <c r="AR210" s="57"/>
      <c r="AS210" s="57"/>
    </row>
    <row r="211" spans="1:45" ht="15" x14ac:dyDescent="0.25">
      <c r="A211" s="64"/>
      <c r="B211" s="64"/>
      <c r="C211" s="64"/>
      <c r="D211" s="64"/>
      <c r="E211" s="64"/>
      <c r="F211" s="64"/>
      <c r="G211" s="64"/>
      <c r="H211" s="67"/>
      <c r="I211" s="66"/>
      <c r="J211" s="68"/>
      <c r="K211" s="68"/>
      <c r="L211" s="67"/>
      <c r="M211" s="61"/>
      <c r="N211" s="67"/>
      <c r="O211" s="66"/>
      <c r="P211" s="65"/>
      <c r="Q211" s="64"/>
      <c r="R211" s="64"/>
      <c r="S211" s="64"/>
      <c r="T211" s="64"/>
      <c r="U211" s="65"/>
      <c r="V211" s="62"/>
      <c r="W211" s="63"/>
      <c r="X211" s="63"/>
      <c r="Y211" s="63"/>
      <c r="Z211" s="63"/>
      <c r="AA211" s="63"/>
      <c r="AB211" s="63"/>
      <c r="AC211" s="63"/>
      <c r="AD211" s="62"/>
      <c r="AE211" s="61"/>
      <c r="AF211" s="61"/>
      <c r="AG211" s="60"/>
      <c r="AH211" s="60"/>
      <c r="AI211" s="59"/>
      <c r="AJ211" s="58"/>
      <c r="AK211" s="58"/>
      <c r="AL211" s="58"/>
      <c r="AM211" s="58"/>
      <c r="AN211" s="58"/>
      <c r="AO211" s="58"/>
      <c r="AP211" s="58"/>
      <c r="AQ211" s="57"/>
      <c r="AR211" s="57"/>
      <c r="AS211" s="57"/>
    </row>
    <row r="212" spans="1:45" ht="15" x14ac:dyDescent="0.25">
      <c r="A212" s="64"/>
      <c r="B212" s="64"/>
      <c r="C212" s="64"/>
      <c r="D212" s="64"/>
      <c r="E212" s="64"/>
      <c r="F212" s="64"/>
      <c r="G212" s="64"/>
      <c r="H212" s="67"/>
      <c r="I212" s="66"/>
      <c r="J212" s="68"/>
      <c r="K212" s="68"/>
      <c r="L212" s="67"/>
      <c r="M212" s="61"/>
      <c r="N212" s="67"/>
      <c r="O212" s="66"/>
      <c r="P212" s="65"/>
      <c r="Q212" s="64"/>
      <c r="R212" s="64"/>
      <c r="S212" s="64"/>
      <c r="T212" s="64"/>
      <c r="U212" s="65"/>
      <c r="V212" s="62"/>
      <c r="W212" s="63"/>
      <c r="X212" s="63"/>
      <c r="Y212" s="63"/>
      <c r="Z212" s="63"/>
      <c r="AA212" s="63"/>
      <c r="AB212" s="63"/>
      <c r="AC212" s="63"/>
      <c r="AD212" s="62"/>
      <c r="AE212" s="61"/>
      <c r="AF212" s="61"/>
      <c r="AG212" s="60"/>
      <c r="AH212" s="60"/>
      <c r="AI212" s="59"/>
      <c r="AJ212" s="58"/>
      <c r="AK212" s="58"/>
      <c r="AL212" s="58"/>
      <c r="AM212" s="58"/>
      <c r="AN212" s="58"/>
      <c r="AO212" s="58"/>
      <c r="AP212" s="58"/>
      <c r="AQ212" s="57"/>
      <c r="AR212" s="57"/>
      <c r="AS212" s="57"/>
    </row>
    <row r="213" spans="1:45" ht="15" x14ac:dyDescent="0.25">
      <c r="A213" s="64"/>
      <c r="B213" s="64"/>
      <c r="C213" s="64"/>
      <c r="D213" s="64"/>
      <c r="E213" s="64"/>
      <c r="F213" s="64"/>
      <c r="G213" s="64"/>
      <c r="H213" s="67"/>
      <c r="I213" s="66"/>
      <c r="J213" s="68"/>
      <c r="K213" s="68"/>
      <c r="L213" s="67"/>
      <c r="M213" s="61"/>
      <c r="N213" s="67"/>
      <c r="O213" s="66"/>
      <c r="P213" s="65"/>
      <c r="Q213" s="64"/>
      <c r="R213" s="64"/>
      <c r="S213" s="64"/>
      <c r="T213" s="64"/>
      <c r="U213" s="65"/>
      <c r="V213" s="62"/>
      <c r="W213" s="63"/>
      <c r="X213" s="63"/>
      <c r="Y213" s="63"/>
      <c r="Z213" s="63"/>
      <c r="AA213" s="63"/>
      <c r="AB213" s="63"/>
      <c r="AC213" s="63"/>
      <c r="AD213" s="62"/>
      <c r="AE213" s="61"/>
      <c r="AF213" s="61"/>
      <c r="AG213" s="60"/>
      <c r="AH213" s="60"/>
      <c r="AI213" s="59"/>
      <c r="AJ213" s="58"/>
      <c r="AK213" s="58"/>
      <c r="AL213" s="58"/>
      <c r="AM213" s="58"/>
      <c r="AN213" s="58"/>
      <c r="AO213" s="58"/>
      <c r="AP213" s="58"/>
      <c r="AQ213" s="57"/>
      <c r="AR213" s="57"/>
      <c r="AS213" s="57"/>
    </row>
    <row r="214" spans="1:45" ht="15" x14ac:dyDescent="0.25">
      <c r="A214" s="64"/>
      <c r="B214" s="64"/>
      <c r="C214" s="64"/>
      <c r="D214" s="64"/>
      <c r="E214" s="64"/>
      <c r="F214" s="64"/>
      <c r="G214" s="64"/>
      <c r="H214" s="67"/>
      <c r="I214" s="66"/>
      <c r="J214" s="68"/>
      <c r="K214" s="68"/>
      <c r="L214" s="67"/>
      <c r="M214" s="61"/>
      <c r="N214" s="67"/>
      <c r="O214" s="66"/>
      <c r="P214" s="65"/>
      <c r="Q214" s="64"/>
      <c r="R214" s="64"/>
      <c r="S214" s="64"/>
      <c r="T214" s="64"/>
      <c r="U214" s="65"/>
      <c r="V214" s="62"/>
      <c r="W214" s="63"/>
      <c r="X214" s="63"/>
      <c r="Y214" s="63"/>
      <c r="Z214" s="63"/>
      <c r="AA214" s="63"/>
      <c r="AB214" s="63"/>
      <c r="AC214" s="63"/>
      <c r="AD214" s="62"/>
      <c r="AE214" s="61"/>
      <c r="AF214" s="61"/>
      <c r="AG214" s="60"/>
      <c r="AH214" s="60"/>
      <c r="AI214" s="59"/>
      <c r="AJ214" s="58"/>
      <c r="AK214" s="58"/>
      <c r="AL214" s="58"/>
      <c r="AM214" s="58"/>
      <c r="AN214" s="58"/>
      <c r="AO214" s="58"/>
      <c r="AP214" s="58"/>
      <c r="AQ214" s="57"/>
      <c r="AR214" s="57"/>
      <c r="AS214" s="57"/>
    </row>
    <row r="215" spans="1:45" ht="15" x14ac:dyDescent="0.25">
      <c r="A215" s="64"/>
      <c r="B215" s="64"/>
      <c r="C215" s="64"/>
      <c r="D215" s="64"/>
      <c r="E215" s="64"/>
      <c r="F215" s="64"/>
      <c r="G215" s="64"/>
      <c r="H215" s="67"/>
      <c r="I215" s="66"/>
      <c r="J215" s="68"/>
      <c r="K215" s="68"/>
      <c r="L215" s="67"/>
      <c r="M215" s="61"/>
      <c r="N215" s="67"/>
      <c r="O215" s="66"/>
      <c r="P215" s="65"/>
      <c r="Q215" s="64"/>
      <c r="R215" s="64"/>
      <c r="S215" s="64"/>
      <c r="T215" s="64"/>
      <c r="U215" s="65"/>
      <c r="V215" s="62"/>
      <c r="W215" s="63"/>
      <c r="X215" s="63"/>
      <c r="Y215" s="63"/>
      <c r="Z215" s="63"/>
      <c r="AA215" s="63"/>
      <c r="AB215" s="63"/>
      <c r="AC215" s="63"/>
      <c r="AD215" s="62"/>
      <c r="AE215" s="61"/>
      <c r="AF215" s="61"/>
      <c r="AG215" s="60"/>
      <c r="AH215" s="60"/>
      <c r="AI215" s="59"/>
      <c r="AJ215" s="58"/>
      <c r="AK215" s="58"/>
      <c r="AL215" s="58"/>
      <c r="AM215" s="58"/>
      <c r="AN215" s="58"/>
      <c r="AO215" s="58"/>
      <c r="AP215" s="58"/>
      <c r="AQ215" s="57"/>
      <c r="AR215" s="57"/>
      <c r="AS215" s="57"/>
    </row>
    <row r="216" spans="1:45" ht="15" x14ac:dyDescent="0.25">
      <c r="A216" s="64"/>
      <c r="B216" s="64"/>
      <c r="C216" s="64"/>
      <c r="D216" s="64"/>
      <c r="E216" s="64"/>
      <c r="F216" s="64"/>
      <c r="G216" s="64"/>
      <c r="H216" s="67"/>
      <c r="I216" s="66"/>
      <c r="J216" s="68"/>
      <c r="K216" s="68"/>
      <c r="L216" s="67"/>
      <c r="M216" s="61"/>
      <c r="N216" s="67"/>
      <c r="O216" s="66"/>
      <c r="P216" s="65"/>
      <c r="Q216" s="64"/>
      <c r="R216" s="64"/>
      <c r="S216" s="64"/>
      <c r="T216" s="64"/>
      <c r="U216" s="65"/>
      <c r="V216" s="62"/>
      <c r="W216" s="63"/>
      <c r="X216" s="63"/>
      <c r="Y216" s="63"/>
      <c r="Z216" s="63"/>
      <c r="AA216" s="63"/>
      <c r="AB216" s="63"/>
      <c r="AC216" s="63"/>
      <c r="AD216" s="62"/>
      <c r="AE216" s="61"/>
      <c r="AF216" s="61"/>
      <c r="AG216" s="60"/>
      <c r="AH216" s="60"/>
      <c r="AI216" s="59"/>
      <c r="AJ216" s="58"/>
      <c r="AK216" s="58"/>
      <c r="AL216" s="58"/>
      <c r="AM216" s="58"/>
      <c r="AN216" s="58"/>
      <c r="AO216" s="58"/>
      <c r="AP216" s="58"/>
      <c r="AQ216" s="57"/>
      <c r="AR216" s="57"/>
      <c r="AS216" s="57"/>
    </row>
    <row r="217" spans="1:45" ht="15" x14ac:dyDescent="0.25">
      <c r="A217" s="64"/>
      <c r="B217" s="64"/>
      <c r="C217" s="64"/>
      <c r="D217" s="64"/>
      <c r="E217" s="64"/>
      <c r="F217" s="64"/>
      <c r="G217" s="64"/>
      <c r="H217" s="67"/>
      <c r="I217" s="66"/>
      <c r="J217" s="68"/>
      <c r="K217" s="68"/>
      <c r="L217" s="67"/>
      <c r="M217" s="61"/>
      <c r="N217" s="67"/>
      <c r="O217" s="66"/>
      <c r="P217" s="65"/>
      <c r="Q217" s="64"/>
      <c r="R217" s="64"/>
      <c r="S217" s="64"/>
      <c r="T217" s="64"/>
      <c r="U217" s="65"/>
      <c r="V217" s="62"/>
      <c r="W217" s="63"/>
      <c r="X217" s="63"/>
      <c r="Y217" s="63"/>
      <c r="Z217" s="63"/>
      <c r="AA217" s="63"/>
      <c r="AB217" s="63"/>
      <c r="AC217" s="63"/>
      <c r="AD217" s="62"/>
      <c r="AE217" s="61"/>
      <c r="AF217" s="61"/>
      <c r="AG217" s="60"/>
      <c r="AH217" s="60"/>
      <c r="AI217" s="59"/>
      <c r="AJ217" s="58"/>
      <c r="AK217" s="58"/>
      <c r="AL217" s="58"/>
      <c r="AM217" s="58"/>
      <c r="AN217" s="58"/>
      <c r="AO217" s="58"/>
      <c r="AP217" s="58"/>
      <c r="AQ217" s="57"/>
      <c r="AR217" s="57"/>
      <c r="AS217" s="57"/>
    </row>
    <row r="218" spans="1:45" ht="15" x14ac:dyDescent="0.25">
      <c r="A218" s="64"/>
      <c r="B218" s="64"/>
      <c r="C218" s="64"/>
      <c r="D218" s="64"/>
      <c r="E218" s="64"/>
      <c r="F218" s="64"/>
      <c r="G218" s="64"/>
      <c r="H218" s="67"/>
      <c r="I218" s="66"/>
      <c r="J218" s="68"/>
      <c r="K218" s="68"/>
      <c r="L218" s="67"/>
      <c r="M218" s="61"/>
      <c r="N218" s="67"/>
      <c r="O218" s="66"/>
      <c r="P218" s="65"/>
      <c r="Q218" s="64"/>
      <c r="R218" s="64"/>
      <c r="S218" s="64"/>
      <c r="T218" s="64"/>
      <c r="U218" s="65"/>
      <c r="V218" s="62"/>
      <c r="W218" s="63"/>
      <c r="X218" s="63"/>
      <c r="Y218" s="63"/>
      <c r="Z218" s="63"/>
      <c r="AA218" s="63"/>
      <c r="AB218" s="63"/>
      <c r="AC218" s="63"/>
      <c r="AD218" s="62"/>
      <c r="AE218" s="61"/>
      <c r="AF218" s="61"/>
      <c r="AG218" s="60"/>
      <c r="AH218" s="60"/>
      <c r="AI218" s="59"/>
      <c r="AJ218" s="58"/>
      <c r="AK218" s="58"/>
      <c r="AL218" s="58"/>
      <c r="AM218" s="58"/>
      <c r="AN218" s="58"/>
      <c r="AO218" s="58"/>
      <c r="AP218" s="58"/>
      <c r="AQ218" s="57"/>
      <c r="AR218" s="57"/>
      <c r="AS218" s="57"/>
    </row>
    <row r="219" spans="1:45" ht="15" x14ac:dyDescent="0.25">
      <c r="A219" s="64"/>
      <c r="B219" s="64"/>
      <c r="C219" s="64"/>
      <c r="D219" s="64"/>
      <c r="E219" s="64"/>
      <c r="F219" s="64"/>
      <c r="G219" s="64"/>
      <c r="H219" s="67"/>
      <c r="I219" s="66"/>
      <c r="J219" s="68"/>
      <c r="K219" s="68"/>
      <c r="L219" s="67"/>
      <c r="M219" s="61"/>
      <c r="N219" s="67"/>
      <c r="O219" s="66"/>
      <c r="P219" s="65"/>
      <c r="Q219" s="64"/>
      <c r="R219" s="64"/>
      <c r="S219" s="64"/>
      <c r="T219" s="64"/>
      <c r="U219" s="65"/>
      <c r="V219" s="62"/>
      <c r="W219" s="63"/>
      <c r="X219" s="63"/>
      <c r="Y219" s="63"/>
      <c r="Z219" s="63"/>
      <c r="AA219" s="63"/>
      <c r="AB219" s="63"/>
      <c r="AC219" s="63"/>
      <c r="AD219" s="62"/>
      <c r="AE219" s="61"/>
      <c r="AF219" s="61"/>
      <c r="AG219" s="60"/>
      <c r="AH219" s="60"/>
      <c r="AI219" s="59"/>
      <c r="AJ219" s="58"/>
      <c r="AK219" s="58"/>
      <c r="AL219" s="58"/>
      <c r="AM219" s="58"/>
      <c r="AN219" s="58"/>
      <c r="AO219" s="58"/>
      <c r="AP219" s="58"/>
      <c r="AQ219" s="57"/>
      <c r="AR219" s="57"/>
      <c r="AS219" s="57"/>
    </row>
    <row r="220" spans="1:45" ht="15" x14ac:dyDescent="0.25">
      <c r="A220" s="64"/>
      <c r="B220" s="64"/>
      <c r="C220" s="64"/>
      <c r="D220" s="64"/>
      <c r="E220" s="64"/>
      <c r="F220" s="64"/>
      <c r="G220" s="64"/>
      <c r="H220" s="67"/>
      <c r="I220" s="66"/>
      <c r="J220" s="68"/>
      <c r="K220" s="68"/>
      <c r="L220" s="67"/>
      <c r="M220" s="61"/>
      <c r="N220" s="67"/>
      <c r="O220" s="66"/>
      <c r="P220" s="65"/>
      <c r="Q220" s="64"/>
      <c r="R220" s="64"/>
      <c r="S220" s="64"/>
      <c r="T220" s="64"/>
      <c r="U220" s="65"/>
      <c r="V220" s="62"/>
      <c r="W220" s="63"/>
      <c r="X220" s="63"/>
      <c r="Y220" s="63"/>
      <c r="Z220" s="63"/>
      <c r="AA220" s="63"/>
      <c r="AB220" s="63"/>
      <c r="AC220" s="63"/>
      <c r="AD220" s="62"/>
      <c r="AE220" s="61"/>
      <c r="AF220" s="61"/>
      <c r="AG220" s="60"/>
      <c r="AH220" s="60"/>
      <c r="AI220" s="59"/>
      <c r="AJ220" s="58"/>
      <c r="AK220" s="58"/>
      <c r="AL220" s="58"/>
      <c r="AM220" s="58"/>
      <c r="AN220" s="58"/>
      <c r="AO220" s="58"/>
      <c r="AP220" s="58"/>
      <c r="AQ220" s="57"/>
      <c r="AR220" s="57"/>
      <c r="AS220" s="57"/>
    </row>
    <row r="221" spans="1:45" ht="15" x14ac:dyDescent="0.25">
      <c r="A221" s="64"/>
      <c r="B221" s="64"/>
      <c r="C221" s="64"/>
      <c r="D221" s="64"/>
      <c r="E221" s="64"/>
      <c r="F221" s="64"/>
      <c r="G221" s="64"/>
      <c r="H221" s="67"/>
      <c r="I221" s="66"/>
      <c r="J221" s="68"/>
      <c r="K221" s="68"/>
      <c r="L221" s="67"/>
      <c r="M221" s="61"/>
      <c r="N221" s="67"/>
      <c r="O221" s="66"/>
      <c r="P221" s="65"/>
      <c r="Q221" s="64"/>
      <c r="R221" s="64"/>
      <c r="S221" s="64"/>
      <c r="T221" s="64"/>
      <c r="U221" s="65"/>
      <c r="V221" s="62"/>
      <c r="W221" s="63"/>
      <c r="X221" s="63"/>
      <c r="Y221" s="63"/>
      <c r="Z221" s="63"/>
      <c r="AA221" s="63"/>
      <c r="AB221" s="63"/>
      <c r="AC221" s="63"/>
      <c r="AD221" s="62"/>
      <c r="AE221" s="61"/>
      <c r="AF221" s="61"/>
      <c r="AG221" s="60"/>
      <c r="AH221" s="60"/>
      <c r="AI221" s="59"/>
      <c r="AJ221" s="58"/>
      <c r="AK221" s="58"/>
      <c r="AL221" s="58"/>
      <c r="AM221" s="58"/>
      <c r="AN221" s="58"/>
      <c r="AO221" s="58"/>
      <c r="AP221" s="58"/>
      <c r="AQ221" s="57"/>
      <c r="AR221" s="57"/>
      <c r="AS221" s="57"/>
    </row>
    <row r="222" spans="1:45" ht="15" x14ac:dyDescent="0.25">
      <c r="A222" s="64"/>
      <c r="B222" s="64"/>
      <c r="C222" s="64"/>
      <c r="D222" s="64"/>
      <c r="E222" s="64"/>
      <c r="F222" s="64"/>
      <c r="G222" s="64"/>
      <c r="H222" s="67"/>
      <c r="I222" s="66"/>
      <c r="J222" s="68"/>
      <c r="K222" s="68"/>
      <c r="L222" s="67"/>
      <c r="M222" s="61"/>
      <c r="N222" s="67"/>
      <c r="O222" s="66"/>
      <c r="P222" s="65"/>
      <c r="Q222" s="64"/>
      <c r="R222" s="64"/>
      <c r="S222" s="64"/>
      <c r="T222" s="64"/>
      <c r="U222" s="65"/>
      <c r="V222" s="62"/>
      <c r="W222" s="63"/>
      <c r="X222" s="63"/>
      <c r="Y222" s="63"/>
      <c r="Z222" s="63"/>
      <c r="AA222" s="63"/>
      <c r="AB222" s="63"/>
      <c r="AC222" s="63"/>
      <c r="AD222" s="62"/>
      <c r="AE222" s="61"/>
      <c r="AF222" s="61"/>
      <c r="AG222" s="60"/>
      <c r="AH222" s="60"/>
      <c r="AI222" s="59"/>
      <c r="AJ222" s="58"/>
      <c r="AK222" s="58"/>
      <c r="AL222" s="58"/>
      <c r="AM222" s="58"/>
      <c r="AN222" s="58"/>
      <c r="AO222" s="58"/>
      <c r="AP222" s="58"/>
      <c r="AQ222" s="57"/>
      <c r="AR222" s="57"/>
      <c r="AS222" s="57"/>
    </row>
    <row r="223" spans="1:45" ht="15" x14ac:dyDescent="0.25">
      <c r="A223" s="64"/>
      <c r="B223" s="64"/>
      <c r="C223" s="64"/>
      <c r="D223" s="64"/>
      <c r="E223" s="64"/>
      <c r="F223" s="64"/>
      <c r="G223" s="64"/>
      <c r="H223" s="67"/>
      <c r="I223" s="66"/>
      <c r="J223" s="68"/>
      <c r="K223" s="68"/>
      <c r="L223" s="67"/>
      <c r="M223" s="61"/>
      <c r="N223" s="67"/>
      <c r="O223" s="66"/>
      <c r="P223" s="65"/>
      <c r="Q223" s="64"/>
      <c r="R223" s="64"/>
      <c r="S223" s="64"/>
      <c r="T223" s="64"/>
      <c r="U223" s="65"/>
      <c r="V223" s="62"/>
      <c r="W223" s="63"/>
      <c r="X223" s="63"/>
      <c r="Y223" s="63"/>
      <c r="Z223" s="63"/>
      <c r="AA223" s="63"/>
      <c r="AB223" s="63"/>
      <c r="AC223" s="63"/>
      <c r="AD223" s="62"/>
      <c r="AE223" s="61"/>
      <c r="AF223" s="61"/>
      <c r="AG223" s="60"/>
      <c r="AH223" s="60"/>
      <c r="AI223" s="59"/>
      <c r="AJ223" s="58"/>
      <c r="AK223" s="58"/>
      <c r="AL223" s="58"/>
      <c r="AM223" s="58"/>
      <c r="AN223" s="58"/>
      <c r="AO223" s="58"/>
      <c r="AP223" s="58"/>
      <c r="AQ223" s="57"/>
      <c r="AR223" s="57"/>
      <c r="AS223" s="57"/>
    </row>
    <row r="224" spans="1:45" ht="15" x14ac:dyDescent="0.25">
      <c r="A224" s="64"/>
      <c r="B224" s="64"/>
      <c r="C224" s="64"/>
      <c r="D224" s="64"/>
      <c r="E224" s="64"/>
      <c r="F224" s="64"/>
      <c r="G224" s="64"/>
      <c r="H224" s="67"/>
      <c r="I224" s="66"/>
      <c r="J224" s="68"/>
      <c r="K224" s="68"/>
      <c r="L224" s="67"/>
      <c r="M224" s="61"/>
      <c r="N224" s="67"/>
      <c r="O224" s="66"/>
      <c r="P224" s="65"/>
      <c r="Q224" s="64"/>
      <c r="R224" s="64"/>
      <c r="S224" s="64"/>
      <c r="T224" s="64"/>
      <c r="U224" s="65"/>
      <c r="V224" s="62"/>
      <c r="W224" s="63"/>
      <c r="X224" s="63"/>
      <c r="Y224" s="63"/>
      <c r="Z224" s="63"/>
      <c r="AA224" s="63"/>
      <c r="AB224" s="63"/>
      <c r="AC224" s="63"/>
      <c r="AD224" s="62"/>
      <c r="AE224" s="61"/>
      <c r="AF224" s="61"/>
      <c r="AG224" s="60"/>
      <c r="AH224" s="60"/>
      <c r="AI224" s="59"/>
      <c r="AJ224" s="58"/>
      <c r="AK224" s="58"/>
      <c r="AL224" s="58"/>
      <c r="AM224" s="58"/>
      <c r="AN224" s="58"/>
      <c r="AO224" s="58"/>
      <c r="AP224" s="58"/>
      <c r="AQ224" s="57"/>
      <c r="AR224" s="57"/>
      <c r="AS224" s="57"/>
    </row>
    <row r="225" spans="1:45" ht="15" x14ac:dyDescent="0.25">
      <c r="A225" s="64"/>
      <c r="B225" s="64"/>
      <c r="C225" s="64"/>
      <c r="D225" s="64"/>
      <c r="E225" s="64"/>
      <c r="F225" s="64"/>
      <c r="G225" s="64"/>
      <c r="H225" s="67"/>
      <c r="I225" s="66"/>
      <c r="J225" s="68"/>
      <c r="K225" s="68"/>
      <c r="L225" s="67"/>
      <c r="M225" s="61"/>
      <c r="N225" s="67"/>
      <c r="O225" s="66"/>
      <c r="P225" s="65"/>
      <c r="Q225" s="64"/>
      <c r="R225" s="64"/>
      <c r="S225" s="64"/>
      <c r="T225" s="64"/>
      <c r="U225" s="65"/>
      <c r="V225" s="62"/>
      <c r="W225" s="63"/>
      <c r="X225" s="63"/>
      <c r="Y225" s="63"/>
      <c r="Z225" s="63"/>
      <c r="AA225" s="63"/>
      <c r="AB225" s="63"/>
      <c r="AC225" s="63"/>
      <c r="AD225" s="62"/>
      <c r="AE225" s="61"/>
      <c r="AF225" s="61"/>
      <c r="AG225" s="60"/>
      <c r="AH225" s="60"/>
      <c r="AI225" s="59"/>
      <c r="AJ225" s="58"/>
      <c r="AK225" s="58"/>
      <c r="AL225" s="58"/>
      <c r="AM225" s="58"/>
      <c r="AN225" s="58"/>
      <c r="AO225" s="58"/>
      <c r="AP225" s="58"/>
      <c r="AQ225" s="57"/>
      <c r="AR225" s="57"/>
      <c r="AS225" s="57"/>
    </row>
    <row r="226" spans="1:45" ht="15" x14ac:dyDescent="0.25">
      <c r="A226" s="64"/>
      <c r="B226" s="64"/>
      <c r="C226" s="64"/>
      <c r="D226" s="64"/>
      <c r="E226" s="64"/>
      <c r="F226" s="64"/>
      <c r="G226" s="64"/>
      <c r="H226" s="67"/>
      <c r="I226" s="66"/>
      <c r="J226" s="68"/>
      <c r="K226" s="68"/>
      <c r="L226" s="67"/>
      <c r="M226" s="61"/>
      <c r="N226" s="67"/>
      <c r="O226" s="66"/>
      <c r="P226" s="65"/>
      <c r="Q226" s="64"/>
      <c r="R226" s="64"/>
      <c r="S226" s="64"/>
      <c r="T226" s="64"/>
      <c r="U226" s="65"/>
      <c r="V226" s="62"/>
      <c r="W226" s="63"/>
      <c r="X226" s="63"/>
      <c r="Y226" s="63"/>
      <c r="Z226" s="63"/>
      <c r="AA226" s="63"/>
      <c r="AB226" s="63"/>
      <c r="AC226" s="63"/>
      <c r="AD226" s="62"/>
      <c r="AE226" s="61"/>
      <c r="AF226" s="61"/>
      <c r="AG226" s="60"/>
      <c r="AH226" s="60"/>
      <c r="AI226" s="59"/>
      <c r="AJ226" s="58"/>
      <c r="AK226" s="58"/>
      <c r="AL226" s="58"/>
      <c r="AM226" s="58"/>
      <c r="AN226" s="58"/>
      <c r="AO226" s="58"/>
      <c r="AP226" s="58"/>
      <c r="AQ226" s="57"/>
      <c r="AR226" s="57"/>
      <c r="AS226" s="57"/>
    </row>
    <row r="227" spans="1:45" ht="15" x14ac:dyDescent="0.25">
      <c r="A227" s="64"/>
      <c r="B227" s="64"/>
      <c r="C227" s="64"/>
      <c r="D227" s="64"/>
      <c r="E227" s="64"/>
      <c r="F227" s="64"/>
      <c r="G227" s="64"/>
      <c r="H227" s="67"/>
      <c r="I227" s="66"/>
      <c r="J227" s="68"/>
      <c r="K227" s="68"/>
      <c r="L227" s="67"/>
      <c r="M227" s="61"/>
      <c r="N227" s="67"/>
      <c r="O227" s="66"/>
      <c r="P227" s="65"/>
      <c r="Q227" s="64"/>
      <c r="R227" s="64"/>
      <c r="S227" s="64"/>
      <c r="T227" s="64"/>
      <c r="U227" s="65"/>
      <c r="V227" s="62"/>
      <c r="W227" s="63"/>
      <c r="X227" s="63"/>
      <c r="Y227" s="63"/>
      <c r="Z227" s="63"/>
      <c r="AA227" s="63"/>
      <c r="AB227" s="63"/>
      <c r="AC227" s="63"/>
      <c r="AD227" s="62"/>
      <c r="AE227" s="61"/>
      <c r="AF227" s="61"/>
      <c r="AG227" s="60"/>
      <c r="AH227" s="60"/>
      <c r="AI227" s="59"/>
      <c r="AJ227" s="58"/>
      <c r="AK227" s="58"/>
      <c r="AL227" s="58"/>
      <c r="AM227" s="58"/>
      <c r="AN227" s="58"/>
      <c r="AO227" s="58"/>
      <c r="AP227" s="58"/>
      <c r="AQ227" s="57"/>
      <c r="AR227" s="57"/>
      <c r="AS227" s="57"/>
    </row>
    <row r="228" spans="1:45" ht="15" x14ac:dyDescent="0.25">
      <c r="A228" s="64"/>
      <c r="B228" s="64"/>
      <c r="C228" s="64"/>
      <c r="D228" s="64"/>
      <c r="E228" s="64"/>
      <c r="F228" s="64"/>
      <c r="G228" s="64"/>
      <c r="H228" s="67"/>
      <c r="I228" s="66"/>
      <c r="J228" s="68"/>
      <c r="K228" s="68"/>
      <c r="L228" s="67"/>
      <c r="M228" s="61"/>
      <c r="N228" s="67"/>
      <c r="O228" s="66"/>
      <c r="P228" s="65"/>
      <c r="Q228" s="64"/>
      <c r="R228" s="64"/>
      <c r="S228" s="64"/>
      <c r="T228" s="64"/>
      <c r="U228" s="65"/>
      <c r="V228" s="62"/>
      <c r="W228" s="63"/>
      <c r="X228" s="63"/>
      <c r="Y228" s="63"/>
      <c r="Z228" s="63"/>
      <c r="AA228" s="63"/>
      <c r="AB228" s="63"/>
      <c r="AC228" s="63"/>
      <c r="AD228" s="62"/>
      <c r="AE228" s="61"/>
      <c r="AF228" s="61"/>
      <c r="AG228" s="60"/>
      <c r="AH228" s="60"/>
      <c r="AI228" s="59"/>
      <c r="AJ228" s="58"/>
      <c r="AK228" s="58"/>
      <c r="AL228" s="58"/>
      <c r="AM228" s="58"/>
      <c r="AN228" s="58"/>
      <c r="AO228" s="58"/>
      <c r="AP228" s="58"/>
      <c r="AQ228" s="57"/>
      <c r="AR228" s="57"/>
      <c r="AS228" s="57"/>
    </row>
    <row r="229" spans="1:45" ht="15" x14ac:dyDescent="0.25">
      <c r="A229" s="64"/>
      <c r="B229" s="64"/>
      <c r="C229" s="64"/>
      <c r="D229" s="64"/>
      <c r="E229" s="64"/>
      <c r="F229" s="64"/>
      <c r="G229" s="64"/>
      <c r="H229" s="67"/>
      <c r="I229" s="66"/>
      <c r="J229" s="68"/>
      <c r="K229" s="68"/>
      <c r="L229" s="67"/>
      <c r="M229" s="61"/>
      <c r="N229" s="67"/>
      <c r="O229" s="66"/>
      <c r="P229" s="65"/>
      <c r="Q229" s="64"/>
      <c r="R229" s="64"/>
      <c r="S229" s="64"/>
      <c r="T229" s="64"/>
      <c r="U229" s="65"/>
      <c r="V229" s="62"/>
      <c r="W229" s="63"/>
      <c r="X229" s="63"/>
      <c r="Y229" s="63"/>
      <c r="Z229" s="63"/>
      <c r="AA229" s="63"/>
      <c r="AB229" s="63"/>
      <c r="AC229" s="63"/>
      <c r="AD229" s="62"/>
      <c r="AE229" s="61"/>
      <c r="AF229" s="61"/>
      <c r="AG229" s="60"/>
      <c r="AH229" s="60"/>
      <c r="AI229" s="59"/>
      <c r="AJ229" s="58"/>
      <c r="AK229" s="58"/>
      <c r="AL229" s="58"/>
      <c r="AM229" s="58"/>
      <c r="AN229" s="58"/>
      <c r="AO229" s="58"/>
      <c r="AP229" s="58"/>
      <c r="AQ229" s="57"/>
      <c r="AR229" s="57"/>
      <c r="AS229" s="57"/>
    </row>
    <row r="230" spans="1:45" ht="15" x14ac:dyDescent="0.25">
      <c r="A230" s="64"/>
      <c r="B230" s="64"/>
      <c r="C230" s="64"/>
      <c r="D230" s="64"/>
      <c r="E230" s="64"/>
      <c r="F230" s="64"/>
      <c r="G230" s="64"/>
      <c r="H230" s="67"/>
      <c r="I230" s="66"/>
      <c r="J230" s="68"/>
      <c r="K230" s="68"/>
      <c r="L230" s="67"/>
      <c r="M230" s="61"/>
      <c r="N230" s="67"/>
      <c r="O230" s="66"/>
      <c r="P230" s="65"/>
      <c r="Q230" s="64"/>
      <c r="R230" s="64"/>
      <c r="S230" s="64"/>
      <c r="T230" s="64"/>
      <c r="U230" s="65"/>
      <c r="V230" s="62"/>
      <c r="W230" s="63"/>
      <c r="X230" s="63"/>
      <c r="Y230" s="63"/>
      <c r="Z230" s="63"/>
      <c r="AA230" s="63"/>
      <c r="AB230" s="63"/>
      <c r="AC230" s="63"/>
      <c r="AD230" s="62"/>
      <c r="AE230" s="61"/>
      <c r="AF230" s="61"/>
      <c r="AG230" s="60"/>
      <c r="AH230" s="60"/>
      <c r="AI230" s="59"/>
      <c r="AJ230" s="58"/>
      <c r="AK230" s="58"/>
      <c r="AL230" s="58"/>
      <c r="AM230" s="58"/>
      <c r="AN230" s="58"/>
      <c r="AO230" s="58"/>
      <c r="AP230" s="58"/>
      <c r="AQ230" s="57"/>
      <c r="AR230" s="57"/>
      <c r="AS230" s="57"/>
    </row>
    <row r="231" spans="1:45" ht="15" x14ac:dyDescent="0.25">
      <c r="A231" s="64"/>
      <c r="B231" s="64"/>
      <c r="C231" s="64"/>
      <c r="D231" s="64"/>
      <c r="E231" s="64"/>
      <c r="F231" s="64"/>
      <c r="G231" s="64"/>
      <c r="H231" s="67"/>
      <c r="I231" s="66"/>
      <c r="J231" s="68"/>
      <c r="K231" s="68"/>
      <c r="L231" s="67"/>
      <c r="M231" s="61"/>
      <c r="N231" s="67"/>
      <c r="O231" s="66"/>
      <c r="P231" s="65"/>
      <c r="Q231" s="64"/>
      <c r="R231" s="64"/>
      <c r="S231" s="64"/>
      <c r="T231" s="64"/>
      <c r="U231" s="65"/>
      <c r="V231" s="62"/>
      <c r="W231" s="63"/>
      <c r="X231" s="63"/>
      <c r="Y231" s="63"/>
      <c r="Z231" s="63"/>
      <c r="AA231" s="63"/>
      <c r="AB231" s="63"/>
      <c r="AC231" s="63"/>
      <c r="AD231" s="62"/>
      <c r="AE231" s="61"/>
      <c r="AF231" s="61"/>
      <c r="AG231" s="60"/>
      <c r="AH231" s="60"/>
      <c r="AI231" s="59"/>
      <c r="AJ231" s="58"/>
      <c r="AK231" s="58"/>
      <c r="AL231" s="58"/>
      <c r="AM231" s="58"/>
      <c r="AN231" s="58"/>
      <c r="AO231" s="58"/>
      <c r="AP231" s="58"/>
      <c r="AQ231" s="57"/>
      <c r="AR231" s="57"/>
      <c r="AS231" s="57"/>
    </row>
    <row r="232" spans="1:45" ht="15" x14ac:dyDescent="0.25">
      <c r="A232" s="64"/>
      <c r="B232" s="64"/>
      <c r="C232" s="64"/>
      <c r="D232" s="64"/>
      <c r="E232" s="64"/>
      <c r="F232" s="64"/>
      <c r="G232" s="64"/>
      <c r="H232" s="67"/>
      <c r="I232" s="66"/>
      <c r="J232" s="68"/>
      <c r="K232" s="68"/>
      <c r="L232" s="67"/>
      <c r="M232" s="61"/>
      <c r="N232" s="67"/>
      <c r="O232" s="66"/>
      <c r="P232" s="65"/>
      <c r="Q232" s="64"/>
      <c r="R232" s="64"/>
      <c r="S232" s="64"/>
      <c r="T232" s="64"/>
      <c r="U232" s="65"/>
      <c r="V232" s="62"/>
      <c r="W232" s="63"/>
      <c r="X232" s="63"/>
      <c r="Y232" s="63"/>
      <c r="Z232" s="63"/>
      <c r="AA232" s="63"/>
      <c r="AB232" s="63"/>
      <c r="AC232" s="63"/>
      <c r="AD232" s="62"/>
      <c r="AE232" s="61"/>
      <c r="AF232" s="61"/>
      <c r="AG232" s="60"/>
      <c r="AH232" s="60"/>
      <c r="AI232" s="59"/>
      <c r="AJ232" s="58"/>
      <c r="AK232" s="58"/>
      <c r="AL232" s="58"/>
      <c r="AM232" s="58"/>
      <c r="AN232" s="58"/>
      <c r="AO232" s="58"/>
      <c r="AP232" s="58"/>
      <c r="AQ232" s="57"/>
      <c r="AR232" s="57"/>
      <c r="AS232" s="57"/>
    </row>
    <row r="233" spans="1:45" ht="15" x14ac:dyDescent="0.25">
      <c r="A233" s="64"/>
      <c r="B233" s="64"/>
      <c r="C233" s="64"/>
      <c r="D233" s="64"/>
      <c r="E233" s="64"/>
      <c r="F233" s="64"/>
      <c r="G233" s="64"/>
      <c r="H233" s="67"/>
      <c r="I233" s="66"/>
      <c r="J233" s="68"/>
      <c r="K233" s="68"/>
      <c r="L233" s="67"/>
      <c r="M233" s="61"/>
      <c r="N233" s="67"/>
      <c r="O233" s="66"/>
      <c r="P233" s="65"/>
      <c r="Q233" s="64"/>
      <c r="R233" s="64"/>
      <c r="S233" s="64"/>
      <c r="T233" s="64"/>
      <c r="U233" s="65"/>
      <c r="V233" s="62"/>
      <c r="W233" s="63"/>
      <c r="X233" s="63"/>
      <c r="Y233" s="63"/>
      <c r="Z233" s="63"/>
      <c r="AA233" s="63"/>
      <c r="AB233" s="63"/>
      <c r="AC233" s="63"/>
      <c r="AD233" s="62"/>
      <c r="AE233" s="61"/>
      <c r="AF233" s="61"/>
      <c r="AG233" s="60"/>
      <c r="AH233" s="60"/>
      <c r="AI233" s="59"/>
      <c r="AJ233" s="58"/>
      <c r="AK233" s="58"/>
      <c r="AL233" s="58"/>
      <c r="AM233" s="58"/>
      <c r="AN233" s="58"/>
      <c r="AO233" s="58"/>
      <c r="AP233" s="58"/>
      <c r="AQ233" s="57"/>
      <c r="AR233" s="57"/>
      <c r="AS233" s="57"/>
    </row>
    <row r="234" spans="1:45" ht="15" x14ac:dyDescent="0.25">
      <c r="A234" s="64"/>
      <c r="B234" s="64"/>
      <c r="C234" s="64"/>
      <c r="D234" s="64"/>
      <c r="E234" s="64"/>
      <c r="F234" s="64"/>
      <c r="G234" s="64"/>
      <c r="H234" s="67"/>
      <c r="I234" s="66"/>
      <c r="J234" s="68"/>
      <c r="K234" s="68"/>
      <c r="L234" s="67"/>
      <c r="M234" s="61"/>
      <c r="N234" s="67"/>
      <c r="O234" s="66"/>
      <c r="P234" s="65"/>
      <c r="Q234" s="64"/>
      <c r="R234" s="64"/>
      <c r="S234" s="64"/>
      <c r="T234" s="64"/>
      <c r="U234" s="65"/>
      <c r="V234" s="62"/>
      <c r="W234" s="63"/>
      <c r="X234" s="63"/>
      <c r="Y234" s="63"/>
      <c r="Z234" s="63"/>
      <c r="AA234" s="63"/>
      <c r="AB234" s="63"/>
      <c r="AC234" s="63"/>
      <c r="AD234" s="62"/>
      <c r="AE234" s="61"/>
      <c r="AF234" s="61"/>
      <c r="AG234" s="60"/>
      <c r="AH234" s="60"/>
      <c r="AI234" s="59"/>
      <c r="AJ234" s="58"/>
      <c r="AK234" s="58"/>
      <c r="AL234" s="58"/>
      <c r="AM234" s="58"/>
      <c r="AN234" s="58"/>
      <c r="AO234" s="58"/>
      <c r="AP234" s="58"/>
      <c r="AQ234" s="57"/>
      <c r="AR234" s="57"/>
      <c r="AS234" s="57"/>
    </row>
    <row r="235" spans="1:45" ht="15" x14ac:dyDescent="0.25">
      <c r="A235" s="64"/>
      <c r="B235" s="64"/>
      <c r="C235" s="64"/>
      <c r="D235" s="64"/>
      <c r="E235" s="64"/>
      <c r="F235" s="64"/>
      <c r="G235" s="64"/>
      <c r="H235" s="67"/>
      <c r="I235" s="66"/>
      <c r="J235" s="68"/>
      <c r="K235" s="68"/>
      <c r="L235" s="67"/>
      <c r="M235" s="61"/>
      <c r="N235" s="67"/>
      <c r="O235" s="66"/>
      <c r="P235" s="65"/>
      <c r="Q235" s="64"/>
      <c r="R235" s="64"/>
      <c r="S235" s="64"/>
      <c r="T235" s="64"/>
      <c r="U235" s="65"/>
      <c r="V235" s="62"/>
      <c r="W235" s="63"/>
      <c r="X235" s="63"/>
      <c r="Y235" s="63"/>
      <c r="Z235" s="63"/>
      <c r="AA235" s="63"/>
      <c r="AB235" s="63"/>
      <c r="AC235" s="63"/>
      <c r="AD235" s="62"/>
      <c r="AE235" s="61"/>
      <c r="AF235" s="61"/>
      <c r="AG235" s="60"/>
      <c r="AH235" s="60"/>
      <c r="AI235" s="59"/>
      <c r="AJ235" s="58"/>
      <c r="AK235" s="58"/>
      <c r="AL235" s="58"/>
      <c r="AM235" s="58"/>
      <c r="AN235" s="58"/>
      <c r="AO235" s="58"/>
      <c r="AP235" s="58"/>
      <c r="AQ235" s="57"/>
      <c r="AR235" s="57"/>
      <c r="AS235" s="57"/>
    </row>
    <row r="236" spans="1:45" ht="15" x14ac:dyDescent="0.25">
      <c r="A236" s="64"/>
      <c r="B236" s="64"/>
      <c r="C236" s="64"/>
      <c r="D236" s="64"/>
      <c r="E236" s="64"/>
      <c r="F236" s="64"/>
      <c r="G236" s="64"/>
      <c r="H236" s="67"/>
      <c r="I236" s="66"/>
      <c r="J236" s="68"/>
      <c r="K236" s="68"/>
      <c r="L236" s="67"/>
      <c r="M236" s="61"/>
      <c r="N236" s="67"/>
      <c r="O236" s="66"/>
      <c r="P236" s="65"/>
      <c r="Q236" s="64"/>
      <c r="R236" s="64"/>
      <c r="S236" s="64"/>
      <c r="T236" s="64"/>
      <c r="U236" s="65"/>
      <c r="V236" s="62"/>
      <c r="W236" s="63"/>
      <c r="X236" s="63"/>
      <c r="Y236" s="63"/>
      <c r="Z236" s="63"/>
      <c r="AA236" s="63"/>
      <c r="AB236" s="63"/>
      <c r="AC236" s="63"/>
      <c r="AD236" s="62"/>
      <c r="AE236" s="61"/>
      <c r="AF236" s="61"/>
      <c r="AG236" s="60"/>
      <c r="AH236" s="60"/>
      <c r="AI236" s="59"/>
      <c r="AJ236" s="58"/>
      <c r="AK236" s="58"/>
      <c r="AL236" s="58"/>
      <c r="AM236" s="58"/>
      <c r="AN236" s="58"/>
      <c r="AO236" s="58"/>
      <c r="AP236" s="58"/>
      <c r="AQ236" s="57"/>
      <c r="AR236" s="57"/>
      <c r="AS236" s="57"/>
    </row>
    <row r="237" spans="1:45" ht="15" x14ac:dyDescent="0.25">
      <c r="A237" s="64"/>
      <c r="B237" s="64"/>
      <c r="C237" s="64"/>
      <c r="D237" s="64"/>
      <c r="E237" s="64"/>
      <c r="F237" s="64"/>
      <c r="G237" s="64"/>
      <c r="H237" s="67"/>
      <c r="I237" s="66"/>
      <c r="J237" s="68"/>
      <c r="K237" s="68"/>
      <c r="L237" s="67"/>
      <c r="M237" s="61"/>
      <c r="N237" s="67"/>
      <c r="O237" s="66"/>
      <c r="P237" s="65"/>
      <c r="Q237" s="64"/>
      <c r="R237" s="64"/>
      <c r="S237" s="64"/>
      <c r="T237" s="64"/>
      <c r="U237" s="65"/>
      <c r="V237" s="62"/>
      <c r="W237" s="63"/>
      <c r="X237" s="63"/>
      <c r="Y237" s="63"/>
      <c r="Z237" s="63"/>
      <c r="AA237" s="63"/>
      <c r="AB237" s="63"/>
      <c r="AC237" s="63"/>
      <c r="AD237" s="62"/>
      <c r="AE237" s="61"/>
      <c r="AF237" s="61"/>
      <c r="AG237" s="60"/>
      <c r="AH237" s="60"/>
      <c r="AI237" s="59"/>
      <c r="AJ237" s="58"/>
      <c r="AK237" s="58"/>
      <c r="AL237" s="58"/>
      <c r="AM237" s="58"/>
      <c r="AN237" s="58"/>
      <c r="AO237" s="58"/>
      <c r="AP237" s="58"/>
      <c r="AQ237" s="57"/>
      <c r="AR237" s="57"/>
      <c r="AS237" s="57"/>
    </row>
    <row r="238" spans="1:45" ht="15" x14ac:dyDescent="0.25">
      <c r="A238" s="64"/>
      <c r="B238" s="64"/>
      <c r="C238" s="64"/>
      <c r="D238" s="64"/>
      <c r="E238" s="64"/>
      <c r="F238" s="64"/>
      <c r="G238" s="64"/>
      <c r="H238" s="67"/>
      <c r="I238" s="66"/>
      <c r="J238" s="68"/>
      <c r="K238" s="68"/>
      <c r="L238" s="67"/>
      <c r="M238" s="61"/>
      <c r="N238" s="67"/>
      <c r="O238" s="66"/>
      <c r="P238" s="65"/>
      <c r="Q238" s="64"/>
      <c r="R238" s="64"/>
      <c r="S238" s="64"/>
      <c r="T238" s="64"/>
      <c r="U238" s="65"/>
      <c r="V238" s="62"/>
      <c r="W238" s="63"/>
      <c r="X238" s="63"/>
      <c r="Y238" s="63"/>
      <c r="Z238" s="63"/>
      <c r="AA238" s="63"/>
      <c r="AB238" s="63"/>
      <c r="AC238" s="63"/>
      <c r="AD238" s="62"/>
      <c r="AE238" s="61"/>
      <c r="AF238" s="61"/>
      <c r="AG238" s="60"/>
      <c r="AH238" s="60"/>
      <c r="AI238" s="59"/>
      <c r="AJ238" s="58"/>
      <c r="AK238" s="58"/>
      <c r="AL238" s="58"/>
      <c r="AM238" s="58"/>
      <c r="AN238" s="58"/>
      <c r="AO238" s="58"/>
      <c r="AP238" s="58"/>
      <c r="AQ238" s="57"/>
      <c r="AR238" s="57"/>
      <c r="AS238" s="57"/>
    </row>
    <row r="239" spans="1:45" ht="15" x14ac:dyDescent="0.25">
      <c r="A239" s="64"/>
      <c r="B239" s="64"/>
      <c r="C239" s="64"/>
      <c r="D239" s="64"/>
      <c r="E239" s="64"/>
      <c r="F239" s="64"/>
      <c r="G239" s="64"/>
      <c r="H239" s="67"/>
      <c r="I239" s="66"/>
      <c r="J239" s="68"/>
      <c r="K239" s="68"/>
      <c r="L239" s="67"/>
      <c r="M239" s="61"/>
      <c r="N239" s="67"/>
      <c r="O239" s="66"/>
      <c r="P239" s="65"/>
      <c r="Q239" s="64"/>
      <c r="R239" s="64"/>
      <c r="S239" s="64"/>
      <c r="T239" s="64"/>
      <c r="U239" s="65"/>
      <c r="V239" s="62"/>
      <c r="W239" s="63"/>
      <c r="X239" s="63"/>
      <c r="Y239" s="63"/>
      <c r="Z239" s="63"/>
      <c r="AA239" s="63"/>
      <c r="AB239" s="63"/>
      <c r="AC239" s="63"/>
      <c r="AD239" s="62"/>
      <c r="AE239" s="61"/>
      <c r="AF239" s="61"/>
      <c r="AG239" s="60"/>
      <c r="AH239" s="60"/>
      <c r="AI239" s="59"/>
      <c r="AJ239" s="58"/>
      <c r="AK239" s="58"/>
      <c r="AL239" s="58"/>
      <c r="AM239" s="58"/>
      <c r="AN239" s="58"/>
      <c r="AO239" s="58"/>
      <c r="AP239" s="58"/>
      <c r="AQ239" s="57"/>
      <c r="AR239" s="57"/>
      <c r="AS239" s="57"/>
    </row>
    <row r="240" spans="1:45" ht="15" x14ac:dyDescent="0.25">
      <c r="A240" s="64"/>
      <c r="B240" s="64"/>
      <c r="C240" s="64"/>
      <c r="D240" s="64"/>
      <c r="E240" s="64"/>
      <c r="F240" s="64"/>
      <c r="G240" s="64"/>
      <c r="H240" s="67"/>
      <c r="I240" s="66"/>
      <c r="J240" s="68"/>
      <c r="K240" s="68"/>
      <c r="L240" s="67"/>
      <c r="M240" s="61"/>
      <c r="N240" s="67"/>
      <c r="O240" s="66"/>
      <c r="P240" s="65"/>
      <c r="Q240" s="64"/>
      <c r="R240" s="64"/>
      <c r="S240" s="64"/>
      <c r="T240" s="64"/>
      <c r="U240" s="65"/>
      <c r="V240" s="62"/>
      <c r="W240" s="63"/>
      <c r="X240" s="63"/>
      <c r="Y240" s="63"/>
      <c r="Z240" s="63"/>
      <c r="AA240" s="63"/>
      <c r="AB240" s="63"/>
      <c r="AC240" s="63"/>
      <c r="AD240" s="62"/>
      <c r="AE240" s="61"/>
      <c r="AF240" s="61"/>
      <c r="AG240" s="60"/>
      <c r="AH240" s="60"/>
      <c r="AI240" s="59"/>
      <c r="AJ240" s="58"/>
      <c r="AK240" s="58"/>
      <c r="AL240" s="58"/>
      <c r="AM240" s="58"/>
      <c r="AN240" s="58"/>
      <c r="AO240" s="58"/>
      <c r="AP240" s="58"/>
      <c r="AQ240" s="57"/>
      <c r="AR240" s="57"/>
      <c r="AS240" s="57"/>
    </row>
    <row r="241" spans="1:45" ht="15" x14ac:dyDescent="0.25">
      <c r="A241" s="64"/>
      <c r="B241" s="64"/>
      <c r="C241" s="64"/>
      <c r="D241" s="64"/>
      <c r="E241" s="64"/>
      <c r="F241" s="64"/>
      <c r="G241" s="64"/>
      <c r="H241" s="67"/>
      <c r="I241" s="66"/>
      <c r="J241" s="68"/>
      <c r="K241" s="68"/>
      <c r="L241" s="67"/>
      <c r="M241" s="61"/>
      <c r="N241" s="67"/>
      <c r="O241" s="66"/>
      <c r="P241" s="65"/>
      <c r="Q241" s="64"/>
      <c r="R241" s="64"/>
      <c r="S241" s="64"/>
      <c r="T241" s="64"/>
      <c r="U241" s="65"/>
      <c r="V241" s="62"/>
      <c r="W241" s="63"/>
      <c r="X241" s="63"/>
      <c r="Y241" s="63"/>
      <c r="Z241" s="63"/>
      <c r="AA241" s="63"/>
      <c r="AB241" s="63"/>
      <c r="AC241" s="63"/>
      <c r="AD241" s="62"/>
      <c r="AE241" s="61"/>
      <c r="AF241" s="61"/>
      <c r="AG241" s="60"/>
      <c r="AH241" s="60"/>
      <c r="AI241" s="59"/>
      <c r="AJ241" s="58"/>
      <c r="AK241" s="58"/>
      <c r="AL241" s="58"/>
      <c r="AM241" s="58"/>
      <c r="AN241" s="58"/>
      <c r="AO241" s="58"/>
      <c r="AP241" s="58"/>
      <c r="AQ241" s="57"/>
      <c r="AR241" s="57"/>
      <c r="AS241" s="57"/>
    </row>
    <row r="242" spans="1:45" ht="15" x14ac:dyDescent="0.25">
      <c r="A242" s="64"/>
      <c r="B242" s="64"/>
      <c r="C242" s="64"/>
      <c r="D242" s="64"/>
      <c r="E242" s="64"/>
      <c r="F242" s="64"/>
      <c r="G242" s="64"/>
      <c r="H242" s="67"/>
      <c r="I242" s="66"/>
      <c r="J242" s="68"/>
      <c r="K242" s="68"/>
      <c r="L242" s="67"/>
      <c r="M242" s="61"/>
      <c r="N242" s="67"/>
      <c r="O242" s="66"/>
      <c r="P242" s="65"/>
      <c r="Q242" s="64"/>
      <c r="R242" s="64"/>
      <c r="S242" s="64"/>
      <c r="T242" s="64"/>
      <c r="U242" s="65"/>
      <c r="V242" s="62"/>
      <c r="W242" s="63"/>
      <c r="X242" s="63"/>
      <c r="Y242" s="63"/>
      <c r="Z242" s="63"/>
      <c r="AA242" s="63"/>
      <c r="AB242" s="63"/>
      <c r="AC242" s="63"/>
      <c r="AD242" s="62"/>
      <c r="AE242" s="61"/>
      <c r="AF242" s="61"/>
      <c r="AG242" s="60"/>
      <c r="AH242" s="60"/>
      <c r="AI242" s="59"/>
      <c r="AJ242" s="58"/>
      <c r="AK242" s="58"/>
      <c r="AL242" s="58"/>
      <c r="AM242" s="58"/>
      <c r="AN242" s="58"/>
      <c r="AO242" s="58"/>
      <c r="AP242" s="58"/>
      <c r="AQ242" s="57"/>
      <c r="AR242" s="57"/>
      <c r="AS242" s="57"/>
    </row>
    <row r="243" spans="1:45" ht="15" x14ac:dyDescent="0.25">
      <c r="A243" s="64"/>
      <c r="B243" s="64"/>
      <c r="C243" s="64"/>
      <c r="D243" s="64"/>
      <c r="E243" s="64"/>
      <c r="F243" s="64"/>
      <c r="G243" s="64"/>
      <c r="H243" s="67"/>
      <c r="I243" s="66"/>
      <c r="J243" s="68"/>
      <c r="K243" s="68"/>
      <c r="L243" s="67"/>
      <c r="M243" s="61"/>
      <c r="N243" s="67"/>
      <c r="O243" s="66"/>
      <c r="P243" s="65"/>
      <c r="Q243" s="64"/>
      <c r="R243" s="64"/>
      <c r="S243" s="64"/>
      <c r="T243" s="64"/>
      <c r="U243" s="65"/>
      <c r="V243" s="62"/>
      <c r="W243" s="63"/>
      <c r="X243" s="63"/>
      <c r="Y243" s="63"/>
      <c r="Z243" s="63"/>
      <c r="AA243" s="63"/>
      <c r="AB243" s="63"/>
      <c r="AC243" s="63"/>
      <c r="AD243" s="62"/>
      <c r="AE243" s="61"/>
      <c r="AF243" s="61"/>
      <c r="AG243" s="60"/>
      <c r="AH243" s="60"/>
      <c r="AI243" s="59"/>
      <c r="AJ243" s="58"/>
      <c r="AK243" s="58"/>
      <c r="AL243" s="58"/>
      <c r="AM243" s="58"/>
      <c r="AN243" s="58"/>
      <c r="AO243" s="58"/>
      <c r="AP243" s="58"/>
      <c r="AQ243" s="57"/>
      <c r="AR243" s="57"/>
      <c r="AS243" s="57"/>
    </row>
    <row r="244" spans="1:45" ht="15" x14ac:dyDescent="0.25">
      <c r="A244" s="64"/>
      <c r="B244" s="64"/>
      <c r="C244" s="64"/>
      <c r="D244" s="64"/>
      <c r="E244" s="64"/>
      <c r="F244" s="64"/>
      <c r="G244" s="64"/>
      <c r="H244" s="67"/>
      <c r="I244" s="66"/>
      <c r="J244" s="68"/>
      <c r="K244" s="68"/>
      <c r="L244" s="67"/>
      <c r="M244" s="61"/>
      <c r="N244" s="67"/>
      <c r="O244" s="66"/>
      <c r="P244" s="65"/>
      <c r="Q244" s="64"/>
      <c r="R244" s="64"/>
      <c r="S244" s="64"/>
      <c r="T244" s="64"/>
      <c r="U244" s="65"/>
      <c r="V244" s="62"/>
      <c r="W244" s="63"/>
      <c r="X244" s="63"/>
      <c r="Y244" s="63"/>
      <c r="Z244" s="63"/>
      <c r="AA244" s="63"/>
      <c r="AB244" s="63"/>
      <c r="AC244" s="63"/>
      <c r="AD244" s="62"/>
      <c r="AE244" s="61"/>
      <c r="AF244" s="61"/>
      <c r="AG244" s="60"/>
      <c r="AH244" s="60"/>
      <c r="AI244" s="59"/>
      <c r="AJ244" s="58"/>
      <c r="AK244" s="58"/>
      <c r="AL244" s="58"/>
      <c r="AM244" s="58"/>
      <c r="AN244" s="58"/>
      <c r="AO244" s="58"/>
      <c r="AP244" s="58"/>
      <c r="AQ244" s="57"/>
      <c r="AR244" s="57"/>
      <c r="AS244" s="57"/>
    </row>
    <row r="245" spans="1:45" ht="15" x14ac:dyDescent="0.25">
      <c r="A245" s="64"/>
      <c r="B245" s="64"/>
      <c r="C245" s="64"/>
      <c r="D245" s="64"/>
      <c r="E245" s="64"/>
      <c r="F245" s="64"/>
      <c r="G245" s="64"/>
      <c r="H245" s="67"/>
      <c r="I245" s="66"/>
      <c r="J245" s="68"/>
      <c r="K245" s="68"/>
      <c r="L245" s="67"/>
      <c r="M245" s="61"/>
      <c r="N245" s="67"/>
      <c r="O245" s="66"/>
      <c r="P245" s="65"/>
      <c r="Q245" s="64"/>
      <c r="R245" s="64"/>
      <c r="S245" s="64"/>
      <c r="T245" s="64"/>
      <c r="U245" s="65"/>
      <c r="V245" s="62"/>
      <c r="W245" s="63"/>
      <c r="X245" s="63"/>
      <c r="Y245" s="63"/>
      <c r="Z245" s="63"/>
      <c r="AA245" s="63"/>
      <c r="AB245" s="63"/>
      <c r="AC245" s="63"/>
      <c r="AD245" s="62"/>
      <c r="AE245" s="61"/>
      <c r="AF245" s="61"/>
      <c r="AG245" s="60"/>
      <c r="AH245" s="60"/>
      <c r="AI245" s="59"/>
      <c r="AJ245" s="58"/>
      <c r="AK245" s="58"/>
      <c r="AL245" s="58"/>
      <c r="AM245" s="58"/>
      <c r="AN245" s="58"/>
      <c r="AO245" s="58"/>
      <c r="AP245" s="58"/>
      <c r="AQ245" s="57"/>
      <c r="AR245" s="57"/>
      <c r="AS245" s="57"/>
    </row>
    <row r="246" spans="1:45" ht="15" x14ac:dyDescent="0.25">
      <c r="A246" s="64"/>
      <c r="B246" s="64"/>
      <c r="C246" s="64"/>
      <c r="D246" s="64"/>
      <c r="E246" s="64"/>
      <c r="F246" s="64"/>
      <c r="G246" s="64"/>
      <c r="H246" s="67"/>
      <c r="I246" s="66"/>
      <c r="J246" s="68"/>
      <c r="K246" s="68"/>
      <c r="L246" s="67"/>
      <c r="M246" s="61"/>
      <c r="N246" s="67"/>
      <c r="O246" s="66"/>
      <c r="P246" s="65"/>
      <c r="Q246" s="64"/>
      <c r="R246" s="64"/>
      <c r="S246" s="64"/>
      <c r="T246" s="64"/>
      <c r="U246" s="65"/>
      <c r="V246" s="62"/>
      <c r="W246" s="63"/>
      <c r="X246" s="63"/>
      <c r="Y246" s="63"/>
      <c r="Z246" s="63"/>
      <c r="AA246" s="63"/>
      <c r="AB246" s="63"/>
      <c r="AC246" s="63"/>
      <c r="AD246" s="62"/>
      <c r="AE246" s="61"/>
      <c r="AF246" s="61"/>
      <c r="AG246" s="60"/>
      <c r="AH246" s="60"/>
      <c r="AI246" s="59"/>
      <c r="AJ246" s="58"/>
      <c r="AK246" s="58"/>
      <c r="AL246" s="58"/>
      <c r="AM246" s="58"/>
      <c r="AN246" s="58"/>
      <c r="AO246" s="58"/>
      <c r="AP246" s="58"/>
      <c r="AQ246" s="57"/>
      <c r="AR246" s="57"/>
      <c r="AS246" s="57"/>
    </row>
    <row r="247" spans="1:45" ht="15" x14ac:dyDescent="0.25">
      <c r="A247" s="64"/>
      <c r="B247" s="64"/>
      <c r="C247" s="64"/>
      <c r="D247" s="64"/>
      <c r="E247" s="64"/>
      <c r="F247" s="64"/>
      <c r="G247" s="64"/>
      <c r="H247" s="67"/>
      <c r="I247" s="66"/>
      <c r="J247" s="68"/>
      <c r="K247" s="68"/>
      <c r="L247" s="67"/>
      <c r="M247" s="61"/>
      <c r="N247" s="67"/>
      <c r="O247" s="66"/>
      <c r="P247" s="65"/>
      <c r="Q247" s="64"/>
      <c r="R247" s="64"/>
      <c r="S247" s="64"/>
      <c r="T247" s="64"/>
      <c r="U247" s="65"/>
      <c r="V247" s="62"/>
      <c r="W247" s="63"/>
      <c r="X247" s="63"/>
      <c r="Y247" s="63"/>
      <c r="Z247" s="63"/>
      <c r="AA247" s="63"/>
      <c r="AB247" s="63"/>
      <c r="AC247" s="63"/>
      <c r="AD247" s="62"/>
      <c r="AE247" s="61"/>
      <c r="AF247" s="61"/>
      <c r="AG247" s="60"/>
      <c r="AH247" s="60"/>
      <c r="AI247" s="59"/>
      <c r="AJ247" s="58"/>
      <c r="AK247" s="58"/>
      <c r="AL247" s="58"/>
      <c r="AM247" s="58"/>
      <c r="AN247" s="58"/>
      <c r="AO247" s="58"/>
      <c r="AP247" s="58"/>
      <c r="AQ247" s="57"/>
      <c r="AR247" s="57"/>
      <c r="AS247" s="57"/>
    </row>
    <row r="248" spans="1:45" ht="15" x14ac:dyDescent="0.25">
      <c r="A248" s="64"/>
      <c r="B248" s="64"/>
      <c r="C248" s="64"/>
      <c r="D248" s="64"/>
      <c r="E248" s="64"/>
      <c r="F248" s="64"/>
      <c r="G248" s="64"/>
      <c r="H248" s="67"/>
      <c r="I248" s="66"/>
      <c r="J248" s="68"/>
      <c r="K248" s="68"/>
      <c r="L248" s="67"/>
      <c r="M248" s="61"/>
      <c r="N248" s="67"/>
      <c r="O248" s="66"/>
      <c r="P248" s="65"/>
      <c r="Q248" s="64"/>
      <c r="R248" s="64"/>
      <c r="S248" s="64"/>
      <c r="T248" s="64"/>
      <c r="U248" s="65"/>
      <c r="V248" s="62"/>
      <c r="W248" s="63"/>
      <c r="X248" s="63"/>
      <c r="Y248" s="63"/>
      <c r="Z248" s="63"/>
      <c r="AA248" s="63"/>
      <c r="AB248" s="63"/>
      <c r="AC248" s="63"/>
      <c r="AD248" s="62"/>
      <c r="AE248" s="61"/>
      <c r="AF248" s="61"/>
      <c r="AG248" s="60"/>
      <c r="AH248" s="60"/>
      <c r="AI248" s="59"/>
      <c r="AJ248" s="58"/>
      <c r="AK248" s="58"/>
      <c r="AL248" s="58"/>
      <c r="AM248" s="58"/>
      <c r="AN248" s="58"/>
      <c r="AO248" s="58"/>
      <c r="AP248" s="58"/>
      <c r="AQ248" s="57"/>
      <c r="AR248" s="57"/>
      <c r="AS248" s="57"/>
    </row>
    <row r="249" spans="1:45" ht="15" x14ac:dyDescent="0.25">
      <c r="A249" s="64"/>
      <c r="B249" s="64"/>
      <c r="C249" s="64"/>
      <c r="D249" s="64"/>
      <c r="E249" s="64"/>
      <c r="F249" s="64"/>
      <c r="G249" s="64"/>
      <c r="H249" s="67"/>
      <c r="I249" s="66"/>
      <c r="J249" s="68"/>
      <c r="K249" s="68"/>
      <c r="L249" s="67"/>
      <c r="M249" s="61"/>
      <c r="N249" s="67"/>
      <c r="O249" s="66"/>
      <c r="P249" s="65"/>
      <c r="Q249" s="64"/>
      <c r="R249" s="64"/>
      <c r="S249" s="64"/>
      <c r="T249" s="64"/>
      <c r="U249" s="65"/>
      <c r="V249" s="62"/>
      <c r="W249" s="63"/>
      <c r="X249" s="63"/>
      <c r="Y249" s="63"/>
      <c r="Z249" s="63"/>
      <c r="AA249" s="63"/>
      <c r="AB249" s="63"/>
      <c r="AC249" s="63"/>
      <c r="AD249" s="62"/>
      <c r="AE249" s="61"/>
      <c r="AF249" s="61"/>
      <c r="AG249" s="60"/>
      <c r="AH249" s="60"/>
      <c r="AI249" s="59"/>
      <c r="AJ249" s="58"/>
      <c r="AK249" s="58"/>
      <c r="AL249" s="58"/>
      <c r="AM249" s="58"/>
      <c r="AN249" s="58"/>
      <c r="AO249" s="58"/>
      <c r="AP249" s="58"/>
      <c r="AQ249" s="57"/>
      <c r="AR249" s="57"/>
      <c r="AS249" s="57"/>
    </row>
    <row r="250" spans="1:45" ht="15" x14ac:dyDescent="0.25">
      <c r="A250" s="64"/>
      <c r="B250" s="64"/>
      <c r="C250" s="64"/>
      <c r="D250" s="64"/>
      <c r="E250" s="64"/>
      <c r="F250" s="64"/>
      <c r="G250" s="64"/>
      <c r="H250" s="67"/>
      <c r="I250" s="66"/>
      <c r="J250" s="68"/>
      <c r="K250" s="68"/>
      <c r="L250" s="67"/>
      <c r="M250" s="61"/>
      <c r="N250" s="67"/>
      <c r="O250" s="66"/>
      <c r="P250" s="65"/>
      <c r="Q250" s="64"/>
      <c r="R250" s="64"/>
      <c r="S250" s="64"/>
      <c r="T250" s="64"/>
      <c r="U250" s="65"/>
      <c r="V250" s="62"/>
      <c r="W250" s="63"/>
      <c r="X250" s="63"/>
      <c r="Y250" s="63"/>
      <c r="Z250" s="63"/>
      <c r="AA250" s="63"/>
      <c r="AB250" s="63"/>
      <c r="AC250" s="63"/>
      <c r="AD250" s="62"/>
      <c r="AE250" s="61"/>
      <c r="AF250" s="61"/>
      <c r="AG250" s="60"/>
      <c r="AH250" s="60"/>
      <c r="AI250" s="59"/>
      <c r="AJ250" s="58"/>
      <c r="AK250" s="58"/>
      <c r="AL250" s="58"/>
      <c r="AM250" s="58"/>
      <c r="AN250" s="58"/>
      <c r="AO250" s="58"/>
      <c r="AP250" s="58"/>
      <c r="AQ250" s="57"/>
      <c r="AR250" s="57"/>
      <c r="AS250" s="57"/>
    </row>
    <row r="251" spans="1:45" ht="15" x14ac:dyDescent="0.25">
      <c r="A251" s="64"/>
      <c r="B251" s="64"/>
      <c r="C251" s="64"/>
      <c r="D251" s="64"/>
      <c r="E251" s="64"/>
      <c r="F251" s="64"/>
      <c r="G251" s="64"/>
      <c r="H251" s="67"/>
      <c r="I251" s="66"/>
      <c r="J251" s="68"/>
      <c r="K251" s="68"/>
      <c r="L251" s="67"/>
      <c r="M251" s="61"/>
      <c r="N251" s="67"/>
      <c r="O251" s="66"/>
      <c r="P251" s="65"/>
      <c r="Q251" s="64"/>
      <c r="R251" s="64"/>
      <c r="S251" s="64"/>
      <c r="T251" s="64"/>
      <c r="U251" s="65"/>
      <c r="V251" s="62"/>
      <c r="W251" s="63"/>
      <c r="X251" s="63"/>
      <c r="Y251" s="63"/>
      <c r="Z251" s="63"/>
      <c r="AA251" s="63"/>
      <c r="AB251" s="63"/>
      <c r="AC251" s="63"/>
      <c r="AD251" s="62"/>
      <c r="AE251" s="61"/>
      <c r="AF251" s="61"/>
      <c r="AG251" s="60"/>
      <c r="AH251" s="60"/>
      <c r="AI251" s="59"/>
      <c r="AJ251" s="58"/>
      <c r="AK251" s="58"/>
      <c r="AL251" s="58"/>
      <c r="AM251" s="58"/>
      <c r="AN251" s="58"/>
      <c r="AO251" s="58"/>
      <c r="AP251" s="58"/>
      <c r="AQ251" s="57"/>
      <c r="AR251" s="57"/>
      <c r="AS251" s="57"/>
    </row>
    <row r="252" spans="1:45" ht="15" x14ac:dyDescent="0.25">
      <c r="A252" s="64"/>
      <c r="B252" s="64"/>
      <c r="C252" s="64"/>
      <c r="D252" s="64"/>
      <c r="E252" s="64"/>
      <c r="F252" s="64"/>
      <c r="G252" s="64"/>
      <c r="H252" s="67"/>
      <c r="I252" s="66"/>
      <c r="J252" s="68"/>
      <c r="K252" s="68"/>
      <c r="L252" s="67"/>
      <c r="M252" s="61"/>
      <c r="N252" s="67"/>
      <c r="O252" s="66"/>
      <c r="P252" s="65"/>
      <c r="Q252" s="64"/>
      <c r="R252" s="64"/>
      <c r="S252" s="64"/>
      <c r="T252" s="64"/>
      <c r="U252" s="65"/>
      <c r="V252" s="62"/>
      <c r="W252" s="63"/>
      <c r="X252" s="63"/>
      <c r="Y252" s="63"/>
      <c r="Z252" s="63"/>
      <c r="AA252" s="63"/>
      <c r="AB252" s="63"/>
      <c r="AC252" s="63"/>
      <c r="AD252" s="62"/>
      <c r="AE252" s="61"/>
      <c r="AF252" s="61"/>
      <c r="AG252" s="60"/>
      <c r="AH252" s="60"/>
      <c r="AI252" s="59"/>
      <c r="AJ252" s="58"/>
      <c r="AK252" s="58"/>
      <c r="AL252" s="58"/>
      <c r="AM252" s="58"/>
      <c r="AN252" s="58"/>
      <c r="AO252" s="58"/>
      <c r="AP252" s="58"/>
      <c r="AQ252" s="57"/>
      <c r="AR252" s="57"/>
      <c r="AS252" s="57"/>
    </row>
    <row r="253" spans="1:45" ht="15" x14ac:dyDescent="0.25">
      <c r="A253" s="64"/>
      <c r="B253" s="64"/>
      <c r="C253" s="64"/>
      <c r="D253" s="64"/>
      <c r="E253" s="64"/>
      <c r="F253" s="64"/>
      <c r="G253" s="64"/>
      <c r="H253" s="67"/>
      <c r="I253" s="66"/>
      <c r="J253" s="68"/>
      <c r="K253" s="68"/>
      <c r="L253" s="67"/>
      <c r="M253" s="61"/>
      <c r="N253" s="67"/>
      <c r="O253" s="66"/>
      <c r="P253" s="65"/>
      <c r="Q253" s="64"/>
      <c r="R253" s="64"/>
      <c r="S253" s="64"/>
      <c r="T253" s="64"/>
      <c r="U253" s="65"/>
      <c r="V253" s="62"/>
      <c r="W253" s="63"/>
      <c r="X253" s="63"/>
      <c r="Y253" s="63"/>
      <c r="Z253" s="63"/>
      <c r="AA253" s="63"/>
      <c r="AB253" s="63"/>
      <c r="AC253" s="63"/>
      <c r="AD253" s="62"/>
      <c r="AE253" s="61"/>
      <c r="AF253" s="61"/>
      <c r="AG253" s="60"/>
      <c r="AH253" s="60"/>
      <c r="AI253" s="59"/>
      <c r="AJ253" s="58"/>
      <c r="AK253" s="58"/>
      <c r="AL253" s="58"/>
      <c r="AM253" s="58"/>
      <c r="AN253" s="58"/>
      <c r="AO253" s="58"/>
      <c r="AP253" s="58"/>
      <c r="AQ253" s="57"/>
      <c r="AR253" s="57"/>
      <c r="AS253" s="57"/>
    </row>
    <row r="254" spans="1:45" ht="15" x14ac:dyDescent="0.25">
      <c r="A254" s="64"/>
      <c r="B254" s="64"/>
      <c r="C254" s="64"/>
      <c r="D254" s="64"/>
      <c r="E254" s="64"/>
      <c r="F254" s="64"/>
      <c r="G254" s="64"/>
      <c r="H254" s="67"/>
      <c r="I254" s="66"/>
      <c r="J254" s="68"/>
      <c r="K254" s="68"/>
      <c r="L254" s="67"/>
      <c r="M254" s="61"/>
      <c r="N254" s="67"/>
      <c r="O254" s="66"/>
      <c r="P254" s="65"/>
      <c r="Q254" s="64"/>
      <c r="R254" s="64"/>
      <c r="S254" s="64"/>
      <c r="T254" s="64"/>
      <c r="U254" s="65"/>
      <c r="V254" s="62"/>
      <c r="W254" s="63"/>
      <c r="X254" s="63"/>
      <c r="Y254" s="63"/>
      <c r="Z254" s="63"/>
      <c r="AA254" s="63"/>
      <c r="AB254" s="63"/>
      <c r="AC254" s="63"/>
      <c r="AD254" s="62"/>
      <c r="AE254" s="61"/>
      <c r="AF254" s="61"/>
      <c r="AG254" s="60"/>
      <c r="AH254" s="60"/>
      <c r="AI254" s="59"/>
      <c r="AJ254" s="58"/>
      <c r="AK254" s="58"/>
      <c r="AL254" s="58"/>
      <c r="AM254" s="58"/>
      <c r="AN254" s="58"/>
      <c r="AO254" s="58"/>
      <c r="AP254" s="58"/>
      <c r="AQ254" s="57"/>
      <c r="AR254" s="57"/>
      <c r="AS254" s="57"/>
    </row>
    <row r="255" spans="1:45" ht="15" x14ac:dyDescent="0.25">
      <c r="A255" s="64"/>
      <c r="B255" s="64"/>
      <c r="C255" s="64"/>
      <c r="D255" s="64"/>
      <c r="E255" s="64"/>
      <c r="F255" s="64"/>
      <c r="G255" s="64"/>
      <c r="H255" s="67"/>
      <c r="I255" s="66"/>
      <c r="J255" s="68"/>
      <c r="K255" s="68"/>
      <c r="L255" s="67"/>
      <c r="M255" s="61"/>
      <c r="N255" s="67"/>
      <c r="O255" s="66"/>
      <c r="P255" s="65"/>
      <c r="Q255" s="64"/>
      <c r="R255" s="64"/>
      <c r="S255" s="64"/>
      <c r="T255" s="64"/>
      <c r="U255" s="65"/>
      <c r="V255" s="62"/>
      <c r="W255" s="63"/>
      <c r="X255" s="63"/>
      <c r="Y255" s="63"/>
      <c r="Z255" s="63"/>
      <c r="AA255" s="63"/>
      <c r="AB255" s="63"/>
      <c r="AC255" s="63"/>
      <c r="AD255" s="62"/>
      <c r="AE255" s="61"/>
      <c r="AF255" s="61"/>
      <c r="AG255" s="60"/>
      <c r="AH255" s="60"/>
      <c r="AI255" s="59"/>
      <c r="AJ255" s="58"/>
      <c r="AK255" s="58"/>
      <c r="AL255" s="58"/>
      <c r="AM255" s="58"/>
      <c r="AN255" s="58"/>
      <c r="AO255" s="58"/>
      <c r="AP255" s="58"/>
      <c r="AQ255" s="57"/>
      <c r="AR255" s="57"/>
      <c r="AS255" s="57"/>
    </row>
    <row r="256" spans="1:45" ht="15" x14ac:dyDescent="0.25">
      <c r="A256" s="64"/>
      <c r="B256" s="64"/>
      <c r="C256" s="64"/>
      <c r="D256" s="64"/>
      <c r="E256" s="64"/>
      <c r="F256" s="64"/>
      <c r="G256" s="64"/>
      <c r="H256" s="67"/>
      <c r="I256" s="66"/>
      <c r="J256" s="68"/>
      <c r="K256" s="68"/>
      <c r="L256" s="67"/>
      <c r="M256" s="61"/>
      <c r="N256" s="67"/>
      <c r="O256" s="66"/>
      <c r="P256" s="65"/>
      <c r="Q256" s="64"/>
      <c r="R256" s="64"/>
      <c r="S256" s="64"/>
      <c r="T256" s="64"/>
      <c r="U256" s="65"/>
      <c r="V256" s="62"/>
      <c r="W256" s="63"/>
      <c r="X256" s="63"/>
      <c r="Y256" s="63"/>
      <c r="Z256" s="63"/>
      <c r="AA256" s="63"/>
      <c r="AB256" s="63"/>
      <c r="AC256" s="63"/>
      <c r="AD256" s="62"/>
      <c r="AE256" s="61"/>
      <c r="AF256" s="61"/>
      <c r="AG256" s="60"/>
      <c r="AH256" s="60"/>
      <c r="AI256" s="59"/>
      <c r="AJ256" s="58"/>
      <c r="AK256" s="58"/>
      <c r="AL256" s="58"/>
      <c r="AM256" s="58"/>
      <c r="AN256" s="58"/>
      <c r="AO256" s="58"/>
      <c r="AP256" s="58"/>
      <c r="AQ256" s="57"/>
      <c r="AR256" s="57"/>
      <c r="AS256" s="57"/>
    </row>
    <row r="257" spans="1:45" ht="15" x14ac:dyDescent="0.25">
      <c r="A257" s="64"/>
      <c r="B257" s="64"/>
      <c r="C257" s="64"/>
      <c r="D257" s="64"/>
      <c r="E257" s="64"/>
      <c r="F257" s="64"/>
      <c r="G257" s="64"/>
      <c r="H257" s="67"/>
      <c r="I257" s="66"/>
      <c r="J257" s="68"/>
      <c r="K257" s="68"/>
      <c r="L257" s="67"/>
      <c r="M257" s="61"/>
      <c r="N257" s="67"/>
      <c r="O257" s="66"/>
      <c r="P257" s="65"/>
      <c r="Q257" s="64"/>
      <c r="R257" s="64"/>
      <c r="S257" s="64"/>
      <c r="T257" s="64"/>
      <c r="U257" s="65"/>
      <c r="V257" s="62"/>
      <c r="W257" s="63"/>
      <c r="X257" s="63"/>
      <c r="Y257" s="63"/>
      <c r="Z257" s="63"/>
      <c r="AA257" s="63"/>
      <c r="AB257" s="63"/>
      <c r="AC257" s="63"/>
      <c r="AD257" s="62"/>
      <c r="AE257" s="61"/>
      <c r="AF257" s="61"/>
      <c r="AG257" s="60"/>
      <c r="AH257" s="60"/>
      <c r="AI257" s="59"/>
      <c r="AJ257" s="58"/>
      <c r="AK257" s="58"/>
      <c r="AL257" s="58"/>
      <c r="AM257" s="58"/>
      <c r="AN257" s="58"/>
      <c r="AO257" s="58"/>
      <c r="AP257" s="58"/>
      <c r="AQ257" s="57"/>
      <c r="AR257" s="57"/>
      <c r="AS257" s="57"/>
    </row>
    <row r="258" spans="1:45" ht="15" x14ac:dyDescent="0.25">
      <c r="A258" s="64"/>
      <c r="B258" s="64"/>
      <c r="C258" s="64"/>
      <c r="D258" s="64"/>
      <c r="E258" s="64"/>
      <c r="F258" s="64"/>
      <c r="G258" s="64"/>
      <c r="H258" s="67"/>
      <c r="I258" s="66"/>
      <c r="J258" s="68"/>
      <c r="K258" s="68"/>
      <c r="L258" s="67"/>
      <c r="M258" s="61"/>
      <c r="N258" s="67"/>
      <c r="O258" s="66"/>
      <c r="P258" s="65"/>
      <c r="Q258" s="64"/>
      <c r="R258" s="64"/>
      <c r="S258" s="64"/>
      <c r="T258" s="64"/>
      <c r="U258" s="65"/>
      <c r="V258" s="62"/>
      <c r="W258" s="63"/>
      <c r="X258" s="63"/>
      <c r="Y258" s="63"/>
      <c r="Z258" s="63"/>
      <c r="AA258" s="63"/>
      <c r="AB258" s="63"/>
      <c r="AC258" s="63"/>
      <c r="AD258" s="62"/>
      <c r="AE258" s="61"/>
      <c r="AF258" s="61"/>
      <c r="AG258" s="60"/>
      <c r="AH258" s="60"/>
      <c r="AI258" s="59"/>
      <c r="AJ258" s="58"/>
      <c r="AK258" s="58"/>
      <c r="AL258" s="58"/>
      <c r="AM258" s="58"/>
      <c r="AN258" s="58"/>
      <c r="AO258" s="58"/>
      <c r="AP258" s="58"/>
      <c r="AQ258" s="57"/>
      <c r="AR258" s="57"/>
      <c r="AS258" s="57"/>
    </row>
    <row r="259" spans="1:45" ht="15" x14ac:dyDescent="0.25">
      <c r="A259" s="64"/>
      <c r="B259" s="64"/>
      <c r="C259" s="64"/>
      <c r="D259" s="64"/>
      <c r="E259" s="64"/>
      <c r="F259" s="64"/>
      <c r="G259" s="64"/>
      <c r="H259" s="67"/>
      <c r="I259" s="66"/>
      <c r="J259" s="68"/>
      <c r="K259" s="68"/>
      <c r="L259" s="67"/>
      <c r="M259" s="61"/>
      <c r="N259" s="67"/>
      <c r="O259" s="66"/>
      <c r="P259" s="65"/>
      <c r="Q259" s="64"/>
      <c r="R259" s="64"/>
      <c r="S259" s="64"/>
      <c r="T259" s="64"/>
      <c r="U259" s="65"/>
      <c r="V259" s="62"/>
      <c r="W259" s="63"/>
      <c r="X259" s="63"/>
      <c r="Y259" s="63"/>
      <c r="Z259" s="63"/>
      <c r="AA259" s="63"/>
      <c r="AB259" s="63"/>
      <c r="AC259" s="63"/>
      <c r="AD259" s="62"/>
      <c r="AE259" s="61"/>
      <c r="AF259" s="61"/>
      <c r="AG259" s="60"/>
      <c r="AH259" s="60"/>
      <c r="AI259" s="59"/>
      <c r="AJ259" s="58"/>
      <c r="AK259" s="58"/>
      <c r="AL259" s="58"/>
      <c r="AM259" s="58"/>
      <c r="AN259" s="58"/>
      <c r="AO259" s="58"/>
      <c r="AP259" s="58"/>
      <c r="AQ259" s="57"/>
      <c r="AR259" s="57"/>
      <c r="AS259" s="57"/>
    </row>
    <row r="260" spans="1:45" ht="15" x14ac:dyDescent="0.25">
      <c r="A260" s="64"/>
      <c r="B260" s="64"/>
      <c r="C260" s="64"/>
      <c r="D260" s="64"/>
      <c r="E260" s="64"/>
      <c r="F260" s="64"/>
      <c r="G260" s="64"/>
      <c r="H260" s="67"/>
      <c r="I260" s="66"/>
      <c r="J260" s="68"/>
      <c r="K260" s="68"/>
      <c r="L260" s="67"/>
      <c r="M260" s="61"/>
      <c r="N260" s="67"/>
      <c r="O260" s="66"/>
      <c r="P260" s="65"/>
      <c r="Q260" s="64"/>
      <c r="R260" s="64"/>
      <c r="S260" s="64"/>
      <c r="T260" s="64"/>
      <c r="U260" s="65"/>
      <c r="V260" s="62"/>
      <c r="W260" s="63"/>
      <c r="X260" s="63"/>
      <c r="Y260" s="63"/>
      <c r="Z260" s="63"/>
      <c r="AA260" s="63"/>
      <c r="AB260" s="63"/>
      <c r="AC260" s="63"/>
      <c r="AD260" s="62"/>
      <c r="AE260" s="61"/>
      <c r="AF260" s="61"/>
      <c r="AG260" s="60"/>
      <c r="AH260" s="60"/>
      <c r="AI260" s="59"/>
      <c r="AJ260" s="58"/>
      <c r="AK260" s="58"/>
      <c r="AL260" s="58"/>
      <c r="AM260" s="58"/>
      <c r="AN260" s="58"/>
      <c r="AO260" s="58"/>
      <c r="AP260" s="58"/>
      <c r="AQ260" s="57"/>
      <c r="AR260" s="57"/>
      <c r="AS260" s="57"/>
    </row>
    <row r="261" spans="1:45" ht="15" x14ac:dyDescent="0.25">
      <c r="A261" s="64"/>
      <c r="B261" s="64"/>
      <c r="C261" s="64"/>
      <c r="D261" s="64"/>
      <c r="E261" s="64"/>
      <c r="F261" s="64"/>
      <c r="G261" s="64"/>
      <c r="H261" s="67"/>
      <c r="I261" s="66"/>
      <c r="J261" s="68"/>
      <c r="K261" s="68"/>
      <c r="L261" s="67"/>
      <c r="M261" s="61"/>
      <c r="N261" s="67"/>
      <c r="O261" s="66"/>
      <c r="P261" s="65"/>
      <c r="Q261" s="64"/>
      <c r="R261" s="64"/>
      <c r="S261" s="64"/>
      <c r="T261" s="64"/>
      <c r="U261" s="65"/>
      <c r="V261" s="62"/>
      <c r="W261" s="63"/>
      <c r="X261" s="63"/>
      <c r="Y261" s="63"/>
      <c r="Z261" s="63"/>
      <c r="AA261" s="63"/>
      <c r="AB261" s="63"/>
      <c r="AC261" s="63"/>
      <c r="AD261" s="62"/>
      <c r="AE261" s="61"/>
      <c r="AF261" s="61"/>
      <c r="AG261" s="60"/>
      <c r="AH261" s="60"/>
      <c r="AI261" s="59"/>
      <c r="AJ261" s="58"/>
      <c r="AK261" s="58"/>
      <c r="AL261" s="58"/>
      <c r="AM261" s="58"/>
      <c r="AN261" s="58"/>
      <c r="AO261" s="58"/>
      <c r="AP261" s="58"/>
      <c r="AQ261" s="57"/>
      <c r="AR261" s="57"/>
      <c r="AS261" s="57"/>
    </row>
    <row r="262" spans="1:45" ht="15" x14ac:dyDescent="0.25">
      <c r="A262" s="64"/>
      <c r="B262" s="64"/>
      <c r="C262" s="64"/>
      <c r="D262" s="64"/>
      <c r="E262" s="64"/>
      <c r="F262" s="64"/>
      <c r="G262" s="64"/>
      <c r="H262" s="67"/>
      <c r="I262" s="66"/>
      <c r="J262" s="68"/>
      <c r="K262" s="68"/>
      <c r="L262" s="67"/>
      <c r="M262" s="61"/>
      <c r="N262" s="67"/>
      <c r="O262" s="66"/>
      <c r="P262" s="65"/>
      <c r="Q262" s="64"/>
      <c r="R262" s="64"/>
      <c r="S262" s="64"/>
      <c r="T262" s="64"/>
      <c r="U262" s="65"/>
      <c r="V262" s="62"/>
      <c r="W262" s="63"/>
      <c r="X262" s="63"/>
      <c r="Y262" s="63"/>
      <c r="Z262" s="63"/>
      <c r="AA262" s="63"/>
      <c r="AB262" s="63"/>
      <c r="AC262" s="63"/>
      <c r="AD262" s="62"/>
      <c r="AE262" s="61"/>
      <c r="AF262" s="61"/>
      <c r="AG262" s="60"/>
      <c r="AH262" s="60"/>
      <c r="AI262" s="59"/>
      <c r="AJ262" s="58"/>
      <c r="AK262" s="58"/>
      <c r="AL262" s="58"/>
      <c r="AM262" s="58"/>
      <c r="AN262" s="58"/>
      <c r="AO262" s="58"/>
      <c r="AP262" s="58"/>
      <c r="AQ262" s="57"/>
      <c r="AR262" s="57"/>
      <c r="AS262" s="57"/>
    </row>
    <row r="263" spans="1:45" ht="15" x14ac:dyDescent="0.25">
      <c r="A263" s="64"/>
      <c r="B263" s="64"/>
      <c r="C263" s="64"/>
      <c r="D263" s="64"/>
      <c r="E263" s="64"/>
      <c r="F263" s="64"/>
      <c r="G263" s="64"/>
      <c r="H263" s="67"/>
      <c r="I263" s="66"/>
      <c r="J263" s="68"/>
      <c r="K263" s="68"/>
      <c r="L263" s="67"/>
      <c r="M263" s="61"/>
      <c r="N263" s="67"/>
      <c r="O263" s="66"/>
      <c r="P263" s="65"/>
      <c r="Q263" s="64"/>
      <c r="R263" s="64"/>
      <c r="S263" s="64"/>
      <c r="T263" s="64"/>
      <c r="U263" s="65"/>
      <c r="V263" s="62"/>
      <c r="W263" s="63"/>
      <c r="X263" s="63"/>
      <c r="Y263" s="63"/>
      <c r="Z263" s="63"/>
      <c r="AA263" s="63"/>
      <c r="AB263" s="63"/>
      <c r="AC263" s="63"/>
      <c r="AD263" s="62"/>
      <c r="AE263" s="61"/>
      <c r="AF263" s="61"/>
      <c r="AG263" s="60"/>
      <c r="AH263" s="60"/>
      <c r="AI263" s="59"/>
      <c r="AJ263" s="58"/>
      <c r="AK263" s="58"/>
      <c r="AL263" s="58"/>
      <c r="AM263" s="58"/>
      <c r="AN263" s="58"/>
      <c r="AO263" s="58"/>
      <c r="AP263" s="58"/>
      <c r="AQ263" s="57"/>
      <c r="AR263" s="57"/>
      <c r="AS263" s="57"/>
    </row>
    <row r="264" spans="1:45" ht="15" x14ac:dyDescent="0.25">
      <c r="A264" s="64"/>
      <c r="B264" s="64"/>
      <c r="C264" s="64"/>
      <c r="D264" s="64"/>
      <c r="E264" s="64"/>
      <c r="F264" s="64"/>
      <c r="G264" s="64"/>
      <c r="H264" s="67"/>
      <c r="I264" s="66"/>
      <c r="J264" s="68"/>
      <c r="K264" s="68"/>
      <c r="L264" s="67"/>
      <c r="M264" s="61"/>
      <c r="N264" s="67"/>
      <c r="O264" s="66"/>
      <c r="P264" s="65"/>
      <c r="Q264" s="64"/>
      <c r="R264" s="64"/>
      <c r="S264" s="64"/>
      <c r="T264" s="64"/>
      <c r="U264" s="65"/>
      <c r="V264" s="62"/>
      <c r="W264" s="63"/>
      <c r="X264" s="63"/>
      <c r="Y264" s="63"/>
      <c r="Z264" s="63"/>
      <c r="AA264" s="63"/>
      <c r="AB264" s="63"/>
      <c r="AC264" s="63"/>
      <c r="AD264" s="62"/>
      <c r="AE264" s="61"/>
      <c r="AF264" s="61"/>
      <c r="AG264" s="60"/>
      <c r="AH264" s="60"/>
      <c r="AI264" s="59"/>
      <c r="AJ264" s="58"/>
      <c r="AK264" s="58"/>
      <c r="AL264" s="58"/>
      <c r="AM264" s="58"/>
      <c r="AN264" s="58"/>
      <c r="AO264" s="58"/>
      <c r="AP264" s="58"/>
      <c r="AQ264" s="57"/>
      <c r="AR264" s="57"/>
      <c r="AS264" s="57"/>
    </row>
    <row r="265" spans="1:45" ht="15" x14ac:dyDescent="0.25">
      <c r="A265" s="64"/>
      <c r="B265" s="64"/>
      <c r="C265" s="64"/>
      <c r="D265" s="64"/>
      <c r="E265" s="64"/>
      <c r="F265" s="64"/>
      <c r="G265" s="64"/>
      <c r="H265" s="67"/>
      <c r="I265" s="66"/>
      <c r="J265" s="68"/>
      <c r="K265" s="68"/>
      <c r="L265" s="67"/>
      <c r="M265" s="61"/>
      <c r="N265" s="67"/>
      <c r="O265" s="66"/>
      <c r="P265" s="65"/>
      <c r="Q265" s="64"/>
      <c r="R265" s="64"/>
      <c r="S265" s="64"/>
      <c r="T265" s="64"/>
      <c r="U265" s="65"/>
      <c r="V265" s="62"/>
      <c r="W265" s="63"/>
      <c r="X265" s="63"/>
      <c r="Y265" s="63"/>
      <c r="Z265" s="63"/>
      <c r="AA265" s="63"/>
      <c r="AB265" s="63"/>
      <c r="AC265" s="63"/>
      <c r="AD265" s="62"/>
      <c r="AE265" s="61"/>
      <c r="AF265" s="61"/>
      <c r="AG265" s="60"/>
      <c r="AH265" s="60"/>
      <c r="AI265" s="59"/>
      <c r="AJ265" s="58"/>
      <c r="AK265" s="58"/>
      <c r="AL265" s="58"/>
      <c r="AM265" s="58"/>
      <c r="AN265" s="58"/>
      <c r="AO265" s="58"/>
      <c r="AP265" s="58"/>
      <c r="AQ265" s="57"/>
      <c r="AR265" s="57"/>
      <c r="AS265" s="57"/>
    </row>
    <row r="266" spans="1:45" ht="15" x14ac:dyDescent="0.25">
      <c r="A266" s="64"/>
      <c r="B266" s="64"/>
      <c r="C266" s="64"/>
      <c r="D266" s="64"/>
      <c r="E266" s="64"/>
      <c r="F266" s="64"/>
      <c r="G266" s="64"/>
      <c r="H266" s="67"/>
      <c r="I266" s="66"/>
      <c r="J266" s="68"/>
      <c r="K266" s="68"/>
      <c r="L266" s="67"/>
      <c r="M266" s="61"/>
      <c r="N266" s="67"/>
      <c r="O266" s="66"/>
      <c r="P266" s="65"/>
      <c r="Q266" s="64"/>
      <c r="R266" s="64"/>
      <c r="S266" s="64"/>
      <c r="T266" s="64"/>
      <c r="U266" s="65"/>
      <c r="V266" s="62"/>
      <c r="W266" s="63"/>
      <c r="X266" s="63"/>
      <c r="Y266" s="63"/>
      <c r="Z266" s="63"/>
      <c r="AA266" s="63"/>
      <c r="AB266" s="63"/>
      <c r="AC266" s="63"/>
      <c r="AD266" s="62"/>
      <c r="AE266" s="61"/>
      <c r="AF266" s="61"/>
      <c r="AG266" s="60"/>
      <c r="AH266" s="60"/>
      <c r="AI266" s="59"/>
      <c r="AJ266" s="58"/>
      <c r="AK266" s="58"/>
      <c r="AL266" s="58"/>
      <c r="AM266" s="58"/>
      <c r="AN266" s="58"/>
      <c r="AO266" s="58"/>
      <c r="AP266" s="58"/>
      <c r="AQ266" s="57"/>
      <c r="AR266" s="57"/>
      <c r="AS266" s="57"/>
    </row>
    <row r="267" spans="1:45" ht="15" x14ac:dyDescent="0.25">
      <c r="A267" s="64"/>
      <c r="B267" s="64"/>
      <c r="C267" s="64"/>
      <c r="D267" s="64"/>
      <c r="E267" s="64"/>
      <c r="F267" s="64"/>
      <c r="G267" s="64"/>
      <c r="H267" s="67"/>
      <c r="I267" s="66"/>
      <c r="J267" s="68"/>
      <c r="K267" s="68"/>
      <c r="L267" s="67"/>
      <c r="M267" s="61"/>
      <c r="N267" s="67"/>
      <c r="O267" s="66"/>
      <c r="P267" s="65"/>
      <c r="Q267" s="64"/>
      <c r="R267" s="64"/>
      <c r="S267" s="64"/>
      <c r="T267" s="64"/>
      <c r="U267" s="65"/>
      <c r="V267" s="62"/>
      <c r="W267" s="63"/>
      <c r="X267" s="63"/>
      <c r="Y267" s="63"/>
      <c r="Z267" s="63"/>
      <c r="AA267" s="63"/>
      <c r="AB267" s="63"/>
      <c r="AC267" s="63"/>
      <c r="AD267" s="62"/>
      <c r="AE267" s="61"/>
      <c r="AF267" s="61"/>
      <c r="AG267" s="60"/>
      <c r="AH267" s="60"/>
      <c r="AI267" s="59"/>
      <c r="AJ267" s="58"/>
      <c r="AK267" s="58"/>
      <c r="AL267" s="58"/>
      <c r="AM267" s="58"/>
      <c r="AN267" s="58"/>
      <c r="AO267" s="58"/>
      <c r="AP267" s="58"/>
      <c r="AQ267" s="57"/>
      <c r="AR267" s="57"/>
      <c r="AS267" s="57"/>
    </row>
    <row r="268" spans="1:45" ht="15" x14ac:dyDescent="0.25">
      <c r="A268" s="64"/>
      <c r="B268" s="64"/>
      <c r="C268" s="64"/>
      <c r="D268" s="64"/>
      <c r="E268" s="64"/>
      <c r="F268" s="64"/>
      <c r="G268" s="64"/>
      <c r="H268" s="67"/>
      <c r="I268" s="66"/>
      <c r="J268" s="68"/>
      <c r="K268" s="68"/>
      <c r="L268" s="67"/>
      <c r="M268" s="61"/>
      <c r="N268" s="67"/>
      <c r="O268" s="66"/>
      <c r="P268" s="65"/>
      <c r="Q268" s="64"/>
      <c r="R268" s="64"/>
      <c r="S268" s="64"/>
      <c r="T268" s="64"/>
      <c r="U268" s="65"/>
      <c r="V268" s="62"/>
      <c r="W268" s="63"/>
      <c r="X268" s="63"/>
      <c r="Y268" s="63"/>
      <c r="Z268" s="63"/>
      <c r="AA268" s="63"/>
      <c r="AB268" s="63"/>
      <c r="AC268" s="63"/>
      <c r="AD268" s="62"/>
      <c r="AE268" s="61"/>
      <c r="AF268" s="61"/>
      <c r="AG268" s="60"/>
      <c r="AH268" s="60"/>
      <c r="AI268" s="59"/>
      <c r="AJ268" s="58"/>
      <c r="AK268" s="58"/>
      <c r="AL268" s="58"/>
      <c r="AM268" s="58"/>
      <c r="AN268" s="58"/>
      <c r="AO268" s="58"/>
      <c r="AP268" s="58"/>
      <c r="AQ268" s="57"/>
      <c r="AR268" s="57"/>
      <c r="AS268" s="57"/>
    </row>
    <row r="269" spans="1:45" ht="15" x14ac:dyDescent="0.25">
      <c r="A269" s="64"/>
      <c r="B269" s="64"/>
      <c r="C269" s="64"/>
      <c r="D269" s="64"/>
      <c r="E269" s="64"/>
      <c r="F269" s="64"/>
      <c r="G269" s="64"/>
      <c r="H269" s="67"/>
      <c r="I269" s="66"/>
      <c r="J269" s="68"/>
      <c r="K269" s="68"/>
      <c r="L269" s="67"/>
      <c r="M269" s="61"/>
      <c r="N269" s="67"/>
      <c r="O269" s="66"/>
      <c r="P269" s="65"/>
      <c r="Q269" s="64"/>
      <c r="R269" s="64"/>
      <c r="S269" s="64"/>
      <c r="T269" s="64"/>
      <c r="U269" s="65"/>
      <c r="V269" s="62"/>
      <c r="W269" s="63"/>
      <c r="X269" s="63"/>
      <c r="Y269" s="63"/>
      <c r="Z269" s="63"/>
      <c r="AA269" s="63"/>
      <c r="AB269" s="63"/>
      <c r="AC269" s="63"/>
      <c r="AD269" s="62"/>
      <c r="AE269" s="61"/>
      <c r="AF269" s="61"/>
      <c r="AG269" s="60"/>
      <c r="AH269" s="60"/>
      <c r="AI269" s="59"/>
      <c r="AJ269" s="58"/>
      <c r="AK269" s="58"/>
      <c r="AL269" s="58"/>
      <c r="AM269" s="58"/>
      <c r="AN269" s="58"/>
      <c r="AO269" s="58"/>
      <c r="AP269" s="58"/>
      <c r="AQ269" s="57"/>
      <c r="AR269" s="57"/>
      <c r="AS269" s="57"/>
    </row>
    <row r="270" spans="1:45" ht="15" x14ac:dyDescent="0.25">
      <c r="A270" s="64"/>
      <c r="B270" s="64"/>
      <c r="C270" s="64"/>
      <c r="D270" s="64"/>
      <c r="E270" s="64"/>
      <c r="F270" s="64"/>
      <c r="G270" s="64"/>
      <c r="H270" s="67"/>
      <c r="I270" s="66"/>
      <c r="J270" s="68"/>
      <c r="K270" s="68"/>
      <c r="L270" s="67"/>
      <c r="M270" s="61"/>
      <c r="N270" s="67"/>
      <c r="O270" s="66"/>
      <c r="P270" s="65"/>
      <c r="Q270" s="64"/>
      <c r="R270" s="64"/>
      <c r="S270" s="64"/>
      <c r="T270" s="64"/>
      <c r="U270" s="65"/>
      <c r="V270" s="62"/>
      <c r="W270" s="63"/>
      <c r="X270" s="63"/>
      <c r="Y270" s="63"/>
      <c r="Z270" s="63"/>
      <c r="AA270" s="63"/>
      <c r="AB270" s="63"/>
      <c r="AC270" s="63"/>
      <c r="AD270" s="62"/>
      <c r="AE270" s="61"/>
      <c r="AF270" s="61"/>
      <c r="AG270" s="60"/>
      <c r="AH270" s="60"/>
      <c r="AI270" s="59"/>
      <c r="AJ270" s="58"/>
      <c r="AK270" s="58"/>
      <c r="AL270" s="58"/>
      <c r="AM270" s="58"/>
      <c r="AN270" s="58"/>
      <c r="AO270" s="58"/>
      <c r="AP270" s="58"/>
      <c r="AQ270" s="57"/>
      <c r="AR270" s="57"/>
      <c r="AS270" s="57"/>
    </row>
    <row r="271" spans="1:45" ht="15" x14ac:dyDescent="0.25">
      <c r="A271" s="64"/>
      <c r="B271" s="64"/>
      <c r="C271" s="64"/>
      <c r="D271" s="64"/>
      <c r="E271" s="64"/>
      <c r="F271" s="64"/>
      <c r="G271" s="64"/>
      <c r="H271" s="67"/>
      <c r="I271" s="66"/>
      <c r="J271" s="68"/>
      <c r="K271" s="68"/>
      <c r="L271" s="67"/>
      <c r="M271" s="61"/>
      <c r="N271" s="67"/>
      <c r="O271" s="66"/>
      <c r="P271" s="65"/>
      <c r="Q271" s="64"/>
      <c r="R271" s="64"/>
      <c r="S271" s="64"/>
      <c r="T271" s="64"/>
      <c r="U271" s="65"/>
      <c r="V271" s="62"/>
      <c r="W271" s="63"/>
      <c r="X271" s="63"/>
      <c r="Y271" s="63"/>
      <c r="Z271" s="63"/>
      <c r="AA271" s="63"/>
      <c r="AB271" s="63"/>
      <c r="AC271" s="63"/>
      <c r="AD271" s="62"/>
      <c r="AE271" s="61"/>
      <c r="AF271" s="61"/>
      <c r="AG271" s="60"/>
      <c r="AH271" s="60"/>
      <c r="AI271" s="59"/>
      <c r="AJ271" s="58"/>
      <c r="AK271" s="58"/>
      <c r="AL271" s="58"/>
      <c r="AM271" s="58"/>
      <c r="AN271" s="58"/>
      <c r="AO271" s="58"/>
      <c r="AP271" s="58"/>
      <c r="AQ271" s="57"/>
      <c r="AR271" s="57"/>
      <c r="AS271" s="57"/>
    </row>
    <row r="272" spans="1:45" ht="15" x14ac:dyDescent="0.25">
      <c r="A272" s="64"/>
      <c r="B272" s="64"/>
      <c r="C272" s="64"/>
      <c r="D272" s="64"/>
      <c r="E272" s="64"/>
      <c r="F272" s="64"/>
      <c r="G272" s="64"/>
      <c r="H272" s="67"/>
      <c r="I272" s="66"/>
      <c r="J272" s="68"/>
      <c r="K272" s="68"/>
      <c r="L272" s="67"/>
      <c r="M272" s="61"/>
      <c r="N272" s="67"/>
      <c r="O272" s="66"/>
      <c r="P272" s="65"/>
      <c r="Q272" s="64"/>
      <c r="R272" s="64"/>
      <c r="S272" s="64"/>
      <c r="T272" s="64"/>
      <c r="U272" s="65"/>
      <c r="V272" s="62"/>
      <c r="W272" s="63"/>
      <c r="X272" s="63"/>
      <c r="Y272" s="63"/>
      <c r="Z272" s="63"/>
      <c r="AA272" s="63"/>
      <c r="AB272" s="63"/>
      <c r="AC272" s="63"/>
      <c r="AD272" s="62"/>
      <c r="AE272" s="61"/>
      <c r="AF272" s="61"/>
      <c r="AG272" s="60"/>
      <c r="AH272" s="60"/>
      <c r="AI272" s="59"/>
      <c r="AJ272" s="58"/>
      <c r="AK272" s="58"/>
      <c r="AL272" s="58"/>
      <c r="AM272" s="58"/>
      <c r="AN272" s="58"/>
      <c r="AO272" s="58"/>
      <c r="AP272" s="58"/>
      <c r="AQ272" s="57"/>
      <c r="AR272" s="57"/>
      <c r="AS272" s="57"/>
    </row>
    <row r="273" spans="1:45" ht="15" x14ac:dyDescent="0.25">
      <c r="A273" s="64"/>
      <c r="B273" s="64"/>
      <c r="C273" s="64"/>
      <c r="D273" s="64"/>
      <c r="E273" s="64"/>
      <c r="F273" s="64"/>
      <c r="G273" s="64"/>
      <c r="H273" s="67"/>
      <c r="I273" s="66"/>
      <c r="J273" s="68"/>
      <c r="K273" s="68"/>
      <c r="L273" s="67"/>
      <c r="M273" s="61"/>
      <c r="N273" s="67"/>
      <c r="O273" s="66"/>
      <c r="P273" s="65"/>
      <c r="Q273" s="64"/>
      <c r="R273" s="64"/>
      <c r="S273" s="64"/>
      <c r="T273" s="64"/>
      <c r="U273" s="65"/>
      <c r="V273" s="62"/>
      <c r="W273" s="63"/>
      <c r="X273" s="63"/>
      <c r="Y273" s="63"/>
      <c r="Z273" s="63"/>
      <c r="AA273" s="63"/>
      <c r="AB273" s="63"/>
      <c r="AC273" s="63"/>
      <c r="AD273" s="62"/>
      <c r="AE273" s="61"/>
      <c r="AF273" s="61"/>
      <c r="AG273" s="60"/>
      <c r="AH273" s="60"/>
      <c r="AI273" s="59"/>
      <c r="AJ273" s="58"/>
      <c r="AK273" s="58"/>
      <c r="AL273" s="58"/>
      <c r="AM273" s="58"/>
      <c r="AN273" s="58"/>
      <c r="AO273" s="58"/>
      <c r="AP273" s="58"/>
      <c r="AQ273" s="57"/>
      <c r="AR273" s="57"/>
      <c r="AS273" s="57"/>
    </row>
    <row r="274" spans="1:45" ht="15" x14ac:dyDescent="0.25">
      <c r="A274" s="64"/>
      <c r="B274" s="64"/>
      <c r="C274" s="64"/>
      <c r="D274" s="64"/>
      <c r="E274" s="64"/>
      <c r="F274" s="64"/>
      <c r="G274" s="64"/>
      <c r="H274" s="67"/>
      <c r="I274" s="66"/>
      <c r="J274" s="68"/>
      <c r="K274" s="68"/>
      <c r="L274" s="67"/>
      <c r="M274" s="61"/>
      <c r="N274" s="67"/>
      <c r="O274" s="66"/>
      <c r="P274" s="65"/>
      <c r="Q274" s="64"/>
      <c r="R274" s="64"/>
      <c r="S274" s="64"/>
      <c r="T274" s="64"/>
      <c r="U274" s="65"/>
      <c r="V274" s="62"/>
      <c r="W274" s="63"/>
      <c r="X274" s="63"/>
      <c r="Y274" s="63"/>
      <c r="Z274" s="63"/>
      <c r="AA274" s="63"/>
      <c r="AB274" s="63"/>
      <c r="AC274" s="63"/>
      <c r="AD274" s="62"/>
      <c r="AE274" s="61"/>
      <c r="AF274" s="61"/>
      <c r="AG274" s="60"/>
      <c r="AH274" s="60"/>
      <c r="AI274" s="59"/>
      <c r="AJ274" s="58"/>
      <c r="AK274" s="58"/>
      <c r="AL274" s="58"/>
      <c r="AM274" s="58"/>
      <c r="AN274" s="58"/>
      <c r="AO274" s="58"/>
      <c r="AP274" s="58"/>
      <c r="AQ274" s="57"/>
      <c r="AR274" s="57"/>
      <c r="AS274" s="57"/>
    </row>
    <row r="275" spans="1:45" ht="15" x14ac:dyDescent="0.25">
      <c r="A275" s="64"/>
      <c r="B275" s="64"/>
      <c r="C275" s="64"/>
      <c r="D275" s="64"/>
      <c r="E275" s="64"/>
      <c r="F275" s="64"/>
      <c r="G275" s="64"/>
      <c r="H275" s="67"/>
      <c r="I275" s="66"/>
      <c r="J275" s="68"/>
      <c r="K275" s="68"/>
      <c r="L275" s="67"/>
      <c r="M275" s="61"/>
      <c r="N275" s="67"/>
      <c r="O275" s="66"/>
      <c r="P275" s="65"/>
      <c r="Q275" s="64"/>
      <c r="R275" s="64"/>
      <c r="S275" s="64"/>
      <c r="T275" s="64"/>
      <c r="U275" s="65"/>
      <c r="V275" s="62"/>
      <c r="W275" s="63"/>
      <c r="X275" s="63"/>
      <c r="Y275" s="63"/>
      <c r="Z275" s="63"/>
      <c r="AA275" s="63"/>
      <c r="AB275" s="63"/>
      <c r="AC275" s="63"/>
      <c r="AD275" s="62"/>
      <c r="AE275" s="61"/>
      <c r="AF275" s="61"/>
      <c r="AG275" s="60"/>
      <c r="AH275" s="60"/>
      <c r="AI275" s="59"/>
      <c r="AJ275" s="58"/>
      <c r="AK275" s="58"/>
      <c r="AL275" s="58"/>
      <c r="AM275" s="58"/>
      <c r="AN275" s="58"/>
      <c r="AO275" s="58"/>
      <c r="AP275" s="58"/>
      <c r="AQ275" s="57"/>
      <c r="AR275" s="57"/>
      <c r="AS275" s="57"/>
    </row>
    <row r="276" spans="1:45" ht="15" x14ac:dyDescent="0.25">
      <c r="A276" s="64"/>
      <c r="B276" s="64"/>
      <c r="C276" s="64"/>
      <c r="D276" s="64"/>
      <c r="E276" s="64"/>
      <c r="F276" s="64"/>
      <c r="G276" s="64"/>
      <c r="H276" s="67"/>
      <c r="I276" s="66"/>
      <c r="J276" s="68"/>
      <c r="K276" s="68"/>
      <c r="L276" s="67"/>
      <c r="M276" s="61"/>
      <c r="N276" s="67"/>
      <c r="O276" s="66"/>
      <c r="P276" s="65"/>
      <c r="Q276" s="64"/>
      <c r="R276" s="64"/>
      <c r="S276" s="64"/>
      <c r="T276" s="64"/>
      <c r="U276" s="65"/>
      <c r="V276" s="62"/>
      <c r="W276" s="63"/>
      <c r="X276" s="63"/>
      <c r="Y276" s="63"/>
      <c r="Z276" s="63"/>
      <c r="AA276" s="63"/>
      <c r="AB276" s="63"/>
      <c r="AC276" s="63"/>
      <c r="AD276" s="62"/>
      <c r="AE276" s="61"/>
      <c r="AF276" s="61"/>
      <c r="AG276" s="60"/>
      <c r="AH276" s="60"/>
      <c r="AI276" s="59"/>
      <c r="AJ276" s="58"/>
      <c r="AK276" s="58"/>
      <c r="AL276" s="58"/>
      <c r="AM276" s="58"/>
      <c r="AN276" s="58"/>
      <c r="AO276" s="58"/>
      <c r="AP276" s="58"/>
      <c r="AQ276" s="57"/>
      <c r="AR276" s="57"/>
      <c r="AS276" s="57"/>
    </row>
    <row r="277" spans="1:45" ht="15" x14ac:dyDescent="0.25">
      <c r="A277" s="64"/>
      <c r="B277" s="64"/>
      <c r="C277" s="64"/>
      <c r="D277" s="64"/>
      <c r="E277" s="64"/>
      <c r="F277" s="64"/>
      <c r="G277" s="64"/>
      <c r="H277" s="67"/>
      <c r="I277" s="66"/>
      <c r="J277" s="68"/>
      <c r="K277" s="68"/>
      <c r="L277" s="67"/>
      <c r="M277" s="61"/>
      <c r="N277" s="67"/>
      <c r="O277" s="66"/>
      <c r="P277" s="65"/>
      <c r="Q277" s="64"/>
      <c r="R277" s="64"/>
      <c r="S277" s="64"/>
      <c r="T277" s="64"/>
      <c r="U277" s="65"/>
      <c r="V277" s="62"/>
      <c r="W277" s="63"/>
      <c r="X277" s="63"/>
      <c r="Y277" s="63"/>
      <c r="Z277" s="63"/>
      <c r="AA277" s="63"/>
      <c r="AB277" s="63"/>
      <c r="AC277" s="63"/>
      <c r="AD277" s="62"/>
      <c r="AE277" s="61"/>
      <c r="AF277" s="61"/>
      <c r="AG277" s="60"/>
      <c r="AH277" s="60"/>
      <c r="AI277" s="59"/>
      <c r="AJ277" s="58"/>
      <c r="AK277" s="58"/>
      <c r="AL277" s="58"/>
      <c r="AM277" s="58"/>
      <c r="AN277" s="58"/>
      <c r="AO277" s="58"/>
      <c r="AP277" s="58"/>
      <c r="AQ277" s="57"/>
      <c r="AR277" s="57"/>
      <c r="AS277" s="57"/>
    </row>
    <row r="278" spans="1:45" ht="15" x14ac:dyDescent="0.25">
      <c r="A278" s="64"/>
      <c r="B278" s="64"/>
      <c r="C278" s="64"/>
      <c r="D278" s="64"/>
      <c r="E278" s="64"/>
      <c r="F278" s="64"/>
      <c r="G278" s="64"/>
      <c r="H278" s="67"/>
      <c r="I278" s="66"/>
      <c r="J278" s="68"/>
      <c r="K278" s="68"/>
      <c r="L278" s="67"/>
      <c r="M278" s="61"/>
      <c r="N278" s="67"/>
      <c r="O278" s="66"/>
      <c r="P278" s="65"/>
      <c r="Q278" s="64"/>
      <c r="R278" s="64"/>
      <c r="S278" s="64"/>
      <c r="T278" s="64"/>
      <c r="U278" s="65"/>
      <c r="V278" s="62"/>
      <c r="W278" s="63"/>
      <c r="X278" s="63"/>
      <c r="Y278" s="63"/>
      <c r="Z278" s="63"/>
      <c r="AA278" s="63"/>
      <c r="AB278" s="63"/>
      <c r="AC278" s="63"/>
      <c r="AD278" s="62"/>
      <c r="AE278" s="61"/>
      <c r="AF278" s="61"/>
      <c r="AG278" s="60"/>
      <c r="AH278" s="60"/>
      <c r="AI278" s="59"/>
      <c r="AJ278" s="58"/>
      <c r="AK278" s="58"/>
      <c r="AL278" s="58"/>
      <c r="AM278" s="58"/>
      <c r="AN278" s="58"/>
      <c r="AO278" s="58"/>
      <c r="AP278" s="58"/>
      <c r="AQ278" s="57"/>
      <c r="AR278" s="57"/>
      <c r="AS278" s="57"/>
    </row>
    <row r="279" spans="1:45" ht="15" x14ac:dyDescent="0.25">
      <c r="A279" s="64"/>
      <c r="B279" s="64"/>
      <c r="C279" s="64"/>
      <c r="D279" s="64"/>
      <c r="E279" s="64"/>
      <c r="F279" s="64"/>
      <c r="G279" s="64"/>
      <c r="H279" s="67"/>
      <c r="I279" s="66"/>
      <c r="J279" s="68"/>
      <c r="K279" s="68"/>
      <c r="L279" s="67"/>
      <c r="M279" s="61"/>
      <c r="N279" s="67"/>
      <c r="O279" s="66"/>
      <c r="P279" s="65"/>
      <c r="Q279" s="64"/>
      <c r="R279" s="64"/>
      <c r="S279" s="64"/>
      <c r="T279" s="64"/>
      <c r="U279" s="65"/>
      <c r="V279" s="62"/>
      <c r="W279" s="63"/>
      <c r="X279" s="63"/>
      <c r="Y279" s="63"/>
      <c r="Z279" s="63"/>
      <c r="AA279" s="63"/>
      <c r="AB279" s="63"/>
      <c r="AC279" s="63"/>
      <c r="AD279" s="62"/>
      <c r="AE279" s="61"/>
      <c r="AF279" s="61"/>
      <c r="AG279" s="60"/>
      <c r="AH279" s="60"/>
      <c r="AI279" s="59"/>
      <c r="AJ279" s="58"/>
      <c r="AK279" s="58"/>
      <c r="AL279" s="58"/>
      <c r="AM279" s="58"/>
      <c r="AN279" s="58"/>
      <c r="AO279" s="58"/>
      <c r="AP279" s="58"/>
      <c r="AQ279" s="57"/>
      <c r="AR279" s="57"/>
      <c r="AS279" s="57"/>
    </row>
    <row r="280" spans="1:45" ht="15" x14ac:dyDescent="0.25">
      <c r="A280" s="64"/>
      <c r="B280" s="64"/>
      <c r="C280" s="64"/>
      <c r="D280" s="64"/>
      <c r="E280" s="64"/>
      <c r="F280" s="64"/>
      <c r="G280" s="64"/>
      <c r="H280" s="67"/>
      <c r="I280" s="66"/>
      <c r="J280" s="68"/>
      <c r="K280" s="68"/>
      <c r="L280" s="67"/>
      <c r="M280" s="61"/>
      <c r="N280" s="67"/>
      <c r="O280" s="66"/>
      <c r="P280" s="65"/>
      <c r="Q280" s="64"/>
      <c r="R280" s="64"/>
      <c r="S280" s="64"/>
      <c r="T280" s="64"/>
      <c r="U280" s="65"/>
      <c r="V280" s="62"/>
      <c r="W280" s="63"/>
      <c r="X280" s="63"/>
      <c r="Y280" s="63"/>
      <c r="Z280" s="63"/>
      <c r="AA280" s="63"/>
      <c r="AB280" s="63"/>
      <c r="AC280" s="63"/>
      <c r="AD280" s="62"/>
      <c r="AE280" s="61"/>
      <c r="AF280" s="61"/>
      <c r="AG280" s="60"/>
      <c r="AH280" s="60"/>
      <c r="AI280" s="59"/>
      <c r="AJ280" s="58"/>
      <c r="AK280" s="58"/>
      <c r="AL280" s="58"/>
      <c r="AM280" s="58"/>
      <c r="AN280" s="58"/>
      <c r="AO280" s="58"/>
      <c r="AP280" s="58"/>
      <c r="AQ280" s="57"/>
      <c r="AR280" s="57"/>
      <c r="AS280" s="57"/>
    </row>
    <row r="281" spans="1:45" ht="15" x14ac:dyDescent="0.25">
      <c r="A281" s="64"/>
      <c r="B281" s="64"/>
      <c r="C281" s="64"/>
      <c r="D281" s="64"/>
      <c r="E281" s="64"/>
      <c r="F281" s="64"/>
      <c r="G281" s="64"/>
      <c r="H281" s="67"/>
      <c r="I281" s="66"/>
      <c r="J281" s="68"/>
      <c r="K281" s="68"/>
      <c r="L281" s="67"/>
      <c r="M281" s="61"/>
      <c r="N281" s="67"/>
      <c r="O281" s="66"/>
      <c r="P281" s="65"/>
      <c r="Q281" s="64"/>
      <c r="R281" s="64"/>
      <c r="S281" s="64"/>
      <c r="T281" s="64"/>
      <c r="U281" s="65"/>
      <c r="V281" s="62"/>
      <c r="W281" s="63"/>
      <c r="X281" s="63"/>
      <c r="Y281" s="63"/>
      <c r="Z281" s="63"/>
      <c r="AA281" s="63"/>
      <c r="AB281" s="63"/>
      <c r="AC281" s="63"/>
      <c r="AD281" s="62"/>
      <c r="AE281" s="61"/>
      <c r="AF281" s="61"/>
      <c r="AG281" s="60"/>
      <c r="AH281" s="60"/>
      <c r="AI281" s="59"/>
      <c r="AJ281" s="58"/>
      <c r="AK281" s="58"/>
      <c r="AL281" s="58"/>
      <c r="AM281" s="58"/>
      <c r="AN281" s="58"/>
      <c r="AO281" s="58"/>
      <c r="AP281" s="58"/>
      <c r="AQ281" s="57"/>
      <c r="AR281" s="57"/>
      <c r="AS281" s="57"/>
    </row>
    <row r="282" spans="1:45" ht="15" x14ac:dyDescent="0.25">
      <c r="A282" s="64"/>
      <c r="B282" s="64"/>
      <c r="C282" s="64"/>
      <c r="D282" s="64"/>
      <c r="E282" s="64"/>
      <c r="F282" s="64"/>
      <c r="G282" s="64"/>
      <c r="H282" s="67"/>
      <c r="I282" s="66"/>
      <c r="J282" s="68"/>
      <c r="K282" s="68"/>
      <c r="L282" s="67"/>
      <c r="M282" s="61"/>
      <c r="N282" s="67"/>
      <c r="O282" s="66"/>
      <c r="P282" s="65"/>
      <c r="Q282" s="64"/>
      <c r="R282" s="64"/>
      <c r="S282" s="64"/>
      <c r="T282" s="64"/>
      <c r="U282" s="65"/>
      <c r="V282" s="62"/>
      <c r="W282" s="63"/>
      <c r="X282" s="63"/>
      <c r="Y282" s="63"/>
      <c r="Z282" s="63"/>
      <c r="AA282" s="63"/>
      <c r="AB282" s="63"/>
      <c r="AC282" s="63"/>
      <c r="AD282" s="62"/>
      <c r="AE282" s="61"/>
      <c r="AF282" s="61"/>
      <c r="AG282" s="60"/>
      <c r="AH282" s="60"/>
      <c r="AI282" s="59"/>
      <c r="AJ282" s="58"/>
      <c r="AK282" s="58"/>
      <c r="AL282" s="58"/>
      <c r="AM282" s="58"/>
      <c r="AN282" s="58"/>
      <c r="AO282" s="58"/>
      <c r="AP282" s="58"/>
      <c r="AQ282" s="57"/>
      <c r="AR282" s="57"/>
      <c r="AS282" s="57"/>
    </row>
    <row r="283" spans="1:45" ht="15" x14ac:dyDescent="0.25">
      <c r="A283" s="64"/>
      <c r="B283" s="64"/>
      <c r="C283" s="64"/>
      <c r="D283" s="64"/>
      <c r="E283" s="64"/>
      <c r="F283" s="64"/>
      <c r="G283" s="64"/>
      <c r="H283" s="67"/>
      <c r="I283" s="66"/>
      <c r="J283" s="68"/>
      <c r="K283" s="68"/>
      <c r="L283" s="67"/>
      <c r="M283" s="61"/>
      <c r="N283" s="67"/>
      <c r="O283" s="66"/>
      <c r="P283" s="65"/>
      <c r="Q283" s="64"/>
      <c r="R283" s="64"/>
      <c r="S283" s="64"/>
      <c r="T283" s="64"/>
      <c r="U283" s="65"/>
      <c r="V283" s="62"/>
      <c r="W283" s="63"/>
      <c r="X283" s="63"/>
      <c r="Y283" s="63"/>
      <c r="Z283" s="63"/>
      <c r="AA283" s="63"/>
      <c r="AB283" s="63"/>
      <c r="AC283" s="63"/>
      <c r="AD283" s="62"/>
      <c r="AE283" s="61"/>
      <c r="AF283" s="61"/>
      <c r="AG283" s="60"/>
      <c r="AH283" s="60"/>
      <c r="AI283" s="59"/>
      <c r="AJ283" s="58"/>
      <c r="AK283" s="58"/>
      <c r="AL283" s="58"/>
      <c r="AM283" s="58"/>
      <c r="AN283" s="58"/>
      <c r="AO283" s="58"/>
      <c r="AP283" s="58"/>
      <c r="AQ283" s="57"/>
      <c r="AR283" s="57"/>
      <c r="AS283" s="57"/>
    </row>
    <row r="284" spans="1:45" ht="15" x14ac:dyDescent="0.25">
      <c r="A284" s="64"/>
      <c r="B284" s="64"/>
      <c r="C284" s="64"/>
      <c r="D284" s="64"/>
      <c r="E284" s="64"/>
      <c r="F284" s="64"/>
      <c r="G284" s="64"/>
      <c r="H284" s="67"/>
      <c r="I284" s="66"/>
      <c r="J284" s="68"/>
      <c r="K284" s="68"/>
      <c r="L284" s="67"/>
      <c r="M284" s="61"/>
      <c r="N284" s="67"/>
      <c r="O284" s="66"/>
      <c r="P284" s="65"/>
      <c r="Q284" s="64"/>
      <c r="R284" s="64"/>
      <c r="S284" s="64"/>
      <c r="T284" s="64"/>
      <c r="U284" s="65"/>
      <c r="V284" s="62"/>
      <c r="W284" s="63"/>
      <c r="X284" s="63"/>
      <c r="Y284" s="63"/>
      <c r="Z284" s="63"/>
      <c r="AA284" s="63"/>
      <c r="AB284" s="63"/>
      <c r="AC284" s="63"/>
      <c r="AD284" s="62"/>
      <c r="AE284" s="61"/>
      <c r="AF284" s="61"/>
      <c r="AG284" s="60"/>
      <c r="AH284" s="60"/>
      <c r="AI284" s="59"/>
      <c r="AJ284" s="58"/>
      <c r="AK284" s="58"/>
      <c r="AL284" s="58"/>
      <c r="AM284" s="58"/>
      <c r="AN284" s="58"/>
      <c r="AO284" s="58"/>
      <c r="AP284" s="58"/>
      <c r="AQ284" s="57"/>
      <c r="AR284" s="57"/>
      <c r="AS284" s="57"/>
    </row>
    <row r="285" spans="1:45" ht="15" x14ac:dyDescent="0.25">
      <c r="A285" s="64"/>
      <c r="B285" s="64"/>
      <c r="C285" s="64"/>
      <c r="D285" s="64"/>
      <c r="E285" s="64"/>
      <c r="F285" s="64"/>
      <c r="G285" s="64"/>
      <c r="H285" s="67"/>
      <c r="I285" s="66"/>
      <c r="J285" s="68"/>
      <c r="K285" s="68"/>
      <c r="L285" s="67"/>
      <c r="M285" s="61"/>
      <c r="N285" s="67"/>
      <c r="O285" s="66"/>
      <c r="P285" s="65"/>
      <c r="Q285" s="64"/>
      <c r="R285" s="64"/>
      <c r="S285" s="64"/>
      <c r="T285" s="64"/>
      <c r="U285" s="65"/>
      <c r="V285" s="62"/>
      <c r="W285" s="63"/>
      <c r="X285" s="63"/>
      <c r="Y285" s="63"/>
      <c r="Z285" s="63"/>
      <c r="AA285" s="63"/>
      <c r="AB285" s="63"/>
      <c r="AC285" s="63"/>
      <c r="AD285" s="62"/>
      <c r="AE285" s="61"/>
      <c r="AF285" s="61"/>
      <c r="AG285" s="60"/>
      <c r="AH285" s="60"/>
      <c r="AI285" s="59"/>
      <c r="AJ285" s="58"/>
      <c r="AK285" s="58"/>
      <c r="AL285" s="58"/>
      <c r="AM285" s="58"/>
      <c r="AN285" s="58"/>
      <c r="AO285" s="58"/>
      <c r="AP285" s="58"/>
      <c r="AQ285" s="57"/>
      <c r="AR285" s="57"/>
      <c r="AS285" s="57"/>
    </row>
    <row r="286" spans="1:45" ht="15" x14ac:dyDescent="0.25">
      <c r="A286" s="64"/>
      <c r="B286" s="64"/>
      <c r="C286" s="64"/>
      <c r="D286" s="64"/>
      <c r="E286" s="64"/>
      <c r="F286" s="64"/>
      <c r="G286" s="64"/>
      <c r="H286" s="67"/>
      <c r="I286" s="66"/>
      <c r="J286" s="68"/>
      <c r="K286" s="68"/>
      <c r="L286" s="67"/>
      <c r="M286" s="61"/>
      <c r="N286" s="67"/>
      <c r="O286" s="66"/>
      <c r="P286" s="65"/>
      <c r="Q286" s="64"/>
      <c r="R286" s="64"/>
      <c r="S286" s="64"/>
      <c r="T286" s="64"/>
      <c r="U286" s="65"/>
      <c r="V286" s="62"/>
      <c r="W286" s="63"/>
      <c r="X286" s="63"/>
      <c r="Y286" s="63"/>
      <c r="Z286" s="63"/>
      <c r="AA286" s="63"/>
      <c r="AB286" s="63"/>
      <c r="AC286" s="63"/>
      <c r="AD286" s="62"/>
      <c r="AE286" s="61"/>
      <c r="AF286" s="61"/>
      <c r="AG286" s="60"/>
      <c r="AH286" s="60"/>
      <c r="AI286" s="59"/>
      <c r="AJ286" s="58"/>
      <c r="AK286" s="58"/>
      <c r="AL286" s="58"/>
      <c r="AM286" s="58"/>
      <c r="AN286" s="58"/>
      <c r="AO286" s="58"/>
      <c r="AP286" s="58"/>
      <c r="AQ286" s="57"/>
      <c r="AR286" s="57"/>
      <c r="AS286" s="57"/>
    </row>
    <row r="287" spans="1:45" ht="15" x14ac:dyDescent="0.25">
      <c r="A287" s="64"/>
      <c r="B287" s="64"/>
      <c r="C287" s="64"/>
      <c r="D287" s="64"/>
      <c r="E287" s="64"/>
      <c r="F287" s="64"/>
      <c r="G287" s="64"/>
      <c r="H287" s="67"/>
      <c r="I287" s="66"/>
      <c r="J287" s="68"/>
      <c r="K287" s="68"/>
      <c r="L287" s="67"/>
      <c r="M287" s="61"/>
      <c r="N287" s="67"/>
      <c r="O287" s="66"/>
      <c r="P287" s="65"/>
      <c r="Q287" s="64"/>
      <c r="R287" s="64"/>
      <c r="S287" s="64"/>
      <c r="T287" s="64"/>
      <c r="U287" s="65"/>
      <c r="V287" s="62"/>
      <c r="W287" s="63"/>
      <c r="X287" s="63"/>
      <c r="Y287" s="63"/>
      <c r="Z287" s="63"/>
      <c r="AA287" s="63"/>
      <c r="AB287" s="63"/>
      <c r="AC287" s="63"/>
      <c r="AD287" s="62"/>
      <c r="AE287" s="61"/>
      <c r="AF287" s="61"/>
      <c r="AG287" s="60"/>
      <c r="AH287" s="60"/>
      <c r="AI287" s="59"/>
      <c r="AJ287" s="58"/>
      <c r="AK287" s="58"/>
      <c r="AL287" s="58"/>
      <c r="AM287" s="58"/>
      <c r="AN287" s="58"/>
      <c r="AO287" s="58"/>
      <c r="AP287" s="58"/>
      <c r="AQ287" s="57"/>
      <c r="AR287" s="57"/>
      <c r="AS287" s="57"/>
    </row>
    <row r="288" spans="1:45" ht="15" x14ac:dyDescent="0.25">
      <c r="A288" s="64"/>
      <c r="B288" s="64"/>
      <c r="C288" s="64"/>
      <c r="D288" s="64"/>
      <c r="E288" s="64"/>
      <c r="F288" s="64"/>
      <c r="G288" s="64"/>
      <c r="H288" s="67"/>
      <c r="I288" s="66"/>
      <c r="J288" s="68"/>
      <c r="K288" s="68"/>
      <c r="L288" s="67"/>
      <c r="M288" s="61"/>
      <c r="N288" s="67"/>
      <c r="O288" s="66"/>
      <c r="P288" s="65"/>
      <c r="Q288" s="64"/>
      <c r="R288" s="64"/>
      <c r="S288" s="64"/>
      <c r="T288" s="64"/>
      <c r="U288" s="65"/>
      <c r="V288" s="62"/>
      <c r="W288" s="63"/>
      <c r="X288" s="63"/>
      <c r="Y288" s="63"/>
      <c r="Z288" s="63"/>
      <c r="AA288" s="63"/>
      <c r="AB288" s="63"/>
      <c r="AC288" s="63"/>
      <c r="AD288" s="62"/>
      <c r="AE288" s="61"/>
      <c r="AF288" s="61"/>
      <c r="AG288" s="60"/>
      <c r="AH288" s="60"/>
      <c r="AI288" s="59"/>
      <c r="AJ288" s="58"/>
      <c r="AK288" s="58"/>
      <c r="AL288" s="58"/>
      <c r="AM288" s="58"/>
      <c r="AN288" s="58"/>
      <c r="AO288" s="58"/>
      <c r="AP288" s="58"/>
      <c r="AQ288" s="57"/>
      <c r="AR288" s="57"/>
      <c r="AS288" s="57"/>
    </row>
    <row r="289" spans="1:45" ht="15" x14ac:dyDescent="0.25">
      <c r="A289" s="64"/>
      <c r="B289" s="64"/>
      <c r="C289" s="64"/>
      <c r="D289" s="64"/>
      <c r="E289" s="64"/>
      <c r="F289" s="64"/>
      <c r="G289" s="64"/>
      <c r="H289" s="67"/>
      <c r="I289" s="66"/>
      <c r="J289" s="68"/>
      <c r="K289" s="68"/>
      <c r="L289" s="67"/>
      <c r="M289" s="61"/>
      <c r="N289" s="67"/>
      <c r="O289" s="66"/>
      <c r="P289" s="65"/>
      <c r="Q289" s="64"/>
      <c r="R289" s="64"/>
      <c r="S289" s="64"/>
      <c r="T289" s="64"/>
      <c r="U289" s="65"/>
      <c r="V289" s="62"/>
      <c r="W289" s="63"/>
      <c r="X289" s="63"/>
      <c r="Y289" s="63"/>
      <c r="Z289" s="63"/>
      <c r="AA289" s="63"/>
      <c r="AB289" s="63"/>
      <c r="AC289" s="63"/>
      <c r="AD289" s="62"/>
      <c r="AE289" s="61"/>
      <c r="AF289" s="61"/>
      <c r="AG289" s="60"/>
      <c r="AH289" s="60"/>
      <c r="AI289" s="59"/>
      <c r="AJ289" s="58"/>
      <c r="AK289" s="58"/>
      <c r="AL289" s="58"/>
      <c r="AM289" s="58"/>
      <c r="AN289" s="58"/>
      <c r="AO289" s="58"/>
      <c r="AP289" s="58"/>
      <c r="AQ289" s="57"/>
      <c r="AR289" s="57"/>
      <c r="AS289" s="57"/>
    </row>
    <row r="290" spans="1:45" ht="15" x14ac:dyDescent="0.25">
      <c r="A290" s="64"/>
      <c r="B290" s="64"/>
      <c r="C290" s="64"/>
      <c r="D290" s="64"/>
      <c r="E290" s="64"/>
      <c r="F290" s="64"/>
      <c r="G290" s="64"/>
      <c r="H290" s="67"/>
      <c r="I290" s="66"/>
      <c r="J290" s="68"/>
      <c r="K290" s="68"/>
      <c r="L290" s="67"/>
      <c r="M290" s="61"/>
      <c r="N290" s="67"/>
      <c r="O290" s="66"/>
      <c r="P290" s="65"/>
      <c r="Q290" s="64"/>
      <c r="R290" s="64"/>
      <c r="S290" s="64"/>
      <c r="T290" s="64"/>
      <c r="U290" s="65"/>
      <c r="V290" s="62"/>
      <c r="W290" s="63"/>
      <c r="X290" s="63"/>
      <c r="Y290" s="63"/>
      <c r="Z290" s="63"/>
      <c r="AA290" s="63"/>
      <c r="AB290" s="63"/>
      <c r="AC290" s="63"/>
      <c r="AD290" s="62"/>
      <c r="AE290" s="61"/>
      <c r="AF290" s="61"/>
      <c r="AG290" s="60"/>
      <c r="AH290" s="60"/>
      <c r="AI290" s="59"/>
      <c r="AJ290" s="58"/>
      <c r="AK290" s="58"/>
      <c r="AL290" s="58"/>
      <c r="AM290" s="58"/>
      <c r="AN290" s="58"/>
      <c r="AO290" s="58"/>
      <c r="AP290" s="58"/>
      <c r="AQ290" s="57"/>
      <c r="AR290" s="57"/>
      <c r="AS290" s="57"/>
    </row>
    <row r="291" spans="1:45" ht="15" x14ac:dyDescent="0.25">
      <c r="A291" s="64"/>
      <c r="B291" s="64"/>
      <c r="C291" s="64"/>
      <c r="D291" s="64"/>
      <c r="E291" s="64"/>
      <c r="F291" s="64"/>
      <c r="G291" s="64"/>
      <c r="H291" s="67"/>
      <c r="I291" s="66"/>
      <c r="J291" s="68"/>
      <c r="K291" s="68"/>
      <c r="L291" s="67"/>
      <c r="M291" s="61"/>
      <c r="N291" s="67"/>
      <c r="O291" s="66"/>
      <c r="P291" s="65"/>
      <c r="Q291" s="64"/>
      <c r="R291" s="64"/>
      <c r="S291" s="64"/>
      <c r="T291" s="64"/>
      <c r="U291" s="65"/>
      <c r="V291" s="62"/>
      <c r="W291" s="63"/>
      <c r="X291" s="63"/>
      <c r="Y291" s="63"/>
      <c r="Z291" s="63"/>
      <c r="AA291" s="63"/>
      <c r="AB291" s="63"/>
      <c r="AC291" s="63"/>
      <c r="AD291" s="62"/>
      <c r="AE291" s="61"/>
      <c r="AF291" s="61"/>
      <c r="AG291" s="60"/>
      <c r="AH291" s="60"/>
      <c r="AI291" s="59"/>
      <c r="AJ291" s="58"/>
      <c r="AK291" s="58"/>
      <c r="AL291" s="58"/>
      <c r="AM291" s="58"/>
      <c r="AN291" s="58"/>
      <c r="AO291" s="58"/>
      <c r="AP291" s="58"/>
      <c r="AQ291" s="57"/>
      <c r="AR291" s="57"/>
      <c r="AS291" s="57"/>
    </row>
    <row r="292" spans="1:45" ht="15" x14ac:dyDescent="0.25">
      <c r="A292" s="64"/>
      <c r="B292" s="64"/>
      <c r="C292" s="64"/>
      <c r="D292" s="64"/>
      <c r="E292" s="64"/>
      <c r="F292" s="64"/>
      <c r="G292" s="64"/>
      <c r="H292" s="67"/>
      <c r="I292" s="66"/>
      <c r="J292" s="68"/>
      <c r="K292" s="68"/>
      <c r="L292" s="67"/>
      <c r="M292" s="61"/>
      <c r="N292" s="67"/>
      <c r="O292" s="66"/>
      <c r="P292" s="65"/>
      <c r="Q292" s="64"/>
      <c r="R292" s="64"/>
      <c r="S292" s="64"/>
      <c r="T292" s="64"/>
      <c r="U292" s="65"/>
      <c r="V292" s="62"/>
      <c r="W292" s="63"/>
      <c r="X292" s="63"/>
      <c r="Y292" s="63"/>
      <c r="Z292" s="63"/>
      <c r="AA292" s="63"/>
      <c r="AB292" s="63"/>
      <c r="AC292" s="63"/>
      <c r="AD292" s="62"/>
      <c r="AE292" s="61"/>
      <c r="AF292" s="61"/>
      <c r="AG292" s="60"/>
      <c r="AH292" s="60"/>
      <c r="AI292" s="59"/>
      <c r="AJ292" s="58"/>
      <c r="AK292" s="58"/>
      <c r="AL292" s="58"/>
      <c r="AM292" s="58"/>
      <c r="AN292" s="58"/>
      <c r="AO292" s="58"/>
      <c r="AP292" s="58"/>
      <c r="AQ292" s="57"/>
      <c r="AR292" s="57"/>
      <c r="AS292" s="57"/>
    </row>
    <row r="293" spans="1:45" ht="15" x14ac:dyDescent="0.25">
      <c r="A293" s="64"/>
      <c r="B293" s="64"/>
      <c r="C293" s="64"/>
      <c r="D293" s="64"/>
      <c r="E293" s="64"/>
      <c r="F293" s="64"/>
      <c r="G293" s="64"/>
      <c r="H293" s="67"/>
      <c r="I293" s="66"/>
      <c r="J293" s="68"/>
      <c r="K293" s="68"/>
      <c r="L293" s="67"/>
      <c r="M293" s="61"/>
      <c r="N293" s="67"/>
      <c r="O293" s="66"/>
      <c r="P293" s="65"/>
      <c r="Q293" s="64"/>
      <c r="R293" s="64"/>
      <c r="S293" s="64"/>
      <c r="T293" s="64"/>
      <c r="U293" s="65"/>
      <c r="V293" s="62"/>
      <c r="W293" s="63"/>
      <c r="X293" s="63"/>
      <c r="Y293" s="63"/>
      <c r="Z293" s="63"/>
      <c r="AA293" s="63"/>
      <c r="AB293" s="63"/>
      <c r="AC293" s="63"/>
      <c r="AD293" s="62"/>
      <c r="AE293" s="61"/>
      <c r="AF293" s="61"/>
      <c r="AG293" s="60"/>
      <c r="AH293" s="60"/>
      <c r="AI293" s="59"/>
      <c r="AJ293" s="58"/>
      <c r="AK293" s="58"/>
      <c r="AL293" s="58"/>
      <c r="AM293" s="58"/>
      <c r="AN293" s="58"/>
      <c r="AO293" s="58"/>
      <c r="AP293" s="58"/>
      <c r="AQ293" s="57"/>
      <c r="AR293" s="57"/>
      <c r="AS293" s="57"/>
    </row>
    <row r="294" spans="1:45" ht="15" x14ac:dyDescent="0.25">
      <c r="A294" s="64"/>
      <c r="B294" s="64"/>
      <c r="C294" s="64"/>
      <c r="D294" s="64"/>
      <c r="E294" s="64"/>
      <c r="F294" s="64"/>
      <c r="G294" s="64"/>
      <c r="H294" s="67"/>
      <c r="I294" s="66"/>
      <c r="J294" s="68"/>
      <c r="K294" s="68"/>
      <c r="L294" s="67"/>
      <c r="M294" s="61"/>
      <c r="N294" s="67"/>
      <c r="O294" s="66"/>
      <c r="P294" s="65"/>
      <c r="Q294" s="64"/>
      <c r="R294" s="64"/>
      <c r="S294" s="64"/>
      <c r="T294" s="64"/>
      <c r="U294" s="65"/>
      <c r="V294" s="62"/>
      <c r="W294" s="63"/>
      <c r="X294" s="63"/>
      <c r="Y294" s="63"/>
      <c r="Z294" s="63"/>
      <c r="AA294" s="63"/>
      <c r="AB294" s="63"/>
      <c r="AC294" s="63"/>
      <c r="AD294" s="62"/>
      <c r="AE294" s="61"/>
      <c r="AF294" s="61"/>
      <c r="AG294" s="60"/>
      <c r="AH294" s="60"/>
      <c r="AI294" s="59"/>
      <c r="AJ294" s="58"/>
      <c r="AK294" s="58"/>
      <c r="AL294" s="58"/>
      <c r="AM294" s="58"/>
      <c r="AN294" s="58"/>
      <c r="AO294" s="58"/>
      <c r="AP294" s="58"/>
      <c r="AQ294" s="57"/>
      <c r="AR294" s="57"/>
      <c r="AS294" s="57"/>
    </row>
    <row r="295" spans="1:45" ht="15" x14ac:dyDescent="0.25">
      <c r="A295" s="64"/>
      <c r="B295" s="64"/>
      <c r="C295" s="64"/>
      <c r="D295" s="64"/>
      <c r="E295" s="64"/>
      <c r="F295" s="64"/>
      <c r="G295" s="64"/>
      <c r="H295" s="67"/>
      <c r="I295" s="66"/>
      <c r="J295" s="68"/>
      <c r="K295" s="68"/>
      <c r="L295" s="67"/>
      <c r="M295" s="61"/>
      <c r="N295" s="67"/>
      <c r="O295" s="66"/>
      <c r="P295" s="65"/>
      <c r="Q295" s="64"/>
      <c r="R295" s="64"/>
      <c r="S295" s="64"/>
      <c r="T295" s="64"/>
      <c r="U295" s="65"/>
      <c r="V295" s="62"/>
      <c r="W295" s="63"/>
      <c r="X295" s="63"/>
      <c r="Y295" s="63"/>
      <c r="Z295" s="63"/>
      <c r="AA295" s="63"/>
      <c r="AB295" s="63"/>
      <c r="AC295" s="63"/>
      <c r="AD295" s="62"/>
      <c r="AE295" s="61"/>
      <c r="AF295" s="61"/>
      <c r="AG295" s="60"/>
      <c r="AH295" s="60"/>
      <c r="AI295" s="59"/>
      <c r="AJ295" s="58"/>
      <c r="AK295" s="58"/>
      <c r="AL295" s="58"/>
      <c r="AM295" s="58"/>
      <c r="AN295" s="58"/>
      <c r="AO295" s="58"/>
      <c r="AP295" s="58"/>
      <c r="AQ295" s="57"/>
      <c r="AR295" s="57"/>
      <c r="AS295" s="57"/>
    </row>
    <row r="296" spans="1:45" ht="15" x14ac:dyDescent="0.25">
      <c r="A296" s="64"/>
      <c r="B296" s="64"/>
      <c r="C296" s="64"/>
      <c r="D296" s="64"/>
      <c r="E296" s="64"/>
      <c r="F296" s="64"/>
      <c r="G296" s="64"/>
      <c r="H296" s="67"/>
      <c r="I296" s="66"/>
      <c r="J296" s="68"/>
      <c r="K296" s="68"/>
      <c r="L296" s="67"/>
      <c r="M296" s="61"/>
      <c r="N296" s="67"/>
      <c r="O296" s="66"/>
      <c r="P296" s="65"/>
      <c r="Q296" s="64"/>
      <c r="R296" s="64"/>
      <c r="S296" s="64"/>
      <c r="T296" s="64"/>
      <c r="U296" s="65"/>
      <c r="V296" s="62"/>
      <c r="W296" s="63"/>
      <c r="X296" s="63"/>
      <c r="Y296" s="63"/>
      <c r="Z296" s="63"/>
      <c r="AA296" s="63"/>
      <c r="AB296" s="63"/>
      <c r="AC296" s="63"/>
      <c r="AD296" s="62"/>
      <c r="AE296" s="61"/>
      <c r="AF296" s="61"/>
      <c r="AG296" s="60"/>
      <c r="AH296" s="60"/>
      <c r="AI296" s="59"/>
      <c r="AJ296" s="58"/>
      <c r="AK296" s="58"/>
      <c r="AL296" s="58"/>
      <c r="AM296" s="58"/>
      <c r="AN296" s="58"/>
      <c r="AO296" s="58"/>
      <c r="AP296" s="58"/>
      <c r="AQ296" s="57"/>
      <c r="AR296" s="57"/>
      <c r="AS296" s="57"/>
    </row>
    <row r="297" spans="1:45" ht="15" x14ac:dyDescent="0.25">
      <c r="A297" s="64"/>
      <c r="B297" s="64"/>
      <c r="C297" s="64"/>
      <c r="D297" s="64"/>
      <c r="E297" s="64"/>
      <c r="F297" s="64"/>
      <c r="G297" s="64"/>
      <c r="H297" s="67"/>
      <c r="I297" s="66"/>
      <c r="J297" s="68"/>
      <c r="K297" s="68"/>
      <c r="L297" s="67"/>
      <c r="M297" s="61"/>
      <c r="N297" s="67"/>
      <c r="O297" s="66"/>
      <c r="P297" s="65"/>
      <c r="Q297" s="64"/>
      <c r="R297" s="64"/>
      <c r="S297" s="64"/>
      <c r="T297" s="64"/>
      <c r="U297" s="65"/>
      <c r="V297" s="62"/>
      <c r="W297" s="63"/>
      <c r="X297" s="63"/>
      <c r="Y297" s="63"/>
      <c r="Z297" s="63"/>
      <c r="AA297" s="63"/>
      <c r="AB297" s="63"/>
      <c r="AC297" s="63"/>
      <c r="AD297" s="62"/>
      <c r="AE297" s="61"/>
      <c r="AF297" s="61"/>
      <c r="AG297" s="60"/>
      <c r="AH297" s="60"/>
      <c r="AI297" s="59"/>
      <c r="AJ297" s="58"/>
      <c r="AK297" s="58"/>
      <c r="AL297" s="58"/>
      <c r="AM297" s="58"/>
      <c r="AN297" s="58"/>
      <c r="AO297" s="58"/>
      <c r="AP297" s="58"/>
      <c r="AQ297" s="57"/>
      <c r="AR297" s="57"/>
      <c r="AS297" s="57"/>
    </row>
    <row r="298" spans="1:45" ht="15" x14ac:dyDescent="0.25">
      <c r="A298" s="64"/>
      <c r="B298" s="64"/>
      <c r="C298" s="64"/>
      <c r="D298" s="64"/>
      <c r="E298" s="64"/>
      <c r="F298" s="64"/>
      <c r="G298" s="64"/>
      <c r="H298" s="67"/>
      <c r="I298" s="66"/>
      <c r="J298" s="68"/>
      <c r="K298" s="68"/>
      <c r="L298" s="67"/>
      <c r="M298" s="61"/>
      <c r="N298" s="67"/>
      <c r="O298" s="66"/>
      <c r="P298" s="65"/>
      <c r="Q298" s="64"/>
      <c r="R298" s="64"/>
      <c r="S298" s="64"/>
      <c r="T298" s="64"/>
      <c r="U298" s="65"/>
      <c r="V298" s="62"/>
      <c r="W298" s="63"/>
      <c r="X298" s="63"/>
      <c r="Y298" s="63"/>
      <c r="Z298" s="63"/>
      <c r="AA298" s="63"/>
      <c r="AB298" s="63"/>
      <c r="AC298" s="63"/>
      <c r="AD298" s="62"/>
      <c r="AE298" s="61"/>
      <c r="AF298" s="61"/>
      <c r="AG298" s="60"/>
      <c r="AH298" s="60"/>
      <c r="AI298" s="59"/>
      <c r="AJ298" s="58"/>
      <c r="AK298" s="58"/>
      <c r="AL298" s="58"/>
      <c r="AM298" s="58"/>
      <c r="AN298" s="58"/>
      <c r="AO298" s="58"/>
      <c r="AP298" s="58"/>
      <c r="AQ298" s="57"/>
      <c r="AR298" s="57"/>
      <c r="AS298" s="57"/>
    </row>
    <row r="299" spans="1:45" ht="15" x14ac:dyDescent="0.25">
      <c r="A299" s="64"/>
      <c r="B299" s="64"/>
      <c r="C299" s="64"/>
      <c r="D299" s="64"/>
      <c r="E299" s="64"/>
      <c r="F299" s="64"/>
      <c r="G299" s="64"/>
      <c r="H299" s="67"/>
      <c r="I299" s="66"/>
      <c r="J299" s="68"/>
      <c r="K299" s="68"/>
      <c r="L299" s="67"/>
      <c r="M299" s="61"/>
      <c r="N299" s="67"/>
      <c r="O299" s="66"/>
      <c r="P299" s="65"/>
      <c r="Q299" s="64"/>
      <c r="R299" s="64"/>
      <c r="S299" s="64"/>
      <c r="T299" s="64"/>
      <c r="U299" s="65"/>
      <c r="V299" s="62"/>
      <c r="W299" s="63"/>
      <c r="X299" s="63"/>
      <c r="Y299" s="63"/>
      <c r="Z299" s="63"/>
      <c r="AA299" s="63"/>
      <c r="AB299" s="63"/>
      <c r="AC299" s="63"/>
      <c r="AD299" s="62"/>
      <c r="AE299" s="61"/>
      <c r="AF299" s="61"/>
      <c r="AG299" s="60"/>
      <c r="AH299" s="60"/>
      <c r="AI299" s="59"/>
      <c r="AJ299" s="58"/>
      <c r="AK299" s="58"/>
      <c r="AL299" s="58"/>
      <c r="AM299" s="58"/>
      <c r="AN299" s="58"/>
      <c r="AO299" s="58"/>
      <c r="AP299" s="58"/>
      <c r="AQ299" s="57"/>
      <c r="AR299" s="57"/>
      <c r="AS299" s="57"/>
    </row>
    <row r="300" spans="1:45" ht="15" x14ac:dyDescent="0.25">
      <c r="A300" s="64"/>
      <c r="B300" s="64"/>
      <c r="C300" s="64"/>
      <c r="D300" s="64"/>
      <c r="E300" s="64"/>
      <c r="F300" s="64"/>
      <c r="G300" s="64"/>
      <c r="H300" s="67"/>
      <c r="I300" s="66"/>
      <c r="J300" s="68"/>
      <c r="K300" s="68"/>
      <c r="L300" s="67"/>
      <c r="M300" s="61"/>
      <c r="N300" s="67"/>
      <c r="O300" s="66"/>
      <c r="P300" s="65"/>
      <c r="Q300" s="64"/>
      <c r="R300" s="64"/>
      <c r="S300" s="64"/>
      <c r="T300" s="64"/>
      <c r="U300" s="65"/>
      <c r="V300" s="62"/>
      <c r="W300" s="63"/>
      <c r="X300" s="63"/>
      <c r="Y300" s="63"/>
      <c r="Z300" s="63"/>
      <c r="AA300" s="63"/>
      <c r="AB300" s="63"/>
      <c r="AC300" s="63"/>
      <c r="AD300" s="62"/>
      <c r="AE300" s="61"/>
      <c r="AF300" s="61"/>
      <c r="AG300" s="60"/>
      <c r="AH300" s="60"/>
      <c r="AI300" s="59"/>
      <c r="AJ300" s="58"/>
      <c r="AK300" s="58"/>
      <c r="AL300" s="58"/>
      <c r="AM300" s="58"/>
      <c r="AN300" s="58"/>
      <c r="AO300" s="58"/>
      <c r="AP300" s="58"/>
      <c r="AQ300" s="57"/>
      <c r="AR300" s="57"/>
      <c r="AS300" s="57"/>
    </row>
    <row r="301" spans="1:45" ht="15" x14ac:dyDescent="0.25">
      <c r="A301" s="64"/>
      <c r="B301" s="64"/>
      <c r="C301" s="64"/>
      <c r="D301" s="64"/>
      <c r="E301" s="64"/>
      <c r="F301" s="64"/>
      <c r="G301" s="64"/>
      <c r="H301" s="67"/>
      <c r="I301" s="66"/>
      <c r="J301" s="68"/>
      <c r="K301" s="68"/>
      <c r="L301" s="67"/>
      <c r="M301" s="61"/>
      <c r="N301" s="67"/>
      <c r="O301" s="66"/>
      <c r="P301" s="65"/>
      <c r="Q301" s="64"/>
      <c r="R301" s="64"/>
      <c r="S301" s="64"/>
      <c r="T301" s="64"/>
      <c r="U301" s="65"/>
      <c r="V301" s="62"/>
      <c r="W301" s="63"/>
      <c r="X301" s="63"/>
      <c r="Y301" s="63"/>
      <c r="Z301" s="63"/>
      <c r="AA301" s="63"/>
      <c r="AB301" s="63"/>
      <c r="AC301" s="63"/>
      <c r="AD301" s="62"/>
      <c r="AE301" s="61"/>
      <c r="AF301" s="61"/>
      <c r="AG301" s="60"/>
      <c r="AH301" s="60"/>
      <c r="AI301" s="59"/>
      <c r="AJ301" s="58"/>
      <c r="AK301" s="58"/>
      <c r="AL301" s="58"/>
      <c r="AM301" s="58"/>
      <c r="AN301" s="58"/>
      <c r="AO301" s="58"/>
      <c r="AP301" s="58"/>
      <c r="AQ301" s="57"/>
      <c r="AR301" s="57"/>
      <c r="AS301" s="57"/>
    </row>
    <row r="302" spans="1:45" ht="15" x14ac:dyDescent="0.25">
      <c r="A302" s="64"/>
      <c r="B302" s="64"/>
      <c r="C302" s="64"/>
      <c r="D302" s="64"/>
      <c r="E302" s="64"/>
      <c r="F302" s="64"/>
      <c r="G302" s="64"/>
      <c r="H302" s="67"/>
      <c r="I302" s="66"/>
      <c r="J302" s="68"/>
      <c r="K302" s="68"/>
      <c r="L302" s="67"/>
      <c r="M302" s="61"/>
      <c r="N302" s="67"/>
      <c r="O302" s="66"/>
      <c r="P302" s="65"/>
      <c r="Q302" s="64"/>
      <c r="R302" s="64"/>
      <c r="S302" s="64"/>
      <c r="T302" s="64"/>
      <c r="U302" s="65"/>
      <c r="V302" s="62"/>
      <c r="W302" s="63"/>
      <c r="X302" s="63"/>
      <c r="Y302" s="63"/>
      <c r="Z302" s="63"/>
      <c r="AA302" s="63"/>
      <c r="AB302" s="63"/>
      <c r="AC302" s="63"/>
      <c r="AD302" s="62"/>
      <c r="AE302" s="61"/>
      <c r="AF302" s="61"/>
      <c r="AG302" s="60"/>
      <c r="AH302" s="60"/>
      <c r="AI302" s="59"/>
      <c r="AJ302" s="58"/>
      <c r="AK302" s="58"/>
      <c r="AL302" s="58"/>
      <c r="AM302" s="58"/>
      <c r="AN302" s="58"/>
      <c r="AO302" s="58"/>
      <c r="AP302" s="58"/>
      <c r="AQ302" s="57"/>
      <c r="AR302" s="57"/>
      <c r="AS302" s="57"/>
    </row>
    <row r="303" spans="1:45" ht="15" x14ac:dyDescent="0.25">
      <c r="A303" s="64"/>
      <c r="B303" s="64"/>
      <c r="C303" s="64"/>
      <c r="D303" s="64"/>
      <c r="E303" s="64"/>
      <c r="F303" s="64"/>
      <c r="G303" s="64"/>
      <c r="H303" s="67"/>
      <c r="I303" s="66"/>
      <c r="J303" s="68"/>
      <c r="K303" s="68"/>
      <c r="L303" s="67"/>
      <c r="M303" s="61"/>
      <c r="N303" s="67"/>
      <c r="O303" s="66"/>
      <c r="P303" s="65"/>
      <c r="Q303" s="64"/>
      <c r="R303" s="64"/>
      <c r="S303" s="64"/>
      <c r="T303" s="64"/>
      <c r="U303" s="65"/>
      <c r="V303" s="62"/>
      <c r="W303" s="63"/>
      <c r="X303" s="63"/>
      <c r="Y303" s="63"/>
      <c r="Z303" s="63"/>
      <c r="AA303" s="63"/>
      <c r="AB303" s="63"/>
      <c r="AC303" s="63"/>
      <c r="AD303" s="62"/>
      <c r="AE303" s="61"/>
      <c r="AF303" s="61"/>
      <c r="AG303" s="60"/>
      <c r="AH303" s="60"/>
      <c r="AI303" s="59"/>
      <c r="AJ303" s="58"/>
      <c r="AK303" s="58"/>
      <c r="AL303" s="58"/>
      <c r="AM303" s="58"/>
      <c r="AN303" s="58"/>
      <c r="AO303" s="58"/>
      <c r="AP303" s="58"/>
      <c r="AQ303" s="57"/>
      <c r="AR303" s="57"/>
      <c r="AS303" s="57"/>
    </row>
    <row r="304" spans="1:45" ht="15" x14ac:dyDescent="0.25">
      <c r="A304" s="64"/>
      <c r="B304" s="64"/>
      <c r="C304" s="64"/>
      <c r="D304" s="64"/>
      <c r="E304" s="64"/>
      <c r="F304" s="64"/>
      <c r="G304" s="64"/>
      <c r="H304" s="67"/>
      <c r="I304" s="66"/>
      <c r="J304" s="68"/>
      <c r="K304" s="68"/>
      <c r="L304" s="67"/>
      <c r="M304" s="61"/>
      <c r="N304" s="67"/>
      <c r="O304" s="66"/>
      <c r="P304" s="65"/>
      <c r="Q304" s="64"/>
      <c r="R304" s="64"/>
      <c r="S304" s="64"/>
      <c r="T304" s="64"/>
      <c r="U304" s="65"/>
      <c r="V304" s="62"/>
      <c r="W304" s="63"/>
      <c r="X304" s="63"/>
      <c r="Y304" s="63"/>
      <c r="Z304" s="63"/>
      <c r="AA304" s="63"/>
      <c r="AB304" s="63"/>
      <c r="AC304" s="63"/>
      <c r="AD304" s="62"/>
      <c r="AE304" s="61"/>
      <c r="AF304" s="61"/>
      <c r="AG304" s="60"/>
      <c r="AH304" s="60"/>
      <c r="AI304" s="59"/>
      <c r="AJ304" s="58"/>
      <c r="AK304" s="58"/>
      <c r="AL304" s="58"/>
      <c r="AM304" s="58"/>
      <c r="AN304" s="58"/>
      <c r="AO304" s="58"/>
      <c r="AP304" s="58"/>
      <c r="AQ304" s="57"/>
      <c r="AR304" s="57"/>
      <c r="AS304" s="57"/>
    </row>
    <row r="305" spans="1:45" ht="15" x14ac:dyDescent="0.25">
      <c r="A305" s="64"/>
      <c r="B305" s="64"/>
      <c r="C305" s="64"/>
      <c r="D305" s="64"/>
      <c r="E305" s="64"/>
      <c r="F305" s="64"/>
      <c r="G305" s="64"/>
      <c r="H305" s="67"/>
      <c r="I305" s="66"/>
      <c r="J305" s="68"/>
      <c r="K305" s="68"/>
      <c r="L305" s="67"/>
      <c r="M305" s="61"/>
      <c r="N305" s="67"/>
      <c r="O305" s="66"/>
      <c r="P305" s="65"/>
      <c r="Q305" s="64"/>
      <c r="R305" s="64"/>
      <c r="S305" s="64"/>
      <c r="T305" s="64"/>
      <c r="U305" s="65"/>
      <c r="V305" s="62"/>
      <c r="W305" s="63"/>
      <c r="X305" s="63"/>
      <c r="Y305" s="63"/>
      <c r="Z305" s="63"/>
      <c r="AA305" s="63"/>
      <c r="AB305" s="63"/>
      <c r="AC305" s="63"/>
      <c r="AD305" s="62"/>
      <c r="AE305" s="61"/>
      <c r="AF305" s="61"/>
      <c r="AG305" s="60"/>
      <c r="AH305" s="60"/>
      <c r="AI305" s="59"/>
      <c r="AJ305" s="58"/>
      <c r="AK305" s="58"/>
      <c r="AL305" s="58"/>
      <c r="AM305" s="58"/>
      <c r="AN305" s="58"/>
      <c r="AO305" s="58"/>
      <c r="AP305" s="58"/>
      <c r="AQ305" s="57"/>
      <c r="AR305" s="57"/>
      <c r="AS305" s="57"/>
    </row>
    <row r="306" spans="1:45" ht="15" x14ac:dyDescent="0.25">
      <c r="A306" s="64"/>
      <c r="B306" s="64"/>
      <c r="C306" s="64"/>
      <c r="D306" s="64"/>
      <c r="E306" s="64"/>
      <c r="F306" s="64"/>
      <c r="G306" s="64"/>
      <c r="H306" s="67"/>
      <c r="I306" s="66"/>
      <c r="J306" s="68"/>
      <c r="K306" s="68"/>
      <c r="L306" s="67"/>
      <c r="M306" s="61"/>
      <c r="N306" s="67"/>
      <c r="O306" s="66"/>
      <c r="P306" s="65"/>
      <c r="Q306" s="64"/>
      <c r="R306" s="64"/>
      <c r="S306" s="64"/>
      <c r="T306" s="64"/>
      <c r="U306" s="65"/>
      <c r="V306" s="62"/>
      <c r="W306" s="63"/>
      <c r="X306" s="63"/>
      <c r="Y306" s="63"/>
      <c r="Z306" s="63"/>
      <c r="AA306" s="63"/>
      <c r="AB306" s="63"/>
      <c r="AC306" s="63"/>
      <c r="AD306" s="62"/>
      <c r="AE306" s="61"/>
      <c r="AF306" s="61"/>
      <c r="AG306" s="60"/>
      <c r="AH306" s="60"/>
      <c r="AI306" s="59"/>
      <c r="AJ306" s="58"/>
      <c r="AK306" s="58"/>
      <c r="AL306" s="58"/>
      <c r="AM306" s="58"/>
      <c r="AN306" s="58"/>
      <c r="AO306" s="58"/>
      <c r="AP306" s="58"/>
      <c r="AQ306" s="57"/>
      <c r="AR306" s="57"/>
      <c r="AS306" s="57"/>
    </row>
    <row r="307" spans="1:45" ht="15" x14ac:dyDescent="0.25">
      <c r="A307" s="64"/>
      <c r="B307" s="64"/>
      <c r="C307" s="64"/>
      <c r="D307" s="64"/>
      <c r="E307" s="64"/>
      <c r="F307" s="64"/>
      <c r="G307" s="64"/>
      <c r="H307" s="67"/>
      <c r="I307" s="66"/>
      <c r="J307" s="68"/>
      <c r="K307" s="68"/>
      <c r="L307" s="67"/>
      <c r="M307" s="61"/>
      <c r="N307" s="67"/>
      <c r="O307" s="66"/>
      <c r="P307" s="65"/>
      <c r="Q307" s="64"/>
      <c r="R307" s="64"/>
      <c r="S307" s="64"/>
      <c r="T307" s="64"/>
      <c r="U307" s="65"/>
      <c r="V307" s="62"/>
      <c r="W307" s="63"/>
      <c r="X307" s="63"/>
      <c r="Y307" s="63"/>
      <c r="Z307" s="63"/>
      <c r="AA307" s="63"/>
      <c r="AB307" s="63"/>
      <c r="AC307" s="63"/>
      <c r="AD307" s="62"/>
      <c r="AE307" s="61"/>
      <c r="AF307" s="61"/>
      <c r="AG307" s="60"/>
      <c r="AH307" s="60"/>
      <c r="AI307" s="59"/>
      <c r="AJ307" s="58"/>
      <c r="AK307" s="58"/>
      <c r="AL307" s="58"/>
      <c r="AM307" s="58"/>
      <c r="AN307" s="58"/>
      <c r="AO307" s="58"/>
      <c r="AP307" s="58"/>
      <c r="AQ307" s="57"/>
      <c r="AR307" s="57"/>
      <c r="AS307" s="57"/>
    </row>
    <row r="308" spans="1:45" ht="15" x14ac:dyDescent="0.25">
      <c r="A308" s="64"/>
      <c r="B308" s="64"/>
      <c r="C308" s="64"/>
      <c r="D308" s="64"/>
      <c r="E308" s="64"/>
      <c r="F308" s="64"/>
      <c r="G308" s="64"/>
      <c r="H308" s="67"/>
      <c r="I308" s="66"/>
      <c r="J308" s="68"/>
      <c r="K308" s="68"/>
      <c r="L308" s="67"/>
      <c r="M308" s="61"/>
      <c r="N308" s="67"/>
      <c r="O308" s="66"/>
      <c r="P308" s="65"/>
      <c r="Q308" s="64"/>
      <c r="R308" s="64"/>
      <c r="S308" s="64"/>
      <c r="T308" s="64"/>
      <c r="U308" s="65"/>
      <c r="V308" s="62"/>
      <c r="W308" s="63"/>
      <c r="X308" s="63"/>
      <c r="Y308" s="63"/>
      <c r="Z308" s="63"/>
      <c r="AA308" s="63"/>
      <c r="AB308" s="63"/>
      <c r="AC308" s="63"/>
      <c r="AD308" s="62"/>
      <c r="AE308" s="61"/>
      <c r="AF308" s="61"/>
      <c r="AG308" s="60"/>
      <c r="AH308" s="60"/>
      <c r="AI308" s="59"/>
      <c r="AJ308" s="58"/>
      <c r="AK308" s="58"/>
      <c r="AL308" s="58"/>
      <c r="AM308" s="58"/>
      <c r="AN308" s="58"/>
      <c r="AO308" s="58"/>
      <c r="AP308" s="58"/>
      <c r="AQ308" s="57"/>
      <c r="AR308" s="57"/>
      <c r="AS308" s="57"/>
    </row>
    <row r="309" spans="1:45" ht="15" x14ac:dyDescent="0.25">
      <c r="A309" s="64"/>
      <c r="B309" s="64"/>
      <c r="C309" s="64"/>
      <c r="D309" s="64"/>
      <c r="E309" s="64"/>
      <c r="F309" s="64"/>
      <c r="G309" s="64"/>
      <c r="H309" s="67"/>
      <c r="I309" s="66"/>
      <c r="J309" s="68"/>
      <c r="K309" s="68"/>
      <c r="L309" s="67"/>
      <c r="M309" s="61"/>
      <c r="N309" s="67"/>
      <c r="O309" s="66"/>
      <c r="P309" s="65"/>
      <c r="Q309" s="64"/>
      <c r="R309" s="64"/>
      <c r="S309" s="64"/>
      <c r="T309" s="64"/>
      <c r="U309" s="65"/>
      <c r="V309" s="62"/>
      <c r="W309" s="63"/>
      <c r="X309" s="63"/>
      <c r="Y309" s="63"/>
      <c r="Z309" s="63"/>
      <c r="AA309" s="63"/>
      <c r="AB309" s="63"/>
      <c r="AC309" s="63"/>
      <c r="AD309" s="62"/>
      <c r="AE309" s="61"/>
      <c r="AF309" s="61"/>
      <c r="AG309" s="60"/>
      <c r="AH309" s="60"/>
      <c r="AI309" s="59"/>
      <c r="AJ309" s="58"/>
      <c r="AK309" s="58"/>
      <c r="AL309" s="58"/>
      <c r="AM309" s="58"/>
      <c r="AN309" s="58"/>
      <c r="AO309" s="58"/>
      <c r="AP309" s="58"/>
      <c r="AQ309" s="57"/>
      <c r="AR309" s="57"/>
      <c r="AS309" s="57"/>
    </row>
    <row r="310" spans="1:45" ht="15" x14ac:dyDescent="0.25">
      <c r="A310" s="64"/>
      <c r="B310" s="64"/>
      <c r="C310" s="64"/>
      <c r="D310" s="64"/>
      <c r="E310" s="64"/>
      <c r="F310" s="64"/>
      <c r="G310" s="64"/>
      <c r="H310" s="67"/>
      <c r="I310" s="66"/>
      <c r="J310" s="68"/>
      <c r="K310" s="68"/>
      <c r="L310" s="67"/>
      <c r="M310" s="61"/>
      <c r="N310" s="67"/>
      <c r="O310" s="66"/>
      <c r="P310" s="65"/>
      <c r="Q310" s="64"/>
      <c r="R310" s="64"/>
      <c r="S310" s="64"/>
      <c r="T310" s="64"/>
      <c r="U310" s="65"/>
      <c r="V310" s="62"/>
      <c r="W310" s="63"/>
      <c r="X310" s="63"/>
      <c r="Y310" s="63"/>
      <c r="Z310" s="63"/>
      <c r="AA310" s="63"/>
      <c r="AB310" s="63"/>
      <c r="AC310" s="63"/>
      <c r="AD310" s="62"/>
      <c r="AE310" s="61"/>
      <c r="AF310" s="61"/>
      <c r="AG310" s="60"/>
      <c r="AH310" s="60"/>
      <c r="AI310" s="59"/>
      <c r="AJ310" s="58"/>
      <c r="AK310" s="58"/>
      <c r="AL310" s="58"/>
      <c r="AM310" s="58"/>
      <c r="AN310" s="58"/>
      <c r="AO310" s="58"/>
      <c r="AP310" s="58"/>
      <c r="AQ310" s="57"/>
      <c r="AR310" s="57"/>
      <c r="AS310" s="57"/>
    </row>
    <row r="311" spans="1:45" ht="15" x14ac:dyDescent="0.25">
      <c r="A311" s="64"/>
      <c r="B311" s="64"/>
      <c r="C311" s="64"/>
      <c r="D311" s="64"/>
      <c r="E311" s="64"/>
      <c r="F311" s="64"/>
      <c r="G311" s="64"/>
      <c r="H311" s="67"/>
      <c r="I311" s="66"/>
      <c r="J311" s="68"/>
      <c r="K311" s="68"/>
      <c r="L311" s="67"/>
      <c r="M311" s="61"/>
      <c r="N311" s="67"/>
      <c r="O311" s="66"/>
      <c r="P311" s="65"/>
      <c r="Q311" s="64"/>
      <c r="R311" s="64"/>
      <c r="S311" s="64"/>
      <c r="T311" s="64"/>
      <c r="U311" s="65"/>
      <c r="V311" s="62"/>
      <c r="W311" s="63"/>
      <c r="X311" s="63"/>
      <c r="Y311" s="63"/>
      <c r="Z311" s="63"/>
      <c r="AA311" s="63"/>
      <c r="AB311" s="63"/>
      <c r="AC311" s="63"/>
      <c r="AD311" s="62"/>
      <c r="AE311" s="61"/>
      <c r="AF311" s="61"/>
      <c r="AG311" s="60"/>
      <c r="AH311" s="60"/>
      <c r="AI311" s="59"/>
      <c r="AJ311" s="58"/>
      <c r="AK311" s="58"/>
      <c r="AL311" s="58"/>
      <c r="AM311" s="58"/>
      <c r="AN311" s="58"/>
      <c r="AO311" s="58"/>
      <c r="AP311" s="58"/>
      <c r="AQ311" s="57"/>
      <c r="AR311" s="57"/>
      <c r="AS311" s="57"/>
    </row>
    <row r="312" spans="1:45" ht="15" x14ac:dyDescent="0.25">
      <c r="A312" s="64"/>
      <c r="B312" s="64"/>
      <c r="C312" s="64"/>
      <c r="D312" s="64"/>
      <c r="E312" s="64"/>
      <c r="F312" s="64"/>
      <c r="G312" s="64"/>
      <c r="H312" s="67"/>
      <c r="I312" s="66"/>
      <c r="J312" s="68"/>
      <c r="K312" s="68"/>
      <c r="L312" s="67"/>
      <c r="M312" s="61"/>
      <c r="N312" s="67"/>
      <c r="O312" s="66"/>
      <c r="P312" s="65"/>
      <c r="Q312" s="64"/>
      <c r="R312" s="64"/>
      <c r="S312" s="64"/>
      <c r="T312" s="64"/>
      <c r="U312" s="65"/>
      <c r="V312" s="62"/>
      <c r="W312" s="63"/>
      <c r="X312" s="63"/>
      <c r="Y312" s="63"/>
      <c r="Z312" s="63"/>
      <c r="AA312" s="63"/>
      <c r="AB312" s="63"/>
      <c r="AC312" s="63"/>
      <c r="AD312" s="62"/>
      <c r="AE312" s="61"/>
      <c r="AF312" s="61"/>
      <c r="AG312" s="60"/>
      <c r="AH312" s="60"/>
      <c r="AI312" s="59"/>
      <c r="AJ312" s="58"/>
      <c r="AK312" s="58"/>
      <c r="AL312" s="58"/>
      <c r="AM312" s="58"/>
      <c r="AN312" s="58"/>
      <c r="AO312" s="58"/>
      <c r="AP312" s="58"/>
      <c r="AQ312" s="57"/>
      <c r="AR312" s="57"/>
      <c r="AS312" s="57"/>
    </row>
    <row r="313" spans="1:45" ht="15" x14ac:dyDescent="0.25">
      <c r="A313" s="64"/>
      <c r="B313" s="64"/>
      <c r="C313" s="64"/>
      <c r="D313" s="64"/>
      <c r="E313" s="64"/>
      <c r="F313" s="64"/>
      <c r="G313" s="64"/>
      <c r="H313" s="67"/>
      <c r="I313" s="66"/>
      <c r="J313" s="68"/>
      <c r="K313" s="68"/>
      <c r="L313" s="67"/>
      <c r="M313" s="61"/>
      <c r="N313" s="67"/>
      <c r="O313" s="66"/>
      <c r="P313" s="65"/>
      <c r="Q313" s="64"/>
      <c r="R313" s="64"/>
      <c r="S313" s="64"/>
      <c r="T313" s="64"/>
      <c r="U313" s="65"/>
      <c r="V313" s="62"/>
      <c r="W313" s="63"/>
      <c r="X313" s="63"/>
      <c r="Y313" s="63"/>
      <c r="Z313" s="63"/>
      <c r="AA313" s="63"/>
      <c r="AB313" s="63"/>
      <c r="AC313" s="63"/>
      <c r="AD313" s="62"/>
      <c r="AE313" s="61"/>
      <c r="AF313" s="61"/>
      <c r="AG313" s="60"/>
      <c r="AH313" s="60"/>
      <c r="AI313" s="59"/>
      <c r="AJ313" s="58"/>
      <c r="AK313" s="58"/>
      <c r="AL313" s="58"/>
      <c r="AM313" s="58"/>
      <c r="AN313" s="58"/>
      <c r="AO313" s="58"/>
      <c r="AP313" s="58"/>
      <c r="AQ313" s="57"/>
      <c r="AR313" s="57"/>
      <c r="AS313" s="57"/>
    </row>
    <row r="314" spans="1:45" ht="15" x14ac:dyDescent="0.25">
      <c r="A314" s="64"/>
      <c r="B314" s="64"/>
      <c r="C314" s="64"/>
      <c r="D314" s="64"/>
      <c r="E314" s="64"/>
      <c r="F314" s="64"/>
      <c r="G314" s="64"/>
      <c r="H314" s="67"/>
      <c r="I314" s="66"/>
      <c r="J314" s="68"/>
      <c r="K314" s="68"/>
      <c r="L314" s="67"/>
      <c r="M314" s="61"/>
      <c r="N314" s="67"/>
      <c r="O314" s="66"/>
      <c r="P314" s="65"/>
      <c r="Q314" s="64"/>
      <c r="R314" s="64"/>
      <c r="S314" s="64"/>
      <c r="T314" s="64"/>
      <c r="U314" s="65"/>
      <c r="V314" s="62"/>
      <c r="W314" s="63"/>
      <c r="X314" s="63"/>
      <c r="Y314" s="63"/>
      <c r="Z314" s="63"/>
      <c r="AA314" s="63"/>
      <c r="AB314" s="63"/>
      <c r="AC314" s="63"/>
      <c r="AD314" s="62"/>
      <c r="AE314" s="61"/>
      <c r="AF314" s="61"/>
      <c r="AG314" s="60"/>
      <c r="AH314" s="60"/>
      <c r="AI314" s="59"/>
      <c r="AJ314" s="58"/>
      <c r="AK314" s="58"/>
      <c r="AL314" s="58"/>
      <c r="AM314" s="58"/>
      <c r="AN314" s="58"/>
      <c r="AO314" s="58"/>
      <c r="AP314" s="58"/>
      <c r="AQ314" s="57"/>
      <c r="AR314" s="57"/>
      <c r="AS314" s="57"/>
    </row>
    <row r="315" spans="1:45" ht="15" x14ac:dyDescent="0.25">
      <c r="A315" s="64"/>
      <c r="B315" s="64"/>
      <c r="C315" s="64"/>
      <c r="D315" s="64"/>
      <c r="E315" s="64"/>
      <c r="F315" s="64"/>
      <c r="G315" s="64"/>
      <c r="H315" s="67"/>
      <c r="I315" s="66"/>
      <c r="J315" s="68"/>
      <c r="K315" s="68"/>
      <c r="L315" s="67"/>
      <c r="M315" s="61"/>
      <c r="N315" s="67"/>
      <c r="O315" s="66"/>
      <c r="P315" s="65"/>
      <c r="Q315" s="64"/>
      <c r="R315" s="64"/>
      <c r="S315" s="64"/>
      <c r="T315" s="64"/>
      <c r="U315" s="65"/>
      <c r="V315" s="62"/>
      <c r="W315" s="63"/>
      <c r="X315" s="63"/>
      <c r="Y315" s="63"/>
      <c r="Z315" s="63"/>
      <c r="AA315" s="63"/>
      <c r="AB315" s="63"/>
      <c r="AC315" s="63"/>
      <c r="AD315" s="62"/>
      <c r="AE315" s="61"/>
      <c r="AF315" s="61"/>
      <c r="AG315" s="60"/>
      <c r="AH315" s="60"/>
      <c r="AI315" s="59"/>
      <c r="AJ315" s="58"/>
      <c r="AK315" s="58"/>
      <c r="AL315" s="58"/>
      <c r="AM315" s="58"/>
      <c r="AN315" s="58"/>
      <c r="AO315" s="58"/>
      <c r="AP315" s="58"/>
      <c r="AQ315" s="57"/>
      <c r="AR315" s="57"/>
      <c r="AS315" s="57"/>
    </row>
    <row r="316" spans="1:45" ht="15" x14ac:dyDescent="0.25">
      <c r="A316" s="64"/>
      <c r="B316" s="64"/>
      <c r="C316" s="64"/>
      <c r="D316" s="64"/>
      <c r="E316" s="64"/>
      <c r="F316" s="64"/>
      <c r="G316" s="64"/>
      <c r="H316" s="67"/>
      <c r="I316" s="66"/>
      <c r="J316" s="68"/>
      <c r="K316" s="68"/>
      <c r="L316" s="67"/>
      <c r="M316" s="61"/>
      <c r="N316" s="67"/>
      <c r="O316" s="66"/>
      <c r="P316" s="65"/>
      <c r="Q316" s="64"/>
      <c r="R316" s="64"/>
      <c r="S316" s="64"/>
      <c r="T316" s="64"/>
      <c r="U316" s="65"/>
      <c r="V316" s="62"/>
      <c r="W316" s="63"/>
      <c r="X316" s="63"/>
      <c r="Y316" s="63"/>
      <c r="Z316" s="63"/>
      <c r="AA316" s="63"/>
      <c r="AB316" s="63"/>
      <c r="AC316" s="63"/>
      <c r="AD316" s="62"/>
      <c r="AE316" s="61"/>
      <c r="AF316" s="61"/>
      <c r="AG316" s="60"/>
      <c r="AH316" s="60"/>
      <c r="AI316" s="59"/>
      <c r="AJ316" s="58"/>
      <c r="AK316" s="58"/>
      <c r="AL316" s="58"/>
      <c r="AM316" s="58"/>
      <c r="AN316" s="58"/>
      <c r="AO316" s="58"/>
      <c r="AP316" s="58"/>
      <c r="AQ316" s="57"/>
      <c r="AR316" s="57"/>
      <c r="AS316" s="57"/>
    </row>
    <row r="317" spans="1:45" ht="15" x14ac:dyDescent="0.25">
      <c r="A317" s="64"/>
      <c r="B317" s="64"/>
      <c r="C317" s="64"/>
      <c r="D317" s="64"/>
      <c r="E317" s="64"/>
      <c r="F317" s="64"/>
      <c r="G317" s="64"/>
      <c r="H317" s="67"/>
      <c r="I317" s="66"/>
      <c r="J317" s="68"/>
      <c r="K317" s="68"/>
      <c r="L317" s="67"/>
      <c r="M317" s="61"/>
      <c r="N317" s="67"/>
      <c r="O317" s="66"/>
      <c r="P317" s="65"/>
      <c r="Q317" s="64"/>
      <c r="R317" s="64"/>
      <c r="S317" s="64"/>
      <c r="T317" s="64"/>
      <c r="U317" s="65"/>
      <c r="V317" s="62"/>
      <c r="W317" s="63"/>
      <c r="X317" s="63"/>
      <c r="Y317" s="63"/>
      <c r="Z317" s="63"/>
      <c r="AA317" s="63"/>
      <c r="AB317" s="63"/>
      <c r="AC317" s="63"/>
      <c r="AD317" s="62"/>
      <c r="AE317" s="61"/>
      <c r="AF317" s="61"/>
      <c r="AG317" s="60"/>
      <c r="AH317" s="60"/>
      <c r="AI317" s="59"/>
      <c r="AJ317" s="58"/>
      <c r="AK317" s="58"/>
      <c r="AL317" s="58"/>
      <c r="AM317" s="58"/>
      <c r="AN317" s="58"/>
      <c r="AO317" s="58"/>
      <c r="AP317" s="58"/>
      <c r="AQ317" s="57"/>
      <c r="AR317" s="57"/>
      <c r="AS317" s="57"/>
    </row>
    <row r="318" spans="1:45" ht="15" x14ac:dyDescent="0.25">
      <c r="A318" s="64"/>
      <c r="B318" s="64"/>
      <c r="C318" s="64"/>
      <c r="D318" s="64"/>
      <c r="E318" s="64"/>
      <c r="F318" s="64"/>
      <c r="G318" s="64"/>
      <c r="H318" s="67"/>
      <c r="I318" s="66"/>
      <c r="J318" s="68"/>
      <c r="K318" s="68"/>
      <c r="L318" s="67"/>
      <c r="M318" s="61"/>
      <c r="N318" s="67"/>
      <c r="O318" s="66"/>
      <c r="P318" s="65"/>
      <c r="Q318" s="64"/>
      <c r="R318" s="64"/>
      <c r="S318" s="64"/>
      <c r="T318" s="64"/>
      <c r="U318" s="65"/>
      <c r="V318" s="62"/>
      <c r="W318" s="63"/>
      <c r="X318" s="63"/>
      <c r="Y318" s="63"/>
      <c r="Z318" s="63"/>
      <c r="AA318" s="63"/>
      <c r="AB318" s="63"/>
      <c r="AC318" s="63"/>
      <c r="AD318" s="62"/>
      <c r="AE318" s="61"/>
      <c r="AF318" s="61"/>
      <c r="AG318" s="60"/>
      <c r="AH318" s="60"/>
      <c r="AI318" s="59"/>
      <c r="AJ318" s="58"/>
      <c r="AK318" s="58"/>
      <c r="AL318" s="58"/>
      <c r="AM318" s="58"/>
      <c r="AN318" s="58"/>
      <c r="AO318" s="58"/>
      <c r="AP318" s="58"/>
      <c r="AQ318" s="57"/>
      <c r="AR318" s="57"/>
      <c r="AS318" s="57"/>
    </row>
    <row r="319" spans="1:45" ht="15" x14ac:dyDescent="0.25">
      <c r="A319" s="64"/>
      <c r="B319" s="64"/>
      <c r="C319" s="64"/>
      <c r="D319" s="64"/>
      <c r="E319" s="64"/>
      <c r="F319" s="64"/>
      <c r="G319" s="64"/>
      <c r="H319" s="67"/>
      <c r="I319" s="66"/>
      <c r="J319" s="68"/>
      <c r="K319" s="68"/>
      <c r="L319" s="67"/>
      <c r="M319" s="61"/>
      <c r="N319" s="67"/>
      <c r="O319" s="66"/>
      <c r="P319" s="65"/>
      <c r="Q319" s="64"/>
      <c r="R319" s="64"/>
      <c r="S319" s="64"/>
      <c r="T319" s="64"/>
      <c r="U319" s="65"/>
      <c r="V319" s="62"/>
      <c r="W319" s="63"/>
      <c r="X319" s="63"/>
      <c r="Y319" s="63"/>
      <c r="Z319" s="63"/>
      <c r="AA319" s="63"/>
      <c r="AB319" s="63"/>
      <c r="AC319" s="63"/>
      <c r="AD319" s="62"/>
      <c r="AE319" s="61"/>
      <c r="AF319" s="61"/>
      <c r="AG319" s="60"/>
      <c r="AH319" s="60"/>
      <c r="AI319" s="59"/>
      <c r="AJ319" s="58"/>
      <c r="AK319" s="58"/>
      <c r="AL319" s="58"/>
      <c r="AM319" s="58"/>
      <c r="AN319" s="58"/>
      <c r="AO319" s="58"/>
      <c r="AP319" s="58"/>
      <c r="AQ319" s="57"/>
      <c r="AR319" s="57"/>
      <c r="AS319" s="57"/>
    </row>
    <row r="320" spans="1:45" ht="15" x14ac:dyDescent="0.25">
      <c r="A320" s="64"/>
      <c r="B320" s="64"/>
      <c r="C320" s="64"/>
      <c r="D320" s="64"/>
      <c r="E320" s="64"/>
      <c r="F320" s="64"/>
      <c r="G320" s="64"/>
      <c r="H320" s="67"/>
      <c r="I320" s="66"/>
      <c r="J320" s="68"/>
      <c r="K320" s="68"/>
      <c r="L320" s="67"/>
      <c r="M320" s="61"/>
      <c r="N320" s="67"/>
      <c r="O320" s="66"/>
      <c r="P320" s="65"/>
      <c r="Q320" s="64"/>
      <c r="R320" s="64"/>
      <c r="S320" s="64"/>
      <c r="T320" s="64"/>
      <c r="U320" s="65"/>
      <c r="V320" s="62"/>
      <c r="W320" s="63"/>
      <c r="X320" s="63"/>
      <c r="Y320" s="63"/>
      <c r="Z320" s="63"/>
      <c r="AA320" s="63"/>
      <c r="AB320" s="63"/>
      <c r="AC320" s="63"/>
      <c r="AD320" s="62"/>
      <c r="AE320" s="61"/>
      <c r="AF320" s="61"/>
      <c r="AG320" s="60"/>
      <c r="AH320" s="60"/>
      <c r="AI320" s="59"/>
      <c r="AJ320" s="58"/>
      <c r="AK320" s="58"/>
      <c r="AL320" s="58"/>
      <c r="AM320" s="58"/>
      <c r="AN320" s="58"/>
      <c r="AO320" s="58"/>
      <c r="AP320" s="58"/>
      <c r="AQ320" s="57"/>
      <c r="AR320" s="57"/>
      <c r="AS320" s="57"/>
    </row>
    <row r="321" spans="1:45" ht="15" x14ac:dyDescent="0.25">
      <c r="A321" s="64"/>
      <c r="B321" s="64"/>
      <c r="C321" s="64"/>
      <c r="D321" s="64"/>
      <c r="E321" s="64"/>
      <c r="F321" s="64"/>
      <c r="G321" s="64"/>
      <c r="H321" s="67"/>
      <c r="I321" s="66"/>
      <c r="J321" s="68"/>
      <c r="K321" s="68"/>
      <c r="L321" s="67"/>
      <c r="M321" s="61"/>
      <c r="N321" s="67"/>
      <c r="O321" s="66"/>
      <c r="P321" s="65"/>
      <c r="Q321" s="64"/>
      <c r="R321" s="64"/>
      <c r="S321" s="64"/>
      <c r="T321" s="64"/>
      <c r="U321" s="65"/>
      <c r="V321" s="62"/>
      <c r="W321" s="63"/>
      <c r="X321" s="63"/>
      <c r="Y321" s="63"/>
      <c r="Z321" s="63"/>
      <c r="AA321" s="63"/>
      <c r="AB321" s="63"/>
      <c r="AC321" s="63"/>
      <c r="AD321" s="62"/>
      <c r="AE321" s="61"/>
      <c r="AF321" s="61"/>
      <c r="AG321" s="60"/>
      <c r="AH321" s="60"/>
      <c r="AI321" s="59"/>
      <c r="AJ321" s="58"/>
      <c r="AK321" s="58"/>
      <c r="AL321" s="58"/>
      <c r="AM321" s="58"/>
      <c r="AN321" s="58"/>
      <c r="AO321" s="58"/>
      <c r="AP321" s="58"/>
      <c r="AQ321" s="57"/>
      <c r="AR321" s="57"/>
      <c r="AS321" s="57"/>
    </row>
    <row r="322" spans="1:45" ht="15" x14ac:dyDescent="0.25">
      <c r="A322" s="64"/>
      <c r="B322" s="64"/>
      <c r="C322" s="64"/>
      <c r="D322" s="64"/>
      <c r="E322" s="64"/>
      <c r="F322" s="64"/>
      <c r="G322" s="64"/>
      <c r="H322" s="67"/>
      <c r="I322" s="66"/>
      <c r="J322" s="68"/>
      <c r="K322" s="68"/>
      <c r="L322" s="67"/>
      <c r="M322" s="61"/>
      <c r="N322" s="67"/>
      <c r="O322" s="66"/>
      <c r="P322" s="65"/>
      <c r="Q322" s="64"/>
      <c r="R322" s="64"/>
      <c r="S322" s="64"/>
      <c r="T322" s="64"/>
      <c r="U322" s="65"/>
      <c r="V322" s="62"/>
      <c r="W322" s="63"/>
      <c r="X322" s="63"/>
      <c r="Y322" s="63"/>
      <c r="Z322" s="63"/>
      <c r="AA322" s="63"/>
      <c r="AB322" s="63"/>
      <c r="AC322" s="63"/>
      <c r="AD322" s="62"/>
      <c r="AE322" s="61"/>
      <c r="AF322" s="61"/>
      <c r="AG322" s="60"/>
      <c r="AH322" s="60"/>
      <c r="AI322" s="59"/>
      <c r="AJ322" s="58"/>
      <c r="AK322" s="58"/>
      <c r="AL322" s="58"/>
      <c r="AM322" s="58"/>
      <c r="AN322" s="58"/>
      <c r="AO322" s="58"/>
      <c r="AP322" s="58"/>
      <c r="AQ322" s="57"/>
      <c r="AR322" s="57"/>
      <c r="AS322" s="57"/>
    </row>
    <row r="323" spans="1:45" ht="15" x14ac:dyDescent="0.25">
      <c r="A323" s="64"/>
      <c r="B323" s="64"/>
      <c r="C323" s="64"/>
      <c r="D323" s="64"/>
      <c r="E323" s="64"/>
      <c r="F323" s="64"/>
      <c r="G323" s="64"/>
      <c r="H323" s="67"/>
      <c r="I323" s="66"/>
      <c r="J323" s="68"/>
      <c r="K323" s="68"/>
      <c r="L323" s="67"/>
      <c r="M323" s="61"/>
      <c r="N323" s="67"/>
      <c r="O323" s="66"/>
      <c r="P323" s="65"/>
      <c r="Q323" s="64"/>
      <c r="R323" s="64"/>
      <c r="S323" s="64"/>
      <c r="T323" s="64"/>
      <c r="U323" s="65"/>
      <c r="V323" s="62"/>
      <c r="W323" s="63"/>
      <c r="X323" s="63"/>
      <c r="Y323" s="63"/>
      <c r="Z323" s="63"/>
      <c r="AA323" s="63"/>
      <c r="AB323" s="63"/>
      <c r="AC323" s="63"/>
      <c r="AD323" s="62"/>
      <c r="AE323" s="61"/>
      <c r="AF323" s="61"/>
      <c r="AG323" s="60"/>
      <c r="AH323" s="60"/>
      <c r="AI323" s="59"/>
      <c r="AJ323" s="58"/>
      <c r="AK323" s="58"/>
      <c r="AL323" s="58"/>
      <c r="AM323" s="58"/>
      <c r="AN323" s="58"/>
      <c r="AO323" s="58"/>
      <c r="AP323" s="58"/>
      <c r="AQ323" s="57"/>
      <c r="AR323" s="57"/>
      <c r="AS323" s="57"/>
    </row>
    <row r="324" spans="1:45" ht="15" x14ac:dyDescent="0.25">
      <c r="A324" s="64"/>
      <c r="B324" s="64"/>
      <c r="C324" s="64"/>
      <c r="D324" s="64"/>
      <c r="E324" s="64"/>
      <c r="F324" s="64"/>
      <c r="G324" s="64"/>
      <c r="H324" s="67"/>
      <c r="I324" s="66"/>
      <c r="J324" s="68"/>
      <c r="K324" s="68"/>
      <c r="L324" s="67"/>
      <c r="M324" s="61"/>
      <c r="N324" s="67"/>
      <c r="O324" s="66"/>
      <c r="P324" s="65"/>
      <c r="Q324" s="64"/>
      <c r="R324" s="64"/>
      <c r="S324" s="64"/>
      <c r="T324" s="64"/>
      <c r="U324" s="65"/>
      <c r="V324" s="62"/>
      <c r="W324" s="63"/>
      <c r="X324" s="63"/>
      <c r="Y324" s="63"/>
      <c r="Z324" s="63"/>
      <c r="AA324" s="63"/>
      <c r="AB324" s="63"/>
      <c r="AC324" s="63"/>
      <c r="AD324" s="62"/>
      <c r="AE324" s="61"/>
      <c r="AF324" s="61"/>
      <c r="AG324" s="60"/>
      <c r="AH324" s="60"/>
      <c r="AI324" s="59"/>
      <c r="AJ324" s="58"/>
      <c r="AK324" s="58"/>
      <c r="AL324" s="58"/>
      <c r="AM324" s="58"/>
      <c r="AN324" s="58"/>
      <c r="AO324" s="58"/>
      <c r="AP324" s="58"/>
      <c r="AQ324" s="57"/>
      <c r="AR324" s="57"/>
      <c r="AS324" s="57"/>
    </row>
    <row r="325" spans="1:45" ht="15" x14ac:dyDescent="0.25">
      <c r="A325" s="64"/>
      <c r="B325" s="64"/>
      <c r="C325" s="64"/>
      <c r="D325" s="64"/>
      <c r="E325" s="64"/>
      <c r="F325" s="64"/>
      <c r="G325" s="64"/>
      <c r="H325" s="67"/>
      <c r="I325" s="66"/>
      <c r="J325" s="68"/>
      <c r="K325" s="68"/>
      <c r="L325" s="67"/>
      <c r="M325" s="61"/>
      <c r="N325" s="67"/>
      <c r="O325" s="66"/>
      <c r="P325" s="65"/>
      <c r="Q325" s="64"/>
      <c r="R325" s="64"/>
      <c r="S325" s="64"/>
      <c r="T325" s="64"/>
      <c r="U325" s="65"/>
      <c r="V325" s="62"/>
      <c r="W325" s="63"/>
      <c r="X325" s="63"/>
      <c r="Y325" s="63"/>
      <c r="Z325" s="63"/>
      <c r="AA325" s="63"/>
      <c r="AB325" s="63"/>
      <c r="AC325" s="63"/>
      <c r="AD325" s="62"/>
      <c r="AE325" s="61"/>
      <c r="AF325" s="61"/>
      <c r="AG325" s="60"/>
      <c r="AH325" s="60"/>
      <c r="AI325" s="59"/>
      <c r="AJ325" s="58"/>
      <c r="AK325" s="58"/>
      <c r="AL325" s="58"/>
      <c r="AM325" s="58"/>
      <c r="AN325" s="58"/>
      <c r="AO325" s="58"/>
      <c r="AP325" s="58"/>
      <c r="AQ325" s="57"/>
      <c r="AR325" s="57"/>
      <c r="AS325" s="57"/>
    </row>
    <row r="326" spans="1:45" ht="15" x14ac:dyDescent="0.25">
      <c r="A326" s="64"/>
      <c r="B326" s="64"/>
      <c r="C326" s="64"/>
      <c r="D326" s="64"/>
      <c r="E326" s="64"/>
      <c r="F326" s="64"/>
      <c r="G326" s="64"/>
      <c r="H326" s="67"/>
      <c r="I326" s="66"/>
      <c r="J326" s="68"/>
      <c r="K326" s="68"/>
      <c r="L326" s="67"/>
      <c r="M326" s="61"/>
      <c r="N326" s="67"/>
      <c r="O326" s="66"/>
      <c r="P326" s="65"/>
      <c r="Q326" s="64"/>
      <c r="R326" s="64"/>
      <c r="S326" s="64"/>
      <c r="T326" s="64"/>
      <c r="U326" s="65"/>
      <c r="V326" s="62"/>
      <c r="W326" s="63"/>
      <c r="X326" s="63"/>
      <c r="Y326" s="63"/>
      <c r="Z326" s="63"/>
      <c r="AA326" s="63"/>
      <c r="AB326" s="63"/>
      <c r="AC326" s="63"/>
      <c r="AD326" s="62"/>
      <c r="AE326" s="61"/>
      <c r="AF326" s="61"/>
      <c r="AG326" s="60"/>
      <c r="AH326" s="60"/>
      <c r="AI326" s="59"/>
      <c r="AJ326" s="58"/>
      <c r="AK326" s="58"/>
      <c r="AL326" s="58"/>
      <c r="AM326" s="58"/>
      <c r="AN326" s="58"/>
      <c r="AO326" s="58"/>
      <c r="AP326" s="58"/>
      <c r="AQ326" s="57"/>
      <c r="AR326" s="57"/>
      <c r="AS326" s="57"/>
    </row>
    <row r="327" spans="1:45" ht="15" x14ac:dyDescent="0.25">
      <c r="A327" s="64"/>
      <c r="B327" s="64"/>
      <c r="C327" s="64"/>
      <c r="D327" s="64"/>
      <c r="E327" s="64"/>
      <c r="F327" s="64"/>
      <c r="G327" s="64"/>
      <c r="H327" s="67"/>
      <c r="I327" s="66"/>
      <c r="J327" s="68"/>
      <c r="K327" s="68"/>
      <c r="L327" s="67"/>
      <c r="M327" s="61"/>
      <c r="N327" s="67"/>
      <c r="O327" s="66"/>
      <c r="P327" s="65"/>
      <c r="Q327" s="64"/>
      <c r="R327" s="64"/>
      <c r="S327" s="64"/>
      <c r="T327" s="64"/>
      <c r="U327" s="65"/>
      <c r="V327" s="62"/>
      <c r="W327" s="63"/>
      <c r="X327" s="63"/>
      <c r="Y327" s="63"/>
      <c r="Z327" s="63"/>
      <c r="AA327" s="63"/>
      <c r="AB327" s="63"/>
      <c r="AC327" s="63"/>
      <c r="AD327" s="62"/>
      <c r="AE327" s="61"/>
      <c r="AF327" s="61"/>
      <c r="AG327" s="60"/>
      <c r="AH327" s="60"/>
      <c r="AI327" s="59"/>
      <c r="AJ327" s="58"/>
      <c r="AK327" s="58"/>
      <c r="AL327" s="58"/>
      <c r="AM327" s="58"/>
      <c r="AN327" s="58"/>
      <c r="AO327" s="58"/>
      <c r="AP327" s="58"/>
      <c r="AQ327" s="57"/>
      <c r="AR327" s="57"/>
      <c r="AS327" s="57"/>
    </row>
    <row r="328" spans="1:45" ht="15" x14ac:dyDescent="0.25">
      <c r="A328" s="64"/>
      <c r="B328" s="64"/>
      <c r="C328" s="64"/>
      <c r="D328" s="64"/>
      <c r="E328" s="64"/>
      <c r="F328" s="64"/>
      <c r="G328" s="64"/>
      <c r="H328" s="67"/>
      <c r="I328" s="66"/>
      <c r="J328" s="68"/>
      <c r="K328" s="68"/>
      <c r="L328" s="67"/>
      <c r="M328" s="61"/>
      <c r="N328" s="67"/>
      <c r="O328" s="66"/>
      <c r="P328" s="65"/>
      <c r="Q328" s="64"/>
      <c r="R328" s="64"/>
      <c r="S328" s="64"/>
      <c r="T328" s="64"/>
      <c r="U328" s="65"/>
      <c r="V328" s="62"/>
      <c r="W328" s="63"/>
      <c r="X328" s="63"/>
      <c r="Y328" s="63"/>
      <c r="Z328" s="63"/>
      <c r="AA328" s="63"/>
      <c r="AB328" s="63"/>
      <c r="AC328" s="63"/>
      <c r="AD328" s="62"/>
      <c r="AE328" s="61"/>
      <c r="AF328" s="61"/>
      <c r="AG328" s="60"/>
      <c r="AH328" s="60"/>
      <c r="AI328" s="59"/>
      <c r="AJ328" s="58"/>
      <c r="AK328" s="58"/>
      <c r="AL328" s="58"/>
      <c r="AM328" s="58"/>
      <c r="AN328" s="58"/>
      <c r="AO328" s="58"/>
      <c r="AP328" s="58"/>
      <c r="AQ328" s="57"/>
      <c r="AR328" s="57"/>
      <c r="AS328" s="57"/>
    </row>
    <row r="329" spans="1:45" ht="15" x14ac:dyDescent="0.25">
      <c r="A329" s="64"/>
      <c r="B329" s="64"/>
      <c r="C329" s="64"/>
      <c r="D329" s="64"/>
      <c r="E329" s="64"/>
      <c r="F329" s="64"/>
      <c r="G329" s="64"/>
      <c r="H329" s="67"/>
      <c r="I329" s="66"/>
      <c r="J329" s="68"/>
      <c r="K329" s="68"/>
      <c r="L329" s="67"/>
      <c r="M329" s="61"/>
      <c r="N329" s="67"/>
      <c r="O329" s="66"/>
      <c r="P329" s="65"/>
      <c r="Q329" s="64"/>
      <c r="R329" s="64"/>
      <c r="S329" s="64"/>
      <c r="T329" s="64"/>
      <c r="U329" s="65"/>
      <c r="V329" s="62"/>
      <c r="W329" s="63"/>
      <c r="X329" s="63"/>
      <c r="Y329" s="63"/>
      <c r="Z329" s="63"/>
      <c r="AA329" s="63"/>
      <c r="AB329" s="63"/>
      <c r="AC329" s="63"/>
      <c r="AD329" s="62"/>
      <c r="AE329" s="61"/>
      <c r="AF329" s="61"/>
      <c r="AG329" s="60"/>
      <c r="AH329" s="60"/>
      <c r="AI329" s="59"/>
      <c r="AJ329" s="58"/>
      <c r="AK329" s="58"/>
      <c r="AL329" s="58"/>
      <c r="AM329" s="58"/>
      <c r="AN329" s="58"/>
      <c r="AO329" s="58"/>
      <c r="AP329" s="58"/>
      <c r="AQ329" s="57"/>
      <c r="AR329" s="57"/>
      <c r="AS329" s="57"/>
    </row>
    <row r="330" spans="1:45" ht="15" x14ac:dyDescent="0.25">
      <c r="A330" s="64"/>
      <c r="B330" s="64"/>
      <c r="C330" s="64"/>
      <c r="D330" s="64"/>
      <c r="E330" s="64"/>
      <c r="F330" s="64"/>
      <c r="G330" s="64"/>
      <c r="H330" s="67"/>
      <c r="I330" s="66"/>
      <c r="J330" s="68"/>
      <c r="K330" s="68"/>
      <c r="L330" s="67"/>
      <c r="M330" s="61"/>
      <c r="N330" s="67"/>
      <c r="O330" s="66"/>
      <c r="P330" s="65"/>
      <c r="Q330" s="64"/>
      <c r="R330" s="64"/>
      <c r="S330" s="64"/>
      <c r="T330" s="64"/>
      <c r="U330" s="65"/>
      <c r="V330" s="62"/>
      <c r="W330" s="63"/>
      <c r="X330" s="63"/>
      <c r="Y330" s="63"/>
      <c r="Z330" s="63"/>
      <c r="AA330" s="63"/>
      <c r="AB330" s="63"/>
      <c r="AC330" s="63"/>
      <c r="AD330" s="62"/>
      <c r="AE330" s="61"/>
      <c r="AF330" s="61"/>
      <c r="AG330" s="60"/>
      <c r="AH330" s="60"/>
      <c r="AI330" s="59"/>
      <c r="AJ330" s="58"/>
      <c r="AK330" s="58"/>
      <c r="AL330" s="58"/>
      <c r="AM330" s="58"/>
      <c r="AN330" s="58"/>
      <c r="AO330" s="58"/>
      <c r="AP330" s="58"/>
      <c r="AQ330" s="57"/>
      <c r="AR330" s="57"/>
      <c r="AS330" s="57"/>
    </row>
    <row r="331" spans="1:45" ht="15" x14ac:dyDescent="0.25">
      <c r="A331" s="64"/>
      <c r="B331" s="64"/>
      <c r="C331" s="64"/>
      <c r="D331" s="64"/>
      <c r="E331" s="64"/>
      <c r="F331" s="64"/>
      <c r="G331" s="64"/>
      <c r="H331" s="67"/>
      <c r="I331" s="66"/>
      <c r="J331" s="68"/>
      <c r="K331" s="68"/>
      <c r="L331" s="67"/>
      <c r="M331" s="61"/>
      <c r="N331" s="67"/>
      <c r="O331" s="66"/>
      <c r="P331" s="65"/>
      <c r="Q331" s="64"/>
      <c r="R331" s="64"/>
      <c r="S331" s="64"/>
      <c r="T331" s="64"/>
      <c r="U331" s="65"/>
      <c r="V331" s="62"/>
      <c r="W331" s="63"/>
      <c r="X331" s="63"/>
      <c r="Y331" s="63"/>
      <c r="Z331" s="63"/>
      <c r="AA331" s="63"/>
      <c r="AB331" s="63"/>
      <c r="AC331" s="63"/>
      <c r="AD331" s="62"/>
      <c r="AE331" s="61"/>
      <c r="AF331" s="61"/>
      <c r="AG331" s="60"/>
      <c r="AH331" s="60"/>
      <c r="AI331" s="59"/>
      <c r="AJ331" s="58"/>
      <c r="AK331" s="58"/>
      <c r="AL331" s="58"/>
      <c r="AM331" s="58"/>
      <c r="AN331" s="58"/>
      <c r="AO331" s="58"/>
      <c r="AP331" s="58"/>
      <c r="AQ331" s="57"/>
      <c r="AR331" s="57"/>
      <c r="AS331" s="57"/>
    </row>
    <row r="332" spans="1:45" ht="15" x14ac:dyDescent="0.25">
      <c r="A332" s="64"/>
      <c r="B332" s="64"/>
      <c r="C332" s="64"/>
      <c r="D332" s="64"/>
      <c r="E332" s="64"/>
      <c r="F332" s="64"/>
      <c r="G332" s="64"/>
      <c r="H332" s="67"/>
      <c r="I332" s="66"/>
      <c r="J332" s="68"/>
      <c r="K332" s="68"/>
      <c r="L332" s="67"/>
      <c r="M332" s="61"/>
      <c r="N332" s="67"/>
      <c r="O332" s="66"/>
      <c r="P332" s="65"/>
      <c r="Q332" s="64"/>
      <c r="R332" s="64"/>
      <c r="S332" s="64"/>
      <c r="T332" s="64"/>
      <c r="U332" s="65"/>
      <c r="V332" s="62"/>
      <c r="W332" s="63"/>
      <c r="X332" s="63"/>
      <c r="Y332" s="63"/>
      <c r="Z332" s="63"/>
      <c r="AA332" s="63"/>
      <c r="AB332" s="63"/>
      <c r="AC332" s="63"/>
      <c r="AD332" s="62"/>
      <c r="AE332" s="61"/>
      <c r="AF332" s="61"/>
      <c r="AG332" s="60"/>
      <c r="AH332" s="60"/>
      <c r="AI332" s="59"/>
      <c r="AJ332" s="58"/>
      <c r="AK332" s="58"/>
      <c r="AL332" s="58"/>
      <c r="AM332" s="58"/>
      <c r="AN332" s="58"/>
      <c r="AO332" s="58"/>
      <c r="AP332" s="58"/>
      <c r="AQ332" s="57"/>
      <c r="AR332" s="57"/>
      <c r="AS332" s="57"/>
    </row>
    <row r="333" spans="1:45" ht="15" x14ac:dyDescent="0.25">
      <c r="A333" s="64"/>
      <c r="B333" s="64"/>
      <c r="C333" s="64"/>
      <c r="D333" s="64"/>
      <c r="E333" s="64"/>
      <c r="F333" s="64"/>
      <c r="G333" s="64"/>
      <c r="H333" s="67"/>
      <c r="I333" s="66"/>
      <c r="J333" s="68"/>
      <c r="K333" s="68"/>
      <c r="L333" s="67"/>
      <c r="M333" s="61"/>
      <c r="N333" s="67"/>
      <c r="O333" s="66"/>
      <c r="P333" s="65"/>
      <c r="Q333" s="64"/>
      <c r="R333" s="64"/>
      <c r="S333" s="64"/>
      <c r="T333" s="64"/>
      <c r="U333" s="65"/>
      <c r="V333" s="62"/>
      <c r="W333" s="63"/>
      <c r="X333" s="63"/>
      <c r="Y333" s="63"/>
      <c r="Z333" s="63"/>
      <c r="AA333" s="63"/>
      <c r="AB333" s="63"/>
      <c r="AC333" s="63"/>
      <c r="AD333" s="62"/>
      <c r="AE333" s="61"/>
      <c r="AF333" s="61"/>
      <c r="AG333" s="60"/>
      <c r="AH333" s="60"/>
      <c r="AI333" s="59"/>
      <c r="AJ333" s="58"/>
      <c r="AK333" s="58"/>
      <c r="AL333" s="58"/>
      <c r="AM333" s="58"/>
      <c r="AN333" s="58"/>
      <c r="AO333" s="58"/>
      <c r="AP333" s="58"/>
      <c r="AQ333" s="57"/>
      <c r="AR333" s="57"/>
      <c r="AS333" s="57"/>
    </row>
    <row r="334" spans="1:45" ht="15" x14ac:dyDescent="0.25">
      <c r="A334" s="64"/>
      <c r="B334" s="64"/>
      <c r="C334" s="64"/>
      <c r="D334" s="64"/>
      <c r="E334" s="64"/>
      <c r="F334" s="64"/>
      <c r="G334" s="64"/>
      <c r="H334" s="67"/>
      <c r="I334" s="66"/>
      <c r="J334" s="68"/>
      <c r="K334" s="68"/>
      <c r="L334" s="67"/>
      <c r="M334" s="61"/>
      <c r="N334" s="67"/>
      <c r="O334" s="66"/>
      <c r="P334" s="65"/>
      <c r="Q334" s="64"/>
      <c r="R334" s="64"/>
      <c r="S334" s="64"/>
      <c r="T334" s="64"/>
      <c r="U334" s="65"/>
      <c r="V334" s="62"/>
      <c r="W334" s="63"/>
      <c r="X334" s="63"/>
      <c r="Y334" s="63"/>
      <c r="Z334" s="63"/>
      <c r="AA334" s="63"/>
      <c r="AB334" s="63"/>
      <c r="AC334" s="63"/>
      <c r="AD334" s="62"/>
      <c r="AE334" s="61"/>
      <c r="AF334" s="61"/>
      <c r="AG334" s="60"/>
      <c r="AH334" s="60"/>
      <c r="AI334" s="59"/>
      <c r="AJ334" s="58"/>
      <c r="AK334" s="58"/>
      <c r="AL334" s="58"/>
      <c r="AM334" s="58"/>
      <c r="AN334" s="58"/>
      <c r="AO334" s="58"/>
      <c r="AP334" s="58"/>
      <c r="AQ334" s="57"/>
      <c r="AR334" s="57"/>
      <c r="AS334" s="57"/>
    </row>
    <row r="335" spans="1:45" ht="15" x14ac:dyDescent="0.25">
      <c r="A335" s="64"/>
      <c r="B335" s="64"/>
      <c r="C335" s="64"/>
      <c r="D335" s="64"/>
      <c r="E335" s="64"/>
      <c r="F335" s="64"/>
      <c r="G335" s="64"/>
      <c r="H335" s="67"/>
      <c r="I335" s="66"/>
      <c r="J335" s="68"/>
      <c r="K335" s="68"/>
      <c r="L335" s="67"/>
      <c r="M335" s="61"/>
      <c r="N335" s="67"/>
      <c r="O335" s="66"/>
      <c r="P335" s="65"/>
      <c r="Q335" s="64"/>
      <c r="R335" s="64"/>
      <c r="S335" s="64"/>
      <c r="T335" s="64"/>
      <c r="U335" s="65"/>
      <c r="V335" s="62"/>
      <c r="W335" s="63"/>
      <c r="X335" s="63"/>
      <c r="Y335" s="63"/>
      <c r="Z335" s="63"/>
      <c r="AA335" s="63"/>
      <c r="AB335" s="63"/>
      <c r="AC335" s="63"/>
      <c r="AD335" s="62"/>
      <c r="AE335" s="61"/>
      <c r="AF335" s="61"/>
      <c r="AG335" s="60"/>
      <c r="AH335" s="60"/>
      <c r="AI335" s="59"/>
      <c r="AJ335" s="58"/>
      <c r="AK335" s="58"/>
      <c r="AL335" s="58"/>
      <c r="AM335" s="58"/>
      <c r="AN335" s="58"/>
      <c r="AO335" s="58"/>
      <c r="AP335" s="58"/>
      <c r="AQ335" s="57"/>
      <c r="AR335" s="57"/>
      <c r="AS335" s="57"/>
    </row>
    <row r="336" spans="1:45" ht="15" x14ac:dyDescent="0.25">
      <c r="A336" s="64"/>
      <c r="B336" s="64"/>
      <c r="C336" s="64"/>
      <c r="D336" s="64"/>
      <c r="E336" s="64"/>
      <c r="F336" s="64"/>
      <c r="G336" s="64"/>
      <c r="H336" s="67"/>
      <c r="I336" s="66"/>
      <c r="J336" s="68"/>
      <c r="K336" s="68"/>
      <c r="L336" s="67"/>
      <c r="M336" s="61"/>
      <c r="N336" s="67"/>
      <c r="O336" s="66"/>
      <c r="P336" s="65"/>
      <c r="Q336" s="64"/>
      <c r="R336" s="64"/>
      <c r="S336" s="64"/>
      <c r="T336" s="64"/>
      <c r="U336" s="65"/>
      <c r="V336" s="62"/>
      <c r="W336" s="63"/>
      <c r="X336" s="63"/>
      <c r="Y336" s="63"/>
      <c r="Z336" s="63"/>
      <c r="AA336" s="63"/>
      <c r="AB336" s="63"/>
      <c r="AC336" s="63"/>
      <c r="AD336" s="62"/>
      <c r="AE336" s="61"/>
      <c r="AF336" s="61"/>
      <c r="AG336" s="60"/>
      <c r="AH336" s="60"/>
      <c r="AI336" s="59"/>
      <c r="AJ336" s="58"/>
      <c r="AK336" s="58"/>
      <c r="AL336" s="58"/>
      <c r="AM336" s="58"/>
      <c r="AN336" s="58"/>
      <c r="AO336" s="58"/>
      <c r="AP336" s="58"/>
      <c r="AQ336" s="57"/>
      <c r="AR336" s="57"/>
      <c r="AS336" s="57"/>
    </row>
    <row r="337" spans="1:45" ht="15" x14ac:dyDescent="0.25">
      <c r="A337" s="64"/>
      <c r="B337" s="64"/>
      <c r="C337" s="64"/>
      <c r="D337" s="64"/>
      <c r="E337" s="64"/>
      <c r="F337" s="64"/>
      <c r="G337" s="64"/>
      <c r="H337" s="67"/>
      <c r="I337" s="66"/>
      <c r="J337" s="68"/>
      <c r="K337" s="68"/>
      <c r="L337" s="67"/>
      <c r="M337" s="61"/>
      <c r="N337" s="67"/>
      <c r="O337" s="66"/>
      <c r="P337" s="65"/>
      <c r="Q337" s="64"/>
      <c r="R337" s="64"/>
      <c r="S337" s="64"/>
      <c r="T337" s="64"/>
      <c r="U337" s="65"/>
      <c r="V337" s="62"/>
      <c r="W337" s="63"/>
      <c r="X337" s="63"/>
      <c r="Y337" s="63"/>
      <c r="Z337" s="63"/>
      <c r="AA337" s="63"/>
      <c r="AB337" s="63"/>
      <c r="AC337" s="63"/>
      <c r="AD337" s="62"/>
      <c r="AE337" s="61"/>
      <c r="AF337" s="61"/>
      <c r="AG337" s="60"/>
      <c r="AH337" s="60"/>
      <c r="AI337" s="59"/>
      <c r="AJ337" s="58"/>
      <c r="AK337" s="58"/>
      <c r="AL337" s="58"/>
      <c r="AM337" s="58"/>
      <c r="AN337" s="58"/>
      <c r="AO337" s="58"/>
      <c r="AP337" s="58"/>
      <c r="AQ337" s="57"/>
      <c r="AR337" s="57"/>
      <c r="AS337" s="57"/>
    </row>
    <row r="338" spans="1:45" ht="15" x14ac:dyDescent="0.25">
      <c r="A338" s="64"/>
      <c r="B338" s="64"/>
      <c r="C338" s="64"/>
      <c r="D338" s="64"/>
      <c r="E338" s="64"/>
      <c r="F338" s="64"/>
      <c r="G338" s="64"/>
      <c r="H338" s="67"/>
      <c r="I338" s="66"/>
      <c r="J338" s="68"/>
      <c r="K338" s="68"/>
      <c r="L338" s="67"/>
      <c r="M338" s="61"/>
      <c r="N338" s="67"/>
      <c r="O338" s="66"/>
      <c r="P338" s="65"/>
      <c r="Q338" s="64"/>
      <c r="R338" s="64"/>
      <c r="S338" s="64"/>
      <c r="T338" s="64"/>
      <c r="U338" s="65"/>
      <c r="V338" s="62"/>
      <c r="W338" s="63"/>
      <c r="X338" s="63"/>
      <c r="Y338" s="63"/>
      <c r="Z338" s="63"/>
      <c r="AA338" s="63"/>
      <c r="AB338" s="63"/>
      <c r="AC338" s="63"/>
      <c r="AD338" s="62"/>
      <c r="AE338" s="61"/>
      <c r="AF338" s="61"/>
      <c r="AG338" s="60"/>
      <c r="AH338" s="60"/>
      <c r="AI338" s="59"/>
      <c r="AJ338" s="58"/>
      <c r="AK338" s="58"/>
      <c r="AL338" s="58"/>
      <c r="AM338" s="58"/>
      <c r="AN338" s="58"/>
      <c r="AO338" s="58"/>
      <c r="AP338" s="58"/>
      <c r="AQ338" s="57"/>
      <c r="AR338" s="57"/>
      <c r="AS338" s="57"/>
    </row>
    <row r="339" spans="1:45" ht="15" x14ac:dyDescent="0.25">
      <c r="A339" s="64"/>
      <c r="B339" s="64"/>
      <c r="C339" s="64"/>
      <c r="D339" s="64"/>
      <c r="E339" s="64"/>
      <c r="F339" s="64"/>
      <c r="G339" s="64"/>
      <c r="H339" s="67"/>
      <c r="I339" s="66"/>
      <c r="J339" s="68"/>
      <c r="K339" s="68"/>
      <c r="L339" s="67"/>
      <c r="M339" s="61"/>
      <c r="N339" s="67"/>
      <c r="O339" s="66"/>
      <c r="P339" s="65"/>
      <c r="Q339" s="64"/>
      <c r="R339" s="64"/>
      <c r="S339" s="64"/>
      <c r="T339" s="64"/>
      <c r="U339" s="65"/>
      <c r="V339" s="62"/>
      <c r="W339" s="63"/>
      <c r="X339" s="63"/>
      <c r="Y339" s="63"/>
      <c r="Z339" s="63"/>
      <c r="AA339" s="63"/>
      <c r="AB339" s="63"/>
      <c r="AC339" s="63"/>
      <c r="AD339" s="62"/>
      <c r="AE339" s="61"/>
      <c r="AF339" s="61"/>
      <c r="AG339" s="60"/>
      <c r="AH339" s="60"/>
      <c r="AI339" s="59"/>
      <c r="AJ339" s="58"/>
      <c r="AK339" s="58"/>
      <c r="AL339" s="58"/>
      <c r="AM339" s="58"/>
      <c r="AN339" s="58"/>
      <c r="AO339" s="58"/>
      <c r="AP339" s="58"/>
      <c r="AQ339" s="57"/>
      <c r="AR339" s="57"/>
      <c r="AS339" s="57"/>
    </row>
    <row r="340" spans="1:45" ht="15" x14ac:dyDescent="0.25">
      <c r="A340" s="64"/>
      <c r="B340" s="64"/>
      <c r="C340" s="64"/>
      <c r="D340" s="64"/>
      <c r="E340" s="64"/>
      <c r="F340" s="64"/>
      <c r="G340" s="64"/>
      <c r="H340" s="67"/>
      <c r="I340" s="66"/>
      <c r="J340" s="68"/>
      <c r="K340" s="68"/>
      <c r="L340" s="67"/>
      <c r="M340" s="61"/>
      <c r="N340" s="67"/>
      <c r="O340" s="66"/>
      <c r="P340" s="65"/>
      <c r="Q340" s="64"/>
      <c r="R340" s="64"/>
      <c r="S340" s="64"/>
      <c r="T340" s="64"/>
      <c r="U340" s="65"/>
      <c r="V340" s="62"/>
      <c r="W340" s="63"/>
      <c r="X340" s="63"/>
      <c r="Y340" s="63"/>
      <c r="Z340" s="63"/>
      <c r="AA340" s="63"/>
      <c r="AB340" s="63"/>
      <c r="AC340" s="63"/>
      <c r="AD340" s="62"/>
      <c r="AE340" s="61"/>
      <c r="AF340" s="61"/>
      <c r="AG340" s="60"/>
      <c r="AH340" s="60"/>
      <c r="AI340" s="59"/>
      <c r="AJ340" s="58"/>
      <c r="AK340" s="58"/>
      <c r="AL340" s="58"/>
      <c r="AM340" s="58"/>
      <c r="AN340" s="58"/>
      <c r="AO340" s="58"/>
      <c r="AP340" s="58"/>
      <c r="AQ340" s="57"/>
      <c r="AR340" s="57"/>
      <c r="AS340" s="57"/>
    </row>
    <row r="341" spans="1:45" ht="15" x14ac:dyDescent="0.25">
      <c r="A341" s="64"/>
      <c r="B341" s="64"/>
      <c r="C341" s="64"/>
      <c r="D341" s="64"/>
      <c r="E341" s="64"/>
      <c r="F341" s="64"/>
      <c r="G341" s="64"/>
      <c r="H341" s="67"/>
      <c r="I341" s="66"/>
      <c r="J341" s="68"/>
      <c r="K341" s="68"/>
      <c r="L341" s="67"/>
      <c r="M341" s="61"/>
      <c r="N341" s="67"/>
      <c r="O341" s="66"/>
      <c r="P341" s="65"/>
      <c r="Q341" s="64"/>
      <c r="R341" s="64"/>
      <c r="S341" s="64"/>
      <c r="T341" s="64"/>
      <c r="U341" s="65"/>
      <c r="V341" s="62"/>
      <c r="W341" s="63"/>
      <c r="X341" s="63"/>
      <c r="Y341" s="63"/>
      <c r="Z341" s="63"/>
      <c r="AA341" s="63"/>
      <c r="AB341" s="63"/>
      <c r="AC341" s="63"/>
      <c r="AD341" s="62"/>
      <c r="AE341" s="61"/>
      <c r="AF341" s="61"/>
      <c r="AG341" s="60"/>
      <c r="AH341" s="60"/>
      <c r="AI341" s="59"/>
      <c r="AJ341" s="58"/>
      <c r="AK341" s="58"/>
      <c r="AL341" s="58"/>
      <c r="AM341" s="58"/>
      <c r="AN341" s="58"/>
      <c r="AO341" s="58"/>
      <c r="AP341" s="58"/>
      <c r="AQ341" s="57"/>
      <c r="AR341" s="57"/>
      <c r="AS341" s="57"/>
    </row>
    <row r="342" spans="1:45" ht="15" x14ac:dyDescent="0.25">
      <c r="A342" s="64"/>
      <c r="B342" s="64"/>
      <c r="C342" s="64"/>
      <c r="D342" s="64"/>
      <c r="E342" s="64"/>
      <c r="F342" s="64"/>
      <c r="G342" s="64"/>
      <c r="H342" s="67"/>
      <c r="I342" s="66"/>
      <c r="J342" s="68"/>
      <c r="K342" s="68"/>
      <c r="L342" s="67"/>
      <c r="M342" s="61"/>
      <c r="N342" s="67"/>
      <c r="O342" s="66"/>
      <c r="P342" s="65"/>
      <c r="Q342" s="64"/>
      <c r="R342" s="64"/>
      <c r="S342" s="64"/>
      <c r="T342" s="64"/>
      <c r="U342" s="65"/>
      <c r="V342" s="62"/>
      <c r="W342" s="63"/>
      <c r="X342" s="63"/>
      <c r="Y342" s="63"/>
      <c r="Z342" s="63"/>
      <c r="AA342" s="63"/>
      <c r="AB342" s="63"/>
      <c r="AC342" s="63"/>
      <c r="AD342" s="62"/>
      <c r="AE342" s="61"/>
      <c r="AF342" s="61"/>
      <c r="AG342" s="60"/>
      <c r="AH342" s="60"/>
      <c r="AI342" s="59"/>
      <c r="AJ342" s="58"/>
      <c r="AK342" s="58"/>
      <c r="AL342" s="58"/>
      <c r="AM342" s="58"/>
      <c r="AN342" s="58"/>
      <c r="AO342" s="58"/>
      <c r="AP342" s="58"/>
      <c r="AQ342" s="57"/>
      <c r="AR342" s="57"/>
      <c r="AS342" s="57"/>
    </row>
    <row r="343" spans="1:45" ht="15" x14ac:dyDescent="0.25">
      <c r="A343" s="64"/>
      <c r="B343" s="64"/>
      <c r="C343" s="64"/>
      <c r="D343" s="64"/>
      <c r="E343" s="64"/>
      <c r="F343" s="64"/>
      <c r="G343" s="64"/>
      <c r="H343" s="67"/>
      <c r="I343" s="66"/>
      <c r="J343" s="68"/>
      <c r="K343" s="68"/>
      <c r="L343" s="67"/>
      <c r="M343" s="61"/>
      <c r="N343" s="67"/>
      <c r="O343" s="66"/>
      <c r="P343" s="65"/>
      <c r="Q343" s="64"/>
      <c r="R343" s="64"/>
      <c r="S343" s="64"/>
      <c r="T343" s="64"/>
      <c r="U343" s="65"/>
      <c r="V343" s="62"/>
      <c r="W343" s="63"/>
      <c r="X343" s="63"/>
      <c r="Y343" s="63"/>
      <c r="Z343" s="63"/>
      <c r="AA343" s="63"/>
      <c r="AB343" s="63"/>
      <c r="AC343" s="63"/>
      <c r="AD343" s="62"/>
      <c r="AE343" s="61"/>
      <c r="AF343" s="61"/>
      <c r="AG343" s="60"/>
      <c r="AH343" s="60"/>
      <c r="AI343" s="59"/>
      <c r="AJ343" s="58"/>
      <c r="AK343" s="58"/>
      <c r="AL343" s="58"/>
      <c r="AM343" s="58"/>
      <c r="AN343" s="58"/>
      <c r="AO343" s="58"/>
      <c r="AP343" s="58"/>
      <c r="AQ343" s="57"/>
      <c r="AR343" s="57"/>
      <c r="AS343" s="57"/>
    </row>
    <row r="344" spans="1:45" ht="15" x14ac:dyDescent="0.25">
      <c r="A344" s="64"/>
      <c r="B344" s="64"/>
      <c r="C344" s="64"/>
      <c r="D344" s="64"/>
      <c r="E344" s="64"/>
      <c r="F344" s="64"/>
      <c r="G344" s="64"/>
      <c r="H344" s="67"/>
      <c r="I344" s="66"/>
      <c r="J344" s="68"/>
      <c r="K344" s="68"/>
      <c r="L344" s="67"/>
      <c r="M344" s="61"/>
      <c r="N344" s="67"/>
      <c r="O344" s="66"/>
      <c r="P344" s="65"/>
      <c r="Q344" s="64"/>
      <c r="R344" s="64"/>
      <c r="S344" s="64"/>
      <c r="T344" s="64"/>
      <c r="U344" s="65"/>
      <c r="V344" s="62"/>
      <c r="W344" s="63"/>
      <c r="X344" s="63"/>
      <c r="Y344" s="63"/>
      <c r="Z344" s="63"/>
      <c r="AA344" s="63"/>
      <c r="AB344" s="63"/>
      <c r="AC344" s="63"/>
      <c r="AD344" s="62"/>
      <c r="AE344" s="61"/>
      <c r="AF344" s="61"/>
      <c r="AG344" s="60"/>
      <c r="AH344" s="60"/>
      <c r="AI344" s="59"/>
      <c r="AJ344" s="58"/>
      <c r="AK344" s="58"/>
      <c r="AL344" s="58"/>
      <c r="AM344" s="58"/>
      <c r="AN344" s="58"/>
      <c r="AO344" s="58"/>
      <c r="AP344" s="58"/>
      <c r="AQ344" s="57"/>
      <c r="AR344" s="57"/>
      <c r="AS344" s="57"/>
    </row>
    <row r="345" spans="1:45" ht="15" x14ac:dyDescent="0.25">
      <c r="A345" s="64"/>
      <c r="B345" s="64"/>
      <c r="C345" s="64"/>
      <c r="D345" s="64"/>
      <c r="E345" s="64"/>
      <c r="F345" s="64"/>
      <c r="G345" s="64"/>
      <c r="H345" s="67"/>
      <c r="I345" s="66"/>
      <c r="J345" s="68"/>
      <c r="K345" s="68"/>
      <c r="L345" s="67"/>
      <c r="M345" s="61"/>
      <c r="N345" s="67"/>
      <c r="O345" s="66"/>
      <c r="P345" s="65"/>
      <c r="Q345" s="64"/>
      <c r="R345" s="64"/>
      <c r="S345" s="64"/>
      <c r="T345" s="64"/>
      <c r="U345" s="65"/>
      <c r="V345" s="62"/>
      <c r="W345" s="63"/>
      <c r="X345" s="63"/>
      <c r="Y345" s="63"/>
      <c r="Z345" s="63"/>
      <c r="AA345" s="63"/>
      <c r="AB345" s="63"/>
      <c r="AC345" s="63"/>
      <c r="AD345" s="62"/>
      <c r="AE345" s="61"/>
      <c r="AF345" s="61"/>
      <c r="AG345" s="60"/>
      <c r="AH345" s="60"/>
      <c r="AI345" s="59"/>
      <c r="AJ345" s="58"/>
      <c r="AK345" s="58"/>
      <c r="AL345" s="58"/>
      <c r="AM345" s="58"/>
      <c r="AN345" s="58"/>
      <c r="AO345" s="58"/>
      <c r="AP345" s="58"/>
      <c r="AQ345" s="57"/>
      <c r="AR345" s="57"/>
      <c r="AS345" s="57"/>
    </row>
    <row r="346" spans="1:45" ht="15" x14ac:dyDescent="0.25">
      <c r="A346" s="64"/>
      <c r="B346" s="64"/>
      <c r="C346" s="64"/>
      <c r="D346" s="64"/>
      <c r="E346" s="64"/>
      <c r="F346" s="64"/>
      <c r="G346" s="64"/>
      <c r="H346" s="67"/>
      <c r="I346" s="66"/>
      <c r="J346" s="68"/>
      <c r="K346" s="68"/>
      <c r="L346" s="67"/>
      <c r="M346" s="61"/>
      <c r="N346" s="67"/>
      <c r="O346" s="66"/>
      <c r="P346" s="65"/>
      <c r="Q346" s="64"/>
      <c r="R346" s="64"/>
      <c r="S346" s="64"/>
      <c r="T346" s="64"/>
      <c r="U346" s="65"/>
      <c r="V346" s="62"/>
      <c r="W346" s="63"/>
      <c r="X346" s="63"/>
      <c r="Y346" s="63"/>
      <c r="Z346" s="63"/>
      <c r="AA346" s="63"/>
      <c r="AB346" s="63"/>
      <c r="AC346" s="63"/>
      <c r="AD346" s="62"/>
      <c r="AE346" s="61"/>
      <c r="AF346" s="61"/>
      <c r="AG346" s="60"/>
      <c r="AH346" s="60"/>
      <c r="AI346" s="59"/>
      <c r="AJ346" s="58"/>
      <c r="AK346" s="58"/>
      <c r="AL346" s="58"/>
      <c r="AM346" s="58"/>
      <c r="AN346" s="58"/>
      <c r="AO346" s="58"/>
      <c r="AP346" s="58"/>
      <c r="AQ346" s="57"/>
      <c r="AR346" s="57"/>
      <c r="AS346" s="57"/>
    </row>
    <row r="347" spans="1:45" ht="15" x14ac:dyDescent="0.25">
      <c r="A347" s="64"/>
      <c r="B347" s="64"/>
      <c r="C347" s="64"/>
      <c r="D347" s="64"/>
      <c r="E347" s="64"/>
      <c r="F347" s="64"/>
      <c r="G347" s="64"/>
      <c r="H347" s="67"/>
      <c r="I347" s="66"/>
      <c r="J347" s="68"/>
      <c r="K347" s="68"/>
      <c r="L347" s="67"/>
      <c r="M347" s="61"/>
      <c r="N347" s="67"/>
      <c r="O347" s="66"/>
      <c r="P347" s="65"/>
      <c r="Q347" s="64"/>
      <c r="R347" s="64"/>
      <c r="S347" s="64"/>
      <c r="T347" s="64"/>
      <c r="U347" s="65"/>
      <c r="V347" s="62"/>
      <c r="W347" s="63"/>
      <c r="X347" s="63"/>
      <c r="Y347" s="63"/>
      <c r="Z347" s="63"/>
      <c r="AA347" s="63"/>
      <c r="AB347" s="63"/>
      <c r="AC347" s="63"/>
      <c r="AD347" s="62"/>
      <c r="AE347" s="61"/>
      <c r="AF347" s="61"/>
      <c r="AG347" s="60"/>
      <c r="AH347" s="60"/>
      <c r="AI347" s="59"/>
      <c r="AJ347" s="58"/>
      <c r="AK347" s="58"/>
      <c r="AL347" s="58"/>
      <c r="AM347" s="58"/>
      <c r="AN347" s="58"/>
      <c r="AO347" s="58"/>
      <c r="AP347" s="58"/>
      <c r="AQ347" s="57"/>
      <c r="AR347" s="57"/>
      <c r="AS347" s="57"/>
    </row>
    <row r="348" spans="1:45" ht="15" x14ac:dyDescent="0.25">
      <c r="A348" s="64"/>
      <c r="B348" s="64"/>
      <c r="C348" s="64"/>
      <c r="D348" s="64"/>
      <c r="E348" s="64"/>
      <c r="F348" s="64"/>
      <c r="G348" s="64"/>
      <c r="H348" s="67"/>
      <c r="I348" s="66"/>
      <c r="J348" s="68"/>
      <c r="K348" s="68"/>
      <c r="L348" s="67"/>
      <c r="M348" s="61"/>
      <c r="N348" s="67"/>
      <c r="O348" s="66"/>
      <c r="P348" s="65"/>
      <c r="Q348" s="64"/>
      <c r="R348" s="64"/>
      <c r="S348" s="64"/>
      <c r="T348" s="64"/>
      <c r="U348" s="65"/>
      <c r="V348" s="62"/>
      <c r="W348" s="63"/>
      <c r="X348" s="63"/>
      <c r="Y348" s="63"/>
      <c r="Z348" s="63"/>
      <c r="AA348" s="63"/>
      <c r="AB348" s="63"/>
      <c r="AC348" s="63"/>
      <c r="AD348" s="62"/>
      <c r="AE348" s="61"/>
      <c r="AF348" s="61"/>
      <c r="AG348" s="60"/>
      <c r="AH348" s="60"/>
      <c r="AI348" s="59"/>
      <c r="AJ348" s="58"/>
      <c r="AK348" s="58"/>
      <c r="AL348" s="58"/>
      <c r="AM348" s="58"/>
      <c r="AN348" s="58"/>
      <c r="AO348" s="58"/>
      <c r="AP348" s="58"/>
      <c r="AQ348" s="57"/>
      <c r="AR348" s="57"/>
      <c r="AS348" s="57"/>
    </row>
    <row r="349" spans="1:45" ht="15" x14ac:dyDescent="0.25">
      <c r="A349" s="64"/>
      <c r="B349" s="64"/>
      <c r="C349" s="64"/>
      <c r="D349" s="64"/>
      <c r="E349" s="64"/>
      <c r="F349" s="64"/>
      <c r="G349" s="64"/>
      <c r="H349" s="67"/>
      <c r="I349" s="66"/>
      <c r="J349" s="68"/>
      <c r="K349" s="68"/>
      <c r="L349" s="67"/>
      <c r="M349" s="61"/>
      <c r="N349" s="67"/>
      <c r="O349" s="66"/>
      <c r="P349" s="65"/>
      <c r="Q349" s="64"/>
      <c r="R349" s="64"/>
      <c r="S349" s="64"/>
      <c r="T349" s="64"/>
      <c r="U349" s="65"/>
      <c r="V349" s="62"/>
      <c r="W349" s="63"/>
      <c r="X349" s="63"/>
      <c r="Y349" s="63"/>
      <c r="Z349" s="63"/>
      <c r="AA349" s="63"/>
      <c r="AB349" s="63"/>
      <c r="AC349" s="63"/>
      <c r="AD349" s="62"/>
      <c r="AE349" s="61"/>
      <c r="AF349" s="61"/>
      <c r="AG349" s="60"/>
      <c r="AH349" s="60"/>
      <c r="AI349" s="59"/>
      <c r="AJ349" s="58"/>
      <c r="AK349" s="58"/>
      <c r="AL349" s="58"/>
      <c r="AM349" s="58"/>
      <c r="AN349" s="58"/>
      <c r="AO349" s="58"/>
      <c r="AP349" s="58"/>
      <c r="AQ349" s="57"/>
      <c r="AR349" s="57"/>
      <c r="AS349" s="57"/>
    </row>
    <row r="350" spans="1:45" ht="15" x14ac:dyDescent="0.25">
      <c r="A350" s="64"/>
      <c r="B350" s="64"/>
      <c r="C350" s="64"/>
      <c r="D350" s="64"/>
      <c r="E350" s="64"/>
      <c r="F350" s="64"/>
      <c r="G350" s="64"/>
      <c r="H350" s="67"/>
      <c r="I350" s="66"/>
      <c r="J350" s="68"/>
      <c r="K350" s="68"/>
      <c r="L350" s="67"/>
      <c r="M350" s="61"/>
      <c r="N350" s="67"/>
      <c r="O350" s="66"/>
      <c r="P350" s="65"/>
      <c r="Q350" s="64"/>
      <c r="R350" s="64"/>
      <c r="S350" s="64"/>
      <c r="T350" s="64"/>
      <c r="U350" s="65"/>
      <c r="V350" s="62"/>
      <c r="W350" s="63"/>
      <c r="X350" s="63"/>
      <c r="Y350" s="63"/>
      <c r="Z350" s="63"/>
      <c r="AA350" s="63"/>
      <c r="AB350" s="63"/>
      <c r="AC350" s="63"/>
      <c r="AD350" s="62"/>
      <c r="AE350" s="61"/>
      <c r="AF350" s="61"/>
      <c r="AG350" s="60"/>
      <c r="AH350" s="60"/>
      <c r="AI350" s="59"/>
      <c r="AJ350" s="58"/>
      <c r="AK350" s="58"/>
      <c r="AL350" s="58"/>
      <c r="AM350" s="58"/>
      <c r="AN350" s="58"/>
      <c r="AO350" s="58"/>
      <c r="AP350" s="58"/>
      <c r="AQ350" s="57"/>
      <c r="AR350" s="57"/>
      <c r="AS350" s="57"/>
    </row>
    <row r="351" spans="1:45" ht="15" x14ac:dyDescent="0.25">
      <c r="A351" s="64"/>
      <c r="B351" s="64"/>
      <c r="C351" s="64"/>
      <c r="D351" s="64"/>
      <c r="E351" s="64"/>
      <c r="F351" s="64"/>
      <c r="G351" s="64"/>
      <c r="H351" s="67"/>
      <c r="I351" s="66"/>
      <c r="J351" s="68"/>
      <c r="K351" s="68"/>
      <c r="L351" s="67"/>
      <c r="M351" s="61"/>
      <c r="N351" s="67"/>
      <c r="O351" s="66"/>
      <c r="P351" s="65"/>
      <c r="Q351" s="64"/>
      <c r="R351" s="64"/>
      <c r="S351" s="64"/>
      <c r="T351" s="64"/>
      <c r="U351" s="65"/>
      <c r="V351" s="62"/>
      <c r="W351" s="63"/>
      <c r="X351" s="63"/>
      <c r="Y351" s="63"/>
      <c r="Z351" s="63"/>
      <c r="AA351" s="63"/>
      <c r="AB351" s="63"/>
      <c r="AC351" s="63"/>
      <c r="AD351" s="62"/>
      <c r="AE351" s="61"/>
      <c r="AF351" s="61"/>
      <c r="AG351" s="60"/>
      <c r="AH351" s="60"/>
      <c r="AI351" s="59"/>
      <c r="AJ351" s="58"/>
      <c r="AK351" s="58"/>
      <c r="AL351" s="58"/>
      <c r="AM351" s="58"/>
      <c r="AN351" s="58"/>
      <c r="AO351" s="58"/>
      <c r="AP351" s="58"/>
      <c r="AQ351" s="57"/>
      <c r="AR351" s="57"/>
      <c r="AS351" s="57"/>
    </row>
    <row r="352" spans="1:45" ht="15" x14ac:dyDescent="0.25">
      <c r="A352" s="64"/>
      <c r="B352" s="64"/>
      <c r="C352" s="64"/>
      <c r="D352" s="64"/>
      <c r="E352" s="64"/>
      <c r="F352" s="64"/>
      <c r="G352" s="64"/>
      <c r="H352" s="67"/>
      <c r="I352" s="66"/>
      <c r="J352" s="68"/>
      <c r="K352" s="68"/>
      <c r="L352" s="67"/>
      <c r="M352" s="61"/>
      <c r="N352" s="67"/>
      <c r="O352" s="66"/>
      <c r="P352" s="65"/>
      <c r="Q352" s="64"/>
      <c r="R352" s="64"/>
      <c r="S352" s="64"/>
      <c r="T352" s="64"/>
      <c r="U352" s="65"/>
      <c r="V352" s="62"/>
      <c r="W352" s="63"/>
      <c r="X352" s="63"/>
      <c r="Y352" s="63"/>
      <c r="Z352" s="63"/>
      <c r="AA352" s="63"/>
      <c r="AB352" s="63"/>
      <c r="AC352" s="63"/>
      <c r="AD352" s="62"/>
      <c r="AE352" s="61"/>
      <c r="AF352" s="61"/>
      <c r="AG352" s="60"/>
      <c r="AH352" s="60"/>
      <c r="AI352" s="59"/>
      <c r="AJ352" s="58"/>
      <c r="AK352" s="58"/>
      <c r="AL352" s="58"/>
      <c r="AM352" s="58"/>
      <c r="AN352" s="58"/>
      <c r="AO352" s="58"/>
      <c r="AP352" s="58"/>
      <c r="AQ352" s="57"/>
      <c r="AR352" s="57"/>
      <c r="AS352" s="57"/>
    </row>
    <row r="353" spans="1:45" ht="15" x14ac:dyDescent="0.25">
      <c r="A353" s="64"/>
      <c r="B353" s="64"/>
      <c r="C353" s="64"/>
      <c r="D353" s="64"/>
      <c r="E353" s="64"/>
      <c r="F353" s="64"/>
      <c r="G353" s="64"/>
      <c r="H353" s="67"/>
      <c r="I353" s="66"/>
      <c r="J353" s="68"/>
      <c r="K353" s="68"/>
      <c r="L353" s="67"/>
      <c r="M353" s="61"/>
      <c r="N353" s="67"/>
      <c r="O353" s="66"/>
      <c r="P353" s="65"/>
      <c r="Q353" s="64"/>
      <c r="R353" s="64"/>
      <c r="S353" s="64"/>
      <c r="T353" s="64"/>
      <c r="U353" s="65"/>
      <c r="V353" s="62"/>
      <c r="W353" s="63"/>
      <c r="X353" s="63"/>
      <c r="Y353" s="63"/>
      <c r="Z353" s="63"/>
      <c r="AA353" s="63"/>
      <c r="AB353" s="63"/>
      <c r="AC353" s="63"/>
      <c r="AD353" s="62"/>
      <c r="AE353" s="61"/>
      <c r="AF353" s="61"/>
      <c r="AG353" s="60"/>
      <c r="AH353" s="60"/>
      <c r="AI353" s="59"/>
      <c r="AJ353" s="58"/>
      <c r="AK353" s="58"/>
      <c r="AL353" s="58"/>
      <c r="AM353" s="58"/>
      <c r="AN353" s="58"/>
      <c r="AO353" s="58"/>
      <c r="AP353" s="58"/>
      <c r="AQ353" s="57"/>
      <c r="AR353" s="57"/>
      <c r="AS353" s="57"/>
    </row>
    <row r="354" spans="1:45" ht="15" x14ac:dyDescent="0.25">
      <c r="A354" s="64"/>
      <c r="B354" s="64"/>
      <c r="C354" s="64"/>
      <c r="D354" s="64"/>
      <c r="E354" s="64"/>
      <c r="F354" s="64"/>
      <c r="G354" s="64"/>
      <c r="H354" s="67"/>
      <c r="I354" s="66"/>
      <c r="J354" s="68"/>
      <c r="K354" s="68"/>
      <c r="L354" s="67"/>
      <c r="M354" s="61"/>
      <c r="N354" s="67"/>
      <c r="O354" s="66"/>
      <c r="P354" s="65"/>
      <c r="Q354" s="64"/>
      <c r="R354" s="64"/>
      <c r="S354" s="64"/>
      <c r="T354" s="64"/>
      <c r="U354" s="65"/>
      <c r="V354" s="62"/>
      <c r="W354" s="63"/>
      <c r="X354" s="63"/>
      <c r="Y354" s="63"/>
      <c r="Z354" s="63"/>
      <c r="AA354" s="63"/>
      <c r="AB354" s="63"/>
      <c r="AC354" s="63"/>
      <c r="AD354" s="62"/>
      <c r="AE354" s="61"/>
      <c r="AF354" s="61"/>
      <c r="AG354" s="60"/>
      <c r="AH354" s="60"/>
      <c r="AI354" s="59"/>
      <c r="AJ354" s="58"/>
      <c r="AK354" s="58"/>
      <c r="AL354" s="58"/>
      <c r="AM354" s="58"/>
      <c r="AN354" s="58"/>
      <c r="AO354" s="58"/>
      <c r="AP354" s="58"/>
      <c r="AQ354" s="57"/>
      <c r="AR354" s="57"/>
      <c r="AS354" s="57"/>
    </row>
    <row r="355" spans="1:45" ht="15" x14ac:dyDescent="0.25">
      <c r="A355" s="64"/>
      <c r="B355" s="64"/>
      <c r="C355" s="64"/>
      <c r="D355" s="64"/>
      <c r="E355" s="64"/>
      <c r="F355" s="64"/>
      <c r="G355" s="64"/>
      <c r="H355" s="67"/>
      <c r="I355" s="66"/>
      <c r="J355" s="68"/>
      <c r="K355" s="68"/>
      <c r="L355" s="67"/>
      <c r="M355" s="61"/>
      <c r="N355" s="67"/>
      <c r="O355" s="66"/>
      <c r="P355" s="65"/>
      <c r="Q355" s="64"/>
      <c r="R355" s="64"/>
      <c r="S355" s="64"/>
      <c r="T355" s="64"/>
      <c r="U355" s="65"/>
      <c r="V355" s="62"/>
      <c r="W355" s="63"/>
      <c r="X355" s="63"/>
      <c r="Y355" s="63"/>
      <c r="Z355" s="63"/>
      <c r="AA355" s="63"/>
      <c r="AB355" s="63"/>
      <c r="AC355" s="63"/>
      <c r="AD355" s="62"/>
      <c r="AE355" s="61"/>
      <c r="AF355" s="61"/>
      <c r="AG355" s="60"/>
      <c r="AH355" s="60"/>
      <c r="AI355" s="59"/>
      <c r="AJ355" s="58"/>
      <c r="AK355" s="58"/>
      <c r="AL355" s="58"/>
      <c r="AM355" s="58"/>
      <c r="AN355" s="58"/>
      <c r="AO355" s="58"/>
      <c r="AP355" s="58"/>
      <c r="AQ355" s="57"/>
      <c r="AR355" s="57"/>
      <c r="AS355" s="57"/>
    </row>
    <row r="356" spans="1:45" ht="15" x14ac:dyDescent="0.25">
      <c r="A356" s="64"/>
      <c r="B356" s="64"/>
      <c r="C356" s="64"/>
      <c r="D356" s="64"/>
      <c r="E356" s="64"/>
      <c r="F356" s="64"/>
      <c r="G356" s="64"/>
      <c r="H356" s="67"/>
      <c r="I356" s="66"/>
      <c r="J356" s="68"/>
      <c r="K356" s="68"/>
      <c r="L356" s="67"/>
      <c r="M356" s="61"/>
      <c r="N356" s="67"/>
      <c r="O356" s="66"/>
      <c r="P356" s="65"/>
      <c r="Q356" s="64"/>
      <c r="R356" s="64"/>
      <c r="S356" s="64"/>
      <c r="T356" s="64"/>
      <c r="U356" s="65"/>
      <c r="V356" s="62"/>
      <c r="W356" s="63"/>
      <c r="X356" s="63"/>
      <c r="Y356" s="63"/>
      <c r="Z356" s="63"/>
      <c r="AA356" s="63"/>
      <c r="AB356" s="63"/>
      <c r="AC356" s="63"/>
      <c r="AD356" s="62"/>
      <c r="AE356" s="61"/>
      <c r="AF356" s="61"/>
      <c r="AG356" s="60"/>
      <c r="AH356" s="60"/>
      <c r="AI356" s="59"/>
      <c r="AJ356" s="58"/>
      <c r="AK356" s="58"/>
      <c r="AL356" s="58"/>
      <c r="AM356" s="58"/>
      <c r="AN356" s="58"/>
      <c r="AO356" s="58"/>
      <c r="AP356" s="58"/>
      <c r="AQ356" s="57"/>
      <c r="AR356" s="57"/>
      <c r="AS356" s="57"/>
    </row>
    <row r="357" spans="1:45" ht="15" x14ac:dyDescent="0.25">
      <c r="A357" s="64"/>
      <c r="B357" s="64"/>
      <c r="C357" s="64"/>
      <c r="D357" s="64"/>
      <c r="E357" s="64"/>
      <c r="F357" s="64"/>
      <c r="G357" s="64"/>
      <c r="H357" s="67"/>
      <c r="I357" s="66"/>
      <c r="J357" s="68"/>
      <c r="K357" s="68"/>
      <c r="L357" s="67"/>
      <c r="M357" s="61"/>
      <c r="N357" s="67"/>
      <c r="O357" s="66"/>
      <c r="P357" s="65"/>
      <c r="Q357" s="64"/>
      <c r="R357" s="64"/>
      <c r="S357" s="64"/>
      <c r="T357" s="64"/>
      <c r="U357" s="65"/>
      <c r="V357" s="62"/>
      <c r="W357" s="63"/>
      <c r="X357" s="63"/>
      <c r="Y357" s="63"/>
      <c r="Z357" s="63"/>
      <c r="AA357" s="63"/>
      <c r="AB357" s="63"/>
      <c r="AC357" s="63"/>
      <c r="AD357" s="62"/>
      <c r="AE357" s="61"/>
      <c r="AF357" s="61"/>
      <c r="AG357" s="60"/>
      <c r="AH357" s="60"/>
      <c r="AI357" s="59"/>
      <c r="AJ357" s="58"/>
      <c r="AK357" s="58"/>
      <c r="AL357" s="58"/>
      <c r="AM357" s="58"/>
      <c r="AN357" s="58"/>
      <c r="AO357" s="58"/>
      <c r="AP357" s="58"/>
      <c r="AQ357" s="57"/>
      <c r="AR357" s="57"/>
      <c r="AS357" s="57"/>
    </row>
    <row r="358" spans="1:45" ht="15" x14ac:dyDescent="0.25">
      <c r="A358" s="64"/>
      <c r="B358" s="64"/>
      <c r="C358" s="64"/>
      <c r="D358" s="64"/>
      <c r="E358" s="64"/>
      <c r="F358" s="64"/>
      <c r="G358" s="64"/>
      <c r="H358" s="67"/>
      <c r="I358" s="66"/>
      <c r="J358" s="68"/>
      <c r="K358" s="68"/>
      <c r="L358" s="67"/>
      <c r="M358" s="61"/>
      <c r="N358" s="67"/>
      <c r="O358" s="66"/>
      <c r="P358" s="65"/>
      <c r="Q358" s="64"/>
      <c r="R358" s="64"/>
      <c r="S358" s="64"/>
      <c r="T358" s="64"/>
      <c r="U358" s="65"/>
      <c r="V358" s="62"/>
      <c r="W358" s="63"/>
      <c r="X358" s="63"/>
      <c r="Y358" s="63"/>
      <c r="Z358" s="63"/>
      <c r="AA358" s="63"/>
      <c r="AB358" s="63"/>
      <c r="AC358" s="63"/>
      <c r="AD358" s="62"/>
      <c r="AE358" s="61"/>
      <c r="AF358" s="61"/>
      <c r="AG358" s="60"/>
      <c r="AH358" s="60"/>
      <c r="AI358" s="59"/>
      <c r="AJ358" s="58"/>
      <c r="AK358" s="58"/>
      <c r="AL358" s="58"/>
      <c r="AM358" s="58"/>
      <c r="AN358" s="58"/>
      <c r="AO358" s="58"/>
      <c r="AP358" s="58"/>
      <c r="AQ358" s="57"/>
      <c r="AR358" s="57"/>
      <c r="AS358" s="57"/>
    </row>
    <row r="359" spans="1:45" ht="15" x14ac:dyDescent="0.25">
      <c r="A359" s="64"/>
      <c r="B359" s="64"/>
      <c r="C359" s="64"/>
      <c r="D359" s="64"/>
      <c r="E359" s="64"/>
      <c r="F359" s="64"/>
      <c r="G359" s="64"/>
      <c r="H359" s="67"/>
      <c r="I359" s="66"/>
      <c r="J359" s="68"/>
      <c r="K359" s="68"/>
      <c r="L359" s="67"/>
      <c r="M359" s="61"/>
      <c r="N359" s="67"/>
      <c r="O359" s="66"/>
      <c r="P359" s="65"/>
      <c r="Q359" s="64"/>
      <c r="R359" s="64"/>
      <c r="S359" s="64"/>
      <c r="T359" s="64"/>
      <c r="U359" s="65"/>
      <c r="V359" s="62"/>
      <c r="W359" s="63"/>
      <c r="X359" s="63"/>
      <c r="Y359" s="63"/>
      <c r="Z359" s="63"/>
      <c r="AA359" s="63"/>
      <c r="AB359" s="63"/>
      <c r="AC359" s="63"/>
      <c r="AD359" s="62"/>
      <c r="AE359" s="61"/>
      <c r="AF359" s="61"/>
      <c r="AG359" s="60"/>
      <c r="AH359" s="60"/>
      <c r="AI359" s="59"/>
      <c r="AJ359" s="58"/>
      <c r="AK359" s="58"/>
      <c r="AL359" s="58"/>
      <c r="AM359" s="58"/>
      <c r="AN359" s="58"/>
      <c r="AO359" s="58"/>
      <c r="AP359" s="58"/>
      <c r="AQ359" s="57"/>
      <c r="AR359" s="57"/>
      <c r="AS359" s="57"/>
    </row>
    <row r="360" spans="1:45" ht="15" x14ac:dyDescent="0.25">
      <c r="A360" s="64"/>
      <c r="B360" s="64"/>
      <c r="C360" s="64"/>
      <c r="D360" s="64"/>
      <c r="E360" s="64"/>
      <c r="F360" s="64"/>
      <c r="G360" s="64"/>
      <c r="H360" s="67"/>
      <c r="I360" s="66"/>
      <c r="J360" s="68"/>
      <c r="K360" s="68"/>
      <c r="L360" s="67"/>
      <c r="M360" s="61"/>
      <c r="N360" s="67"/>
      <c r="O360" s="66"/>
      <c r="P360" s="65"/>
      <c r="Q360" s="64"/>
      <c r="R360" s="64"/>
      <c r="S360" s="64"/>
      <c r="T360" s="64"/>
      <c r="U360" s="65"/>
      <c r="V360" s="62"/>
      <c r="W360" s="63"/>
      <c r="X360" s="63"/>
      <c r="Y360" s="63"/>
      <c r="Z360" s="63"/>
      <c r="AA360" s="63"/>
      <c r="AB360" s="63"/>
      <c r="AC360" s="63"/>
      <c r="AD360" s="62"/>
      <c r="AE360" s="61"/>
      <c r="AF360" s="61"/>
      <c r="AG360" s="60"/>
      <c r="AH360" s="60"/>
      <c r="AI360" s="59"/>
      <c r="AJ360" s="58"/>
      <c r="AK360" s="58"/>
      <c r="AL360" s="58"/>
      <c r="AM360" s="58"/>
      <c r="AN360" s="58"/>
      <c r="AO360" s="58"/>
      <c r="AP360" s="58"/>
      <c r="AQ360" s="57"/>
      <c r="AR360" s="57"/>
      <c r="AS360" s="57"/>
    </row>
    <row r="361" spans="1:45" ht="15" x14ac:dyDescent="0.25">
      <c r="A361" s="64"/>
      <c r="B361" s="64"/>
      <c r="C361" s="64"/>
      <c r="D361" s="64"/>
      <c r="E361" s="64"/>
      <c r="F361" s="64"/>
      <c r="G361" s="64"/>
      <c r="H361" s="67"/>
      <c r="I361" s="66"/>
      <c r="J361" s="68"/>
      <c r="K361" s="68"/>
      <c r="L361" s="67"/>
      <c r="M361" s="61"/>
      <c r="N361" s="67"/>
      <c r="O361" s="66"/>
      <c r="P361" s="65"/>
      <c r="Q361" s="64"/>
      <c r="R361" s="64"/>
      <c r="S361" s="64"/>
      <c r="T361" s="64"/>
      <c r="U361" s="65"/>
      <c r="V361" s="62"/>
      <c r="W361" s="63"/>
      <c r="X361" s="63"/>
      <c r="Y361" s="63"/>
      <c r="Z361" s="63"/>
      <c r="AA361" s="63"/>
      <c r="AB361" s="63"/>
      <c r="AC361" s="63"/>
      <c r="AD361" s="62"/>
      <c r="AE361" s="61"/>
      <c r="AF361" s="61"/>
      <c r="AG361" s="60"/>
      <c r="AH361" s="60"/>
      <c r="AI361" s="59"/>
      <c r="AJ361" s="58"/>
      <c r="AK361" s="58"/>
      <c r="AL361" s="58"/>
      <c r="AM361" s="58"/>
      <c r="AN361" s="58"/>
      <c r="AO361" s="58"/>
      <c r="AP361" s="58"/>
      <c r="AQ361" s="57"/>
      <c r="AR361" s="57"/>
      <c r="AS361" s="57"/>
    </row>
    <row r="362" spans="1:45" ht="15" x14ac:dyDescent="0.25">
      <c r="A362" s="64"/>
      <c r="B362" s="64"/>
      <c r="C362" s="64"/>
      <c r="D362" s="64"/>
      <c r="E362" s="64"/>
      <c r="F362" s="64"/>
      <c r="G362" s="64"/>
      <c r="H362" s="67"/>
      <c r="I362" s="66"/>
      <c r="J362" s="68"/>
      <c r="K362" s="68"/>
      <c r="L362" s="67"/>
      <c r="M362" s="61"/>
      <c r="N362" s="67"/>
      <c r="O362" s="66"/>
      <c r="P362" s="65"/>
      <c r="Q362" s="64"/>
      <c r="R362" s="64"/>
      <c r="S362" s="64"/>
      <c r="T362" s="64"/>
      <c r="U362" s="65"/>
      <c r="V362" s="62"/>
      <c r="W362" s="63"/>
      <c r="X362" s="63"/>
      <c r="Y362" s="63"/>
      <c r="Z362" s="63"/>
      <c r="AA362" s="63"/>
      <c r="AB362" s="63"/>
      <c r="AC362" s="63"/>
      <c r="AD362" s="62"/>
      <c r="AE362" s="61"/>
      <c r="AF362" s="61"/>
      <c r="AG362" s="60"/>
      <c r="AH362" s="60"/>
      <c r="AI362" s="59"/>
      <c r="AJ362" s="58"/>
      <c r="AK362" s="58"/>
      <c r="AL362" s="58"/>
      <c r="AM362" s="58"/>
      <c r="AN362" s="58"/>
      <c r="AO362" s="58"/>
      <c r="AP362" s="58"/>
      <c r="AQ362" s="57"/>
      <c r="AR362" s="57"/>
      <c r="AS362" s="57"/>
    </row>
    <row r="363" spans="1:45" ht="15" x14ac:dyDescent="0.25">
      <c r="A363" s="64"/>
      <c r="B363" s="64"/>
      <c r="C363" s="64"/>
      <c r="D363" s="64"/>
      <c r="E363" s="64"/>
      <c r="F363" s="64"/>
      <c r="G363" s="64"/>
      <c r="H363" s="67"/>
      <c r="I363" s="66"/>
      <c r="J363" s="68"/>
      <c r="K363" s="68"/>
      <c r="L363" s="67"/>
      <c r="M363" s="61"/>
      <c r="N363" s="67"/>
      <c r="O363" s="66"/>
      <c r="P363" s="65"/>
      <c r="Q363" s="64"/>
      <c r="R363" s="64"/>
      <c r="S363" s="64"/>
      <c r="T363" s="64"/>
      <c r="U363" s="65"/>
      <c r="V363" s="62"/>
      <c r="W363" s="63"/>
      <c r="X363" s="63"/>
      <c r="Y363" s="63"/>
      <c r="Z363" s="63"/>
      <c r="AA363" s="63"/>
      <c r="AB363" s="63"/>
      <c r="AC363" s="63"/>
      <c r="AD363" s="62"/>
      <c r="AE363" s="61"/>
      <c r="AF363" s="61"/>
      <c r="AG363" s="60"/>
      <c r="AH363" s="60"/>
      <c r="AI363" s="59"/>
      <c r="AJ363" s="58"/>
      <c r="AK363" s="58"/>
      <c r="AL363" s="58"/>
      <c r="AM363" s="58"/>
      <c r="AN363" s="58"/>
      <c r="AO363" s="58"/>
      <c r="AP363" s="58"/>
      <c r="AQ363" s="57"/>
      <c r="AR363" s="57"/>
      <c r="AS363" s="57"/>
    </row>
    <row r="364" spans="1:45" ht="15" x14ac:dyDescent="0.25">
      <c r="A364" s="64"/>
      <c r="B364" s="64"/>
      <c r="C364" s="64"/>
      <c r="D364" s="64"/>
      <c r="E364" s="64"/>
      <c r="F364" s="64"/>
      <c r="G364" s="64"/>
      <c r="H364" s="67"/>
      <c r="I364" s="66"/>
      <c r="J364" s="68"/>
      <c r="K364" s="68"/>
      <c r="L364" s="67"/>
      <c r="M364" s="61"/>
      <c r="N364" s="67"/>
      <c r="O364" s="66"/>
      <c r="P364" s="65"/>
      <c r="Q364" s="64"/>
      <c r="R364" s="64"/>
      <c r="S364" s="64"/>
      <c r="T364" s="64"/>
      <c r="U364" s="65"/>
      <c r="V364" s="62"/>
      <c r="W364" s="63"/>
      <c r="X364" s="63"/>
      <c r="Y364" s="63"/>
      <c r="Z364" s="63"/>
      <c r="AA364" s="63"/>
      <c r="AB364" s="63"/>
      <c r="AC364" s="63"/>
      <c r="AD364" s="62"/>
      <c r="AE364" s="61"/>
      <c r="AF364" s="61"/>
      <c r="AG364" s="60"/>
      <c r="AH364" s="60"/>
      <c r="AI364" s="59"/>
      <c r="AJ364" s="58"/>
      <c r="AK364" s="58"/>
      <c r="AL364" s="58"/>
      <c r="AM364" s="58"/>
      <c r="AN364" s="58"/>
      <c r="AO364" s="58"/>
      <c r="AP364" s="58"/>
      <c r="AQ364" s="57"/>
      <c r="AR364" s="57"/>
      <c r="AS364" s="57"/>
    </row>
    <row r="365" spans="1:45" ht="15" x14ac:dyDescent="0.25">
      <c r="A365" s="64"/>
      <c r="B365" s="64"/>
      <c r="C365" s="64"/>
      <c r="D365" s="64"/>
      <c r="E365" s="64"/>
      <c r="F365" s="64"/>
      <c r="G365" s="64"/>
      <c r="H365" s="67"/>
      <c r="I365" s="66"/>
      <c r="J365" s="68"/>
      <c r="K365" s="68"/>
      <c r="L365" s="67"/>
      <c r="M365" s="61"/>
      <c r="N365" s="67"/>
      <c r="O365" s="66"/>
      <c r="P365" s="65"/>
      <c r="Q365" s="64"/>
      <c r="R365" s="64"/>
      <c r="S365" s="64"/>
      <c r="T365" s="64"/>
      <c r="U365" s="65"/>
      <c r="V365" s="62"/>
      <c r="W365" s="63"/>
      <c r="X365" s="63"/>
      <c r="Y365" s="63"/>
      <c r="Z365" s="63"/>
      <c r="AA365" s="63"/>
      <c r="AB365" s="63"/>
      <c r="AC365" s="63"/>
      <c r="AD365" s="62"/>
      <c r="AE365" s="61"/>
      <c r="AF365" s="61"/>
      <c r="AG365" s="60"/>
      <c r="AH365" s="60"/>
      <c r="AI365" s="59"/>
      <c r="AJ365" s="58"/>
      <c r="AK365" s="58"/>
      <c r="AL365" s="58"/>
      <c r="AM365" s="58"/>
      <c r="AN365" s="58"/>
      <c r="AO365" s="58"/>
      <c r="AP365" s="58"/>
      <c r="AQ365" s="57"/>
      <c r="AR365" s="57"/>
      <c r="AS365" s="57"/>
    </row>
    <row r="366" spans="1:45" ht="15" x14ac:dyDescent="0.25">
      <c r="A366" s="64"/>
      <c r="B366" s="64"/>
      <c r="C366" s="64"/>
      <c r="D366" s="64"/>
      <c r="E366" s="64"/>
      <c r="F366" s="64"/>
      <c r="G366" s="64"/>
      <c r="H366" s="67"/>
      <c r="I366" s="66"/>
      <c r="J366" s="68"/>
      <c r="K366" s="68"/>
      <c r="L366" s="67"/>
      <c r="M366" s="61"/>
      <c r="N366" s="67"/>
      <c r="O366" s="66"/>
      <c r="P366" s="65"/>
      <c r="Q366" s="64"/>
      <c r="R366" s="64"/>
      <c r="S366" s="64"/>
      <c r="T366" s="64"/>
      <c r="U366" s="65"/>
      <c r="V366" s="62"/>
      <c r="W366" s="63"/>
      <c r="X366" s="63"/>
      <c r="Y366" s="63"/>
      <c r="Z366" s="63"/>
      <c r="AA366" s="63"/>
      <c r="AB366" s="63"/>
      <c r="AC366" s="63"/>
      <c r="AD366" s="62"/>
      <c r="AE366" s="61"/>
      <c r="AF366" s="61"/>
      <c r="AG366" s="60"/>
      <c r="AH366" s="60"/>
      <c r="AI366" s="59"/>
      <c r="AJ366" s="58"/>
      <c r="AK366" s="58"/>
      <c r="AL366" s="58"/>
      <c r="AM366" s="58"/>
      <c r="AN366" s="58"/>
      <c r="AO366" s="58"/>
      <c r="AP366" s="58"/>
      <c r="AQ366" s="57"/>
      <c r="AR366" s="57"/>
      <c r="AS366" s="57"/>
    </row>
    <row r="367" spans="1:45" ht="15" x14ac:dyDescent="0.25">
      <c r="A367" s="64"/>
      <c r="B367" s="64"/>
      <c r="C367" s="64"/>
      <c r="D367" s="64"/>
      <c r="E367" s="64"/>
      <c r="F367" s="64"/>
      <c r="G367" s="64"/>
      <c r="H367" s="67"/>
      <c r="I367" s="66"/>
      <c r="J367" s="68"/>
      <c r="K367" s="68"/>
      <c r="L367" s="67"/>
      <c r="M367" s="61"/>
      <c r="N367" s="67"/>
      <c r="O367" s="66"/>
      <c r="P367" s="65"/>
      <c r="Q367" s="64"/>
      <c r="R367" s="64"/>
      <c r="S367" s="64"/>
      <c r="T367" s="64"/>
      <c r="U367" s="65"/>
      <c r="V367" s="62"/>
      <c r="W367" s="63"/>
      <c r="X367" s="63"/>
      <c r="Y367" s="63"/>
      <c r="Z367" s="63"/>
      <c r="AA367" s="63"/>
      <c r="AB367" s="63"/>
      <c r="AC367" s="63"/>
      <c r="AD367" s="62"/>
      <c r="AE367" s="61"/>
      <c r="AF367" s="61"/>
      <c r="AG367" s="60"/>
      <c r="AH367" s="60"/>
      <c r="AI367" s="59"/>
      <c r="AJ367" s="58"/>
      <c r="AK367" s="58"/>
      <c r="AL367" s="58"/>
      <c r="AM367" s="58"/>
      <c r="AN367" s="58"/>
      <c r="AO367" s="58"/>
      <c r="AP367" s="58"/>
      <c r="AQ367" s="57"/>
      <c r="AR367" s="57"/>
      <c r="AS367" s="57"/>
    </row>
    <row r="368" spans="1:45" ht="15" x14ac:dyDescent="0.25">
      <c r="A368" s="64"/>
      <c r="B368" s="64"/>
      <c r="C368" s="64"/>
      <c r="D368" s="64"/>
      <c r="E368" s="64"/>
      <c r="F368" s="64"/>
      <c r="G368" s="64"/>
      <c r="H368" s="67"/>
      <c r="I368" s="66"/>
      <c r="J368" s="68"/>
      <c r="K368" s="68"/>
      <c r="L368" s="67"/>
      <c r="M368" s="61"/>
      <c r="N368" s="67"/>
      <c r="O368" s="66"/>
      <c r="P368" s="65"/>
      <c r="Q368" s="64"/>
      <c r="R368" s="64"/>
      <c r="S368" s="64"/>
      <c r="T368" s="64"/>
      <c r="U368" s="65"/>
      <c r="V368" s="62"/>
      <c r="W368" s="63"/>
      <c r="X368" s="63"/>
      <c r="Y368" s="63"/>
      <c r="Z368" s="63"/>
      <c r="AA368" s="63"/>
      <c r="AB368" s="63"/>
      <c r="AC368" s="63"/>
      <c r="AD368" s="62"/>
      <c r="AE368" s="61"/>
      <c r="AF368" s="61"/>
      <c r="AG368" s="60"/>
      <c r="AH368" s="60"/>
      <c r="AI368" s="59"/>
      <c r="AJ368" s="58"/>
      <c r="AK368" s="58"/>
      <c r="AL368" s="58"/>
      <c r="AM368" s="58"/>
      <c r="AN368" s="58"/>
      <c r="AO368" s="58"/>
      <c r="AP368" s="58"/>
      <c r="AQ368" s="57"/>
      <c r="AR368" s="57"/>
      <c r="AS368" s="57"/>
    </row>
    <row r="369" spans="1:45" ht="15" x14ac:dyDescent="0.25">
      <c r="A369" s="64"/>
      <c r="B369" s="64"/>
      <c r="C369" s="64"/>
      <c r="D369" s="64"/>
      <c r="E369" s="64"/>
      <c r="F369" s="64"/>
      <c r="G369" s="64"/>
      <c r="H369" s="67"/>
      <c r="I369" s="66"/>
      <c r="J369" s="68"/>
      <c r="K369" s="68"/>
      <c r="L369" s="67"/>
      <c r="M369" s="61"/>
      <c r="N369" s="67"/>
      <c r="O369" s="66"/>
      <c r="P369" s="65"/>
      <c r="Q369" s="64"/>
      <c r="R369" s="64"/>
      <c r="S369" s="64"/>
      <c r="T369" s="64"/>
      <c r="U369" s="65"/>
      <c r="V369" s="62"/>
      <c r="W369" s="63"/>
      <c r="X369" s="63"/>
      <c r="Y369" s="63"/>
      <c r="Z369" s="63"/>
      <c r="AA369" s="63"/>
      <c r="AB369" s="63"/>
      <c r="AC369" s="63"/>
      <c r="AD369" s="62"/>
      <c r="AE369" s="61"/>
      <c r="AF369" s="61"/>
      <c r="AG369" s="60"/>
      <c r="AH369" s="60"/>
      <c r="AI369" s="59"/>
      <c r="AJ369" s="58"/>
      <c r="AK369" s="58"/>
      <c r="AL369" s="58"/>
      <c r="AM369" s="58"/>
      <c r="AN369" s="58"/>
      <c r="AO369" s="58"/>
      <c r="AP369" s="58"/>
      <c r="AQ369" s="57"/>
      <c r="AR369" s="57"/>
      <c r="AS369" s="57"/>
    </row>
    <row r="370" spans="1:45" ht="15" x14ac:dyDescent="0.25">
      <c r="A370" s="64"/>
      <c r="B370" s="64"/>
      <c r="C370" s="64"/>
      <c r="D370" s="64"/>
      <c r="E370" s="64"/>
      <c r="F370" s="64"/>
      <c r="G370" s="64"/>
      <c r="H370" s="67"/>
      <c r="I370" s="66"/>
      <c r="J370" s="68"/>
      <c r="K370" s="68"/>
      <c r="L370" s="67"/>
      <c r="M370" s="61"/>
      <c r="N370" s="67"/>
      <c r="O370" s="66"/>
      <c r="P370" s="65"/>
      <c r="Q370" s="64"/>
      <c r="R370" s="64"/>
      <c r="S370" s="64"/>
      <c r="T370" s="64"/>
      <c r="U370" s="65"/>
      <c r="V370" s="62"/>
      <c r="W370" s="63"/>
      <c r="X370" s="63"/>
      <c r="Y370" s="63"/>
      <c r="Z370" s="63"/>
      <c r="AA370" s="63"/>
      <c r="AB370" s="63"/>
      <c r="AC370" s="63"/>
      <c r="AD370" s="62"/>
      <c r="AE370" s="61"/>
      <c r="AF370" s="61"/>
      <c r="AG370" s="60"/>
      <c r="AH370" s="60"/>
      <c r="AI370" s="59"/>
      <c r="AJ370" s="58"/>
      <c r="AK370" s="58"/>
      <c r="AL370" s="58"/>
      <c r="AM370" s="58"/>
      <c r="AN370" s="58"/>
      <c r="AO370" s="58"/>
      <c r="AP370" s="58"/>
      <c r="AQ370" s="57"/>
      <c r="AR370" s="57"/>
      <c r="AS370" s="57"/>
    </row>
    <row r="371" spans="1:45" ht="15" x14ac:dyDescent="0.25">
      <c r="A371" s="64"/>
      <c r="B371" s="64"/>
      <c r="C371" s="64"/>
      <c r="D371" s="64"/>
      <c r="E371" s="64"/>
      <c r="F371" s="64"/>
      <c r="G371" s="64"/>
      <c r="H371" s="67"/>
      <c r="I371" s="66"/>
      <c r="J371" s="68"/>
      <c r="K371" s="68"/>
      <c r="L371" s="67"/>
      <c r="M371" s="61"/>
      <c r="N371" s="67"/>
      <c r="O371" s="66"/>
      <c r="P371" s="65"/>
      <c r="Q371" s="64"/>
      <c r="R371" s="64"/>
      <c r="S371" s="64"/>
      <c r="T371" s="64"/>
      <c r="U371" s="65"/>
      <c r="V371" s="62"/>
      <c r="W371" s="63"/>
      <c r="X371" s="63"/>
      <c r="Y371" s="63"/>
      <c r="Z371" s="63"/>
      <c r="AA371" s="63"/>
      <c r="AB371" s="63"/>
      <c r="AC371" s="63"/>
      <c r="AD371" s="62"/>
      <c r="AE371" s="61"/>
      <c r="AF371" s="61"/>
      <c r="AG371" s="60"/>
      <c r="AH371" s="60"/>
      <c r="AI371" s="59"/>
      <c r="AJ371" s="58"/>
      <c r="AK371" s="58"/>
      <c r="AL371" s="58"/>
      <c r="AM371" s="58"/>
      <c r="AN371" s="58"/>
      <c r="AO371" s="58"/>
      <c r="AP371" s="58"/>
      <c r="AQ371" s="57"/>
      <c r="AR371" s="57"/>
      <c r="AS371" s="57"/>
    </row>
    <row r="372" spans="1:45" ht="15" x14ac:dyDescent="0.25">
      <c r="A372" s="64"/>
      <c r="B372" s="64"/>
      <c r="C372" s="64"/>
      <c r="D372" s="64"/>
      <c r="E372" s="64"/>
      <c r="F372" s="64"/>
      <c r="G372" s="64"/>
      <c r="H372" s="67"/>
      <c r="I372" s="66"/>
      <c r="J372" s="68"/>
      <c r="K372" s="68"/>
      <c r="L372" s="67"/>
      <c r="M372" s="61"/>
      <c r="N372" s="67"/>
      <c r="O372" s="66"/>
      <c r="P372" s="65"/>
      <c r="Q372" s="64"/>
      <c r="R372" s="64"/>
      <c r="S372" s="64"/>
      <c r="T372" s="64"/>
      <c r="U372" s="65"/>
      <c r="V372" s="62"/>
      <c r="W372" s="63"/>
      <c r="X372" s="63"/>
      <c r="Y372" s="63"/>
      <c r="Z372" s="63"/>
      <c r="AA372" s="63"/>
      <c r="AB372" s="63"/>
      <c r="AC372" s="63"/>
      <c r="AD372" s="62"/>
      <c r="AE372" s="61"/>
      <c r="AF372" s="61"/>
      <c r="AG372" s="60"/>
      <c r="AH372" s="60"/>
      <c r="AI372" s="59"/>
      <c r="AJ372" s="58"/>
      <c r="AK372" s="58"/>
      <c r="AL372" s="58"/>
      <c r="AM372" s="58"/>
      <c r="AN372" s="58"/>
      <c r="AO372" s="58"/>
      <c r="AP372" s="58"/>
      <c r="AQ372" s="57"/>
      <c r="AR372" s="57"/>
      <c r="AS372" s="57"/>
    </row>
    <row r="373" spans="1:45" ht="15" x14ac:dyDescent="0.25">
      <c r="A373" s="64"/>
      <c r="B373" s="64"/>
      <c r="C373" s="64"/>
      <c r="D373" s="64"/>
      <c r="E373" s="64"/>
      <c r="F373" s="64"/>
      <c r="G373" s="64"/>
      <c r="H373" s="67"/>
      <c r="I373" s="66"/>
      <c r="J373" s="68"/>
      <c r="K373" s="68"/>
      <c r="L373" s="67"/>
      <c r="M373" s="61"/>
      <c r="N373" s="67"/>
      <c r="O373" s="66"/>
      <c r="P373" s="65"/>
      <c r="Q373" s="64"/>
      <c r="R373" s="64"/>
      <c r="S373" s="64"/>
      <c r="T373" s="64"/>
      <c r="U373" s="65"/>
      <c r="V373" s="62"/>
      <c r="W373" s="63"/>
      <c r="X373" s="63"/>
      <c r="Y373" s="63"/>
      <c r="Z373" s="63"/>
      <c r="AA373" s="63"/>
      <c r="AB373" s="63"/>
      <c r="AC373" s="63"/>
      <c r="AD373" s="62"/>
      <c r="AE373" s="61"/>
      <c r="AF373" s="61"/>
      <c r="AG373" s="60"/>
      <c r="AH373" s="60"/>
      <c r="AI373" s="59"/>
      <c r="AJ373" s="58"/>
      <c r="AK373" s="58"/>
      <c r="AL373" s="58"/>
      <c r="AM373" s="58"/>
      <c r="AN373" s="58"/>
      <c r="AO373" s="58"/>
      <c r="AP373" s="58"/>
      <c r="AQ373" s="57"/>
      <c r="AR373" s="57"/>
      <c r="AS373" s="57"/>
    </row>
    <row r="374" spans="1:45" ht="15" x14ac:dyDescent="0.25">
      <c r="A374" s="64"/>
      <c r="B374" s="64"/>
      <c r="C374" s="64"/>
      <c r="D374" s="64"/>
      <c r="E374" s="64"/>
      <c r="F374" s="64"/>
      <c r="G374" s="64"/>
      <c r="H374" s="67"/>
      <c r="I374" s="66"/>
      <c r="J374" s="68"/>
      <c r="K374" s="68"/>
      <c r="L374" s="67"/>
      <c r="M374" s="61"/>
      <c r="N374" s="67"/>
      <c r="O374" s="66"/>
      <c r="P374" s="65"/>
      <c r="Q374" s="64"/>
      <c r="R374" s="64"/>
      <c r="S374" s="64"/>
      <c r="T374" s="64"/>
      <c r="U374" s="65"/>
      <c r="V374" s="62"/>
      <c r="W374" s="63"/>
      <c r="X374" s="63"/>
      <c r="Y374" s="63"/>
      <c r="Z374" s="63"/>
      <c r="AA374" s="63"/>
      <c r="AB374" s="63"/>
      <c r="AC374" s="63"/>
      <c r="AD374" s="62"/>
      <c r="AE374" s="61"/>
      <c r="AF374" s="61"/>
      <c r="AG374" s="60"/>
      <c r="AH374" s="60"/>
      <c r="AI374" s="59"/>
      <c r="AJ374" s="58"/>
      <c r="AK374" s="58"/>
      <c r="AL374" s="58"/>
      <c r="AM374" s="58"/>
      <c r="AN374" s="58"/>
      <c r="AO374" s="58"/>
      <c r="AP374" s="58"/>
      <c r="AQ374" s="57"/>
      <c r="AR374" s="57"/>
      <c r="AS374" s="57"/>
    </row>
    <row r="375" spans="1:45" ht="15" x14ac:dyDescent="0.25">
      <c r="A375" s="64"/>
      <c r="B375" s="64"/>
      <c r="C375" s="64"/>
      <c r="D375" s="64"/>
      <c r="E375" s="64"/>
      <c r="F375" s="64"/>
      <c r="G375" s="64"/>
      <c r="H375" s="67"/>
      <c r="I375" s="66"/>
      <c r="J375" s="68"/>
      <c r="K375" s="68"/>
      <c r="L375" s="67"/>
      <c r="M375" s="61"/>
      <c r="N375" s="67"/>
      <c r="O375" s="66"/>
      <c r="P375" s="65"/>
      <c r="Q375" s="64"/>
      <c r="R375" s="64"/>
      <c r="S375" s="64"/>
      <c r="T375" s="64"/>
      <c r="U375" s="65"/>
      <c r="V375" s="62"/>
      <c r="W375" s="63"/>
      <c r="X375" s="63"/>
      <c r="Y375" s="63"/>
      <c r="Z375" s="63"/>
      <c r="AA375" s="63"/>
      <c r="AB375" s="63"/>
      <c r="AC375" s="63"/>
      <c r="AD375" s="62"/>
      <c r="AE375" s="61"/>
      <c r="AF375" s="61"/>
      <c r="AG375" s="60"/>
      <c r="AH375" s="60"/>
      <c r="AI375" s="59"/>
      <c r="AJ375" s="58"/>
      <c r="AK375" s="58"/>
      <c r="AL375" s="58"/>
      <c r="AM375" s="58"/>
      <c r="AN375" s="58"/>
      <c r="AO375" s="58"/>
      <c r="AP375" s="58"/>
      <c r="AQ375" s="57"/>
      <c r="AR375" s="57"/>
      <c r="AS375" s="57"/>
    </row>
    <row r="376" spans="1:45" ht="15" x14ac:dyDescent="0.25">
      <c r="A376" s="64"/>
      <c r="B376" s="64"/>
      <c r="C376" s="64"/>
      <c r="D376" s="64"/>
      <c r="E376" s="64"/>
      <c r="F376" s="64"/>
      <c r="G376" s="64"/>
      <c r="H376" s="67"/>
      <c r="I376" s="66"/>
      <c r="J376" s="68"/>
      <c r="K376" s="68"/>
      <c r="L376" s="67"/>
      <c r="M376" s="61"/>
      <c r="N376" s="67"/>
      <c r="O376" s="66"/>
      <c r="P376" s="65"/>
      <c r="Q376" s="64"/>
      <c r="R376" s="64"/>
      <c r="S376" s="64"/>
      <c r="T376" s="64"/>
      <c r="U376" s="65"/>
      <c r="V376" s="62"/>
      <c r="W376" s="63"/>
      <c r="X376" s="63"/>
      <c r="Y376" s="63"/>
      <c r="Z376" s="63"/>
      <c r="AA376" s="63"/>
      <c r="AB376" s="63"/>
      <c r="AC376" s="63"/>
      <c r="AD376" s="62"/>
      <c r="AE376" s="61"/>
      <c r="AF376" s="61"/>
      <c r="AG376" s="60"/>
      <c r="AH376" s="60"/>
      <c r="AI376" s="59"/>
      <c r="AJ376" s="58"/>
      <c r="AK376" s="58"/>
      <c r="AL376" s="58"/>
      <c r="AM376" s="58"/>
      <c r="AN376" s="58"/>
      <c r="AO376" s="58"/>
      <c r="AP376" s="58"/>
      <c r="AQ376" s="57"/>
      <c r="AR376" s="57"/>
      <c r="AS376" s="57"/>
    </row>
    <row r="377" spans="1:45" ht="15" x14ac:dyDescent="0.25">
      <c r="A377" s="64"/>
      <c r="B377" s="64"/>
      <c r="C377" s="64"/>
      <c r="D377" s="64"/>
      <c r="E377" s="64"/>
      <c r="F377" s="64"/>
      <c r="G377" s="64"/>
      <c r="H377" s="67"/>
      <c r="I377" s="66"/>
      <c r="J377" s="68"/>
      <c r="K377" s="68"/>
      <c r="L377" s="67"/>
      <c r="M377" s="61"/>
      <c r="N377" s="67"/>
      <c r="O377" s="66"/>
      <c r="P377" s="65"/>
      <c r="Q377" s="64"/>
      <c r="R377" s="64"/>
      <c r="S377" s="64"/>
      <c r="T377" s="64"/>
      <c r="U377" s="65"/>
      <c r="V377" s="62"/>
      <c r="W377" s="63"/>
      <c r="X377" s="63"/>
      <c r="Y377" s="63"/>
      <c r="Z377" s="63"/>
      <c r="AA377" s="63"/>
      <c r="AB377" s="63"/>
      <c r="AC377" s="63"/>
      <c r="AD377" s="62"/>
      <c r="AE377" s="61"/>
      <c r="AF377" s="61"/>
      <c r="AG377" s="60"/>
      <c r="AH377" s="60"/>
      <c r="AI377" s="59"/>
      <c r="AJ377" s="58"/>
      <c r="AK377" s="58"/>
      <c r="AL377" s="58"/>
      <c r="AM377" s="58"/>
      <c r="AN377" s="58"/>
      <c r="AO377" s="58"/>
      <c r="AP377" s="58"/>
      <c r="AQ377" s="57"/>
      <c r="AR377" s="57"/>
      <c r="AS377" s="57"/>
    </row>
    <row r="378" spans="1:45" ht="15" x14ac:dyDescent="0.25">
      <c r="A378" s="64"/>
      <c r="B378" s="64"/>
      <c r="C378" s="64"/>
      <c r="D378" s="64"/>
      <c r="E378" s="64"/>
      <c r="F378" s="64"/>
      <c r="G378" s="64"/>
      <c r="H378" s="67"/>
      <c r="I378" s="66"/>
      <c r="J378" s="68"/>
      <c r="K378" s="68"/>
      <c r="L378" s="67"/>
      <c r="M378" s="61"/>
      <c r="N378" s="67"/>
      <c r="O378" s="66"/>
      <c r="P378" s="65"/>
      <c r="Q378" s="64"/>
      <c r="R378" s="64"/>
      <c r="S378" s="64"/>
      <c r="T378" s="64"/>
      <c r="U378" s="65"/>
      <c r="V378" s="62"/>
      <c r="W378" s="63"/>
      <c r="X378" s="63"/>
      <c r="Y378" s="63"/>
      <c r="Z378" s="63"/>
      <c r="AA378" s="63"/>
      <c r="AB378" s="63"/>
      <c r="AC378" s="63"/>
      <c r="AD378" s="62"/>
      <c r="AE378" s="61"/>
      <c r="AF378" s="61"/>
      <c r="AG378" s="60"/>
      <c r="AH378" s="60"/>
      <c r="AI378" s="59"/>
      <c r="AJ378" s="58"/>
      <c r="AK378" s="58"/>
      <c r="AL378" s="58"/>
      <c r="AM378" s="58"/>
      <c r="AN378" s="58"/>
      <c r="AO378" s="58"/>
      <c r="AP378" s="58"/>
      <c r="AQ378" s="57"/>
      <c r="AR378" s="57"/>
      <c r="AS378" s="57"/>
    </row>
    <row r="379" spans="1:45" ht="15" x14ac:dyDescent="0.25">
      <c r="A379" s="64"/>
      <c r="B379" s="64"/>
      <c r="C379" s="64"/>
      <c r="D379" s="64"/>
      <c r="E379" s="64"/>
      <c r="F379" s="64"/>
      <c r="G379" s="64"/>
      <c r="H379" s="67"/>
      <c r="I379" s="66"/>
      <c r="J379" s="68"/>
      <c r="K379" s="68"/>
      <c r="L379" s="67"/>
      <c r="M379" s="61"/>
      <c r="N379" s="67"/>
      <c r="O379" s="66"/>
      <c r="P379" s="65"/>
      <c r="Q379" s="64"/>
      <c r="R379" s="64"/>
      <c r="S379" s="64"/>
      <c r="T379" s="64"/>
      <c r="U379" s="65"/>
      <c r="V379" s="62"/>
      <c r="W379" s="63"/>
      <c r="X379" s="63"/>
      <c r="Y379" s="63"/>
      <c r="Z379" s="63"/>
      <c r="AA379" s="63"/>
      <c r="AB379" s="63"/>
      <c r="AC379" s="63"/>
      <c r="AD379" s="62"/>
      <c r="AE379" s="61"/>
      <c r="AF379" s="61"/>
      <c r="AG379" s="60"/>
      <c r="AH379" s="60"/>
      <c r="AI379" s="59"/>
      <c r="AJ379" s="58"/>
      <c r="AK379" s="58"/>
      <c r="AL379" s="58"/>
      <c r="AM379" s="58"/>
      <c r="AN379" s="58"/>
      <c r="AO379" s="58"/>
      <c r="AP379" s="58"/>
      <c r="AQ379" s="57"/>
      <c r="AR379" s="57"/>
      <c r="AS379" s="57"/>
    </row>
    <row r="380" spans="1:45" ht="15" x14ac:dyDescent="0.25">
      <c r="A380" s="64"/>
      <c r="B380" s="64"/>
      <c r="C380" s="64"/>
      <c r="D380" s="64"/>
      <c r="E380" s="64"/>
      <c r="F380" s="64"/>
      <c r="G380" s="64"/>
      <c r="H380" s="67"/>
      <c r="I380" s="66"/>
      <c r="J380" s="68"/>
      <c r="K380" s="68"/>
      <c r="L380" s="67"/>
      <c r="M380" s="61"/>
      <c r="N380" s="67"/>
      <c r="O380" s="66"/>
      <c r="P380" s="65"/>
      <c r="Q380" s="64"/>
      <c r="R380" s="64"/>
      <c r="S380" s="64"/>
      <c r="T380" s="64"/>
      <c r="U380" s="65"/>
      <c r="V380" s="62"/>
      <c r="W380" s="63"/>
      <c r="X380" s="63"/>
      <c r="Y380" s="63"/>
      <c r="Z380" s="63"/>
      <c r="AA380" s="63"/>
      <c r="AB380" s="63"/>
      <c r="AC380" s="63"/>
      <c r="AD380" s="62"/>
      <c r="AE380" s="61"/>
      <c r="AF380" s="61"/>
      <c r="AG380" s="60"/>
      <c r="AH380" s="60"/>
      <c r="AI380" s="59"/>
      <c r="AJ380" s="58"/>
      <c r="AK380" s="58"/>
      <c r="AL380" s="58"/>
      <c r="AM380" s="58"/>
      <c r="AN380" s="58"/>
      <c r="AO380" s="58"/>
      <c r="AP380" s="58"/>
      <c r="AQ380" s="57"/>
      <c r="AR380" s="57"/>
      <c r="AS380" s="57"/>
    </row>
    <row r="381" spans="1:45" ht="15" x14ac:dyDescent="0.25">
      <c r="A381" s="64"/>
      <c r="B381" s="64"/>
      <c r="C381" s="64"/>
      <c r="D381" s="64"/>
      <c r="E381" s="64"/>
      <c r="F381" s="64"/>
      <c r="G381" s="64"/>
      <c r="H381" s="67"/>
      <c r="I381" s="66"/>
      <c r="J381" s="68"/>
      <c r="K381" s="68"/>
      <c r="L381" s="67"/>
      <c r="M381" s="61"/>
      <c r="N381" s="67"/>
      <c r="O381" s="66"/>
      <c r="P381" s="65"/>
      <c r="Q381" s="64"/>
      <c r="R381" s="64"/>
      <c r="S381" s="64"/>
      <c r="T381" s="64"/>
      <c r="U381" s="65"/>
      <c r="V381" s="62"/>
      <c r="W381" s="63"/>
      <c r="X381" s="63"/>
      <c r="Y381" s="63"/>
      <c r="Z381" s="63"/>
      <c r="AA381" s="63"/>
      <c r="AB381" s="63"/>
      <c r="AC381" s="63"/>
      <c r="AD381" s="62"/>
      <c r="AE381" s="61"/>
      <c r="AF381" s="61"/>
      <c r="AG381" s="60"/>
      <c r="AH381" s="60"/>
      <c r="AI381" s="59"/>
      <c r="AJ381" s="58"/>
      <c r="AK381" s="58"/>
      <c r="AL381" s="58"/>
      <c r="AM381" s="58"/>
      <c r="AN381" s="58"/>
      <c r="AO381" s="58"/>
      <c r="AP381" s="58"/>
      <c r="AQ381" s="57"/>
      <c r="AR381" s="57"/>
      <c r="AS381" s="57"/>
    </row>
    <row r="382" spans="1:45" ht="15" x14ac:dyDescent="0.25">
      <c r="A382" s="64"/>
      <c r="B382" s="64"/>
      <c r="C382" s="64"/>
      <c r="D382" s="64"/>
      <c r="E382" s="64"/>
      <c r="F382" s="64"/>
      <c r="G382" s="64"/>
      <c r="H382" s="67"/>
      <c r="I382" s="66"/>
      <c r="J382" s="68"/>
      <c r="K382" s="68"/>
      <c r="L382" s="67"/>
      <c r="M382" s="61"/>
      <c r="N382" s="67"/>
      <c r="O382" s="66"/>
      <c r="P382" s="65"/>
      <c r="Q382" s="64"/>
      <c r="R382" s="64"/>
      <c r="S382" s="64"/>
      <c r="T382" s="64"/>
      <c r="U382" s="65"/>
      <c r="V382" s="62"/>
      <c r="W382" s="63"/>
      <c r="X382" s="63"/>
      <c r="Y382" s="63"/>
      <c r="Z382" s="63"/>
      <c r="AA382" s="63"/>
      <c r="AB382" s="63"/>
      <c r="AC382" s="63"/>
      <c r="AD382" s="62"/>
      <c r="AE382" s="61"/>
      <c r="AF382" s="61"/>
      <c r="AG382" s="60"/>
      <c r="AH382" s="60"/>
      <c r="AI382" s="59"/>
      <c r="AJ382" s="58"/>
      <c r="AK382" s="58"/>
      <c r="AL382" s="58"/>
      <c r="AM382" s="58"/>
      <c r="AN382" s="58"/>
      <c r="AO382" s="58"/>
      <c r="AP382" s="58"/>
      <c r="AQ382" s="57"/>
      <c r="AR382" s="57"/>
      <c r="AS382" s="57"/>
    </row>
    <row r="383" spans="1:45" ht="15" x14ac:dyDescent="0.25">
      <c r="A383" s="64"/>
      <c r="B383" s="64"/>
      <c r="C383" s="64"/>
      <c r="D383" s="64"/>
      <c r="E383" s="64"/>
      <c r="F383" s="64"/>
      <c r="G383" s="64"/>
      <c r="H383" s="67"/>
      <c r="I383" s="66"/>
      <c r="J383" s="68"/>
      <c r="K383" s="68"/>
      <c r="L383" s="67"/>
      <c r="M383" s="61"/>
      <c r="N383" s="67"/>
      <c r="O383" s="66"/>
      <c r="P383" s="65"/>
      <c r="Q383" s="64"/>
      <c r="R383" s="64"/>
      <c r="S383" s="64"/>
      <c r="T383" s="64"/>
      <c r="U383" s="65"/>
      <c r="V383" s="62"/>
      <c r="W383" s="63"/>
      <c r="X383" s="63"/>
      <c r="Y383" s="63"/>
      <c r="Z383" s="63"/>
      <c r="AA383" s="63"/>
      <c r="AB383" s="63"/>
      <c r="AC383" s="63"/>
      <c r="AD383" s="62"/>
      <c r="AE383" s="61"/>
      <c r="AF383" s="61"/>
      <c r="AG383" s="60"/>
      <c r="AH383" s="60"/>
      <c r="AI383" s="59"/>
      <c r="AJ383" s="58"/>
      <c r="AK383" s="58"/>
      <c r="AL383" s="58"/>
      <c r="AM383" s="58"/>
      <c r="AN383" s="58"/>
      <c r="AO383" s="58"/>
      <c r="AP383" s="58"/>
      <c r="AQ383" s="57"/>
      <c r="AR383" s="57"/>
      <c r="AS383" s="57"/>
    </row>
    <row r="384" spans="1:45" ht="15" x14ac:dyDescent="0.25">
      <c r="A384" s="64"/>
      <c r="B384" s="64"/>
      <c r="C384" s="64"/>
      <c r="D384" s="64"/>
      <c r="E384" s="64"/>
      <c r="F384" s="64"/>
      <c r="G384" s="64"/>
      <c r="H384" s="67"/>
      <c r="I384" s="66"/>
      <c r="J384" s="68"/>
      <c r="K384" s="68"/>
      <c r="L384" s="67"/>
      <c r="M384" s="61"/>
      <c r="N384" s="67"/>
      <c r="O384" s="66"/>
      <c r="P384" s="65"/>
      <c r="Q384" s="64"/>
      <c r="R384" s="64"/>
      <c r="S384" s="64"/>
      <c r="T384" s="64"/>
      <c r="U384" s="65"/>
      <c r="V384" s="62"/>
      <c r="W384" s="63"/>
      <c r="X384" s="63"/>
      <c r="Y384" s="63"/>
      <c r="Z384" s="63"/>
      <c r="AA384" s="63"/>
      <c r="AB384" s="63"/>
      <c r="AC384" s="63"/>
      <c r="AD384" s="62"/>
      <c r="AE384" s="61"/>
      <c r="AF384" s="61"/>
      <c r="AG384" s="60"/>
      <c r="AH384" s="60"/>
      <c r="AI384" s="59"/>
      <c r="AJ384" s="58"/>
      <c r="AK384" s="58"/>
      <c r="AL384" s="58"/>
      <c r="AM384" s="58"/>
      <c r="AN384" s="58"/>
      <c r="AO384" s="58"/>
      <c r="AP384" s="58"/>
      <c r="AQ384" s="57"/>
      <c r="AR384" s="57"/>
      <c r="AS384" s="57"/>
    </row>
    <row r="385" spans="1:45" ht="15" x14ac:dyDescent="0.25">
      <c r="A385" s="64"/>
      <c r="B385" s="64"/>
      <c r="C385" s="64"/>
      <c r="D385" s="64"/>
      <c r="E385" s="64"/>
      <c r="F385" s="64"/>
      <c r="G385" s="64"/>
      <c r="H385" s="67"/>
      <c r="I385" s="66"/>
      <c r="J385" s="68"/>
      <c r="K385" s="68"/>
      <c r="L385" s="67"/>
      <c r="M385" s="61"/>
      <c r="N385" s="67"/>
      <c r="O385" s="66"/>
      <c r="P385" s="65"/>
      <c r="Q385" s="64"/>
      <c r="R385" s="64"/>
      <c r="S385" s="64"/>
      <c r="T385" s="64"/>
      <c r="U385" s="65"/>
      <c r="V385" s="62"/>
      <c r="W385" s="63"/>
      <c r="X385" s="63"/>
      <c r="Y385" s="63"/>
      <c r="Z385" s="63"/>
      <c r="AA385" s="63"/>
      <c r="AB385" s="63"/>
      <c r="AC385" s="63"/>
      <c r="AD385" s="62"/>
      <c r="AE385" s="61"/>
      <c r="AF385" s="61"/>
      <c r="AG385" s="60"/>
      <c r="AH385" s="60"/>
      <c r="AI385" s="59"/>
      <c r="AJ385" s="58"/>
      <c r="AK385" s="58"/>
      <c r="AL385" s="58"/>
      <c r="AM385" s="58"/>
      <c r="AN385" s="58"/>
      <c r="AO385" s="58"/>
      <c r="AP385" s="58"/>
      <c r="AQ385" s="57"/>
      <c r="AR385" s="57"/>
      <c r="AS385" s="57"/>
    </row>
    <row r="386" spans="1:45" ht="15" x14ac:dyDescent="0.25">
      <c r="A386" s="64"/>
      <c r="B386" s="64"/>
      <c r="C386" s="64"/>
      <c r="D386" s="64"/>
      <c r="E386" s="64"/>
      <c r="F386" s="64"/>
      <c r="G386" s="64"/>
      <c r="H386" s="67"/>
      <c r="I386" s="66"/>
      <c r="J386" s="68"/>
      <c r="K386" s="68"/>
      <c r="L386" s="67"/>
      <c r="M386" s="61"/>
      <c r="N386" s="67"/>
      <c r="O386" s="66"/>
      <c r="P386" s="65"/>
      <c r="Q386" s="64"/>
      <c r="R386" s="64"/>
      <c r="S386" s="64"/>
      <c r="T386" s="64"/>
      <c r="U386" s="65"/>
      <c r="V386" s="62"/>
      <c r="W386" s="63"/>
      <c r="X386" s="63"/>
      <c r="Y386" s="63"/>
      <c r="Z386" s="63"/>
      <c r="AA386" s="63"/>
      <c r="AB386" s="63"/>
      <c r="AC386" s="63"/>
      <c r="AD386" s="62"/>
      <c r="AE386" s="61"/>
      <c r="AF386" s="61"/>
      <c r="AG386" s="60"/>
      <c r="AH386" s="60"/>
      <c r="AI386" s="59"/>
      <c r="AJ386" s="58"/>
      <c r="AK386" s="58"/>
      <c r="AL386" s="58"/>
      <c r="AM386" s="58"/>
      <c r="AN386" s="58"/>
      <c r="AO386" s="58"/>
      <c r="AP386" s="58"/>
      <c r="AQ386" s="57"/>
      <c r="AR386" s="57"/>
      <c r="AS386" s="57"/>
    </row>
    <row r="387" spans="1:45" ht="15" x14ac:dyDescent="0.25">
      <c r="A387" s="64"/>
      <c r="B387" s="64"/>
      <c r="C387" s="64"/>
      <c r="D387" s="64"/>
      <c r="E387" s="64"/>
      <c r="F387" s="64"/>
      <c r="G387" s="64"/>
      <c r="H387" s="67"/>
      <c r="I387" s="66"/>
      <c r="J387" s="68"/>
      <c r="K387" s="68"/>
      <c r="L387" s="67"/>
      <c r="M387" s="61"/>
      <c r="N387" s="67"/>
      <c r="O387" s="66"/>
      <c r="P387" s="65"/>
      <c r="Q387" s="64"/>
      <c r="R387" s="64"/>
      <c r="S387" s="64"/>
      <c r="T387" s="64"/>
      <c r="U387" s="65"/>
      <c r="V387" s="62"/>
      <c r="W387" s="63"/>
      <c r="X387" s="63"/>
      <c r="Y387" s="63"/>
      <c r="Z387" s="63"/>
      <c r="AA387" s="63"/>
      <c r="AB387" s="63"/>
      <c r="AC387" s="63"/>
      <c r="AD387" s="62"/>
      <c r="AE387" s="61"/>
      <c r="AF387" s="61"/>
      <c r="AG387" s="60"/>
      <c r="AH387" s="60"/>
      <c r="AI387" s="59"/>
      <c r="AJ387" s="58"/>
      <c r="AK387" s="58"/>
      <c r="AL387" s="58"/>
      <c r="AM387" s="58"/>
      <c r="AN387" s="58"/>
      <c r="AO387" s="58"/>
      <c r="AP387" s="58"/>
      <c r="AQ387" s="57"/>
      <c r="AR387" s="57"/>
      <c r="AS387" s="57"/>
    </row>
    <row r="388" spans="1:45" ht="15" x14ac:dyDescent="0.25">
      <c r="A388" s="64"/>
      <c r="B388" s="64"/>
      <c r="C388" s="64"/>
      <c r="D388" s="64"/>
      <c r="E388" s="64"/>
      <c r="F388" s="64"/>
      <c r="G388" s="64"/>
      <c r="H388" s="67"/>
      <c r="I388" s="66"/>
      <c r="J388" s="68"/>
      <c r="K388" s="68"/>
      <c r="L388" s="67"/>
      <c r="M388" s="61"/>
      <c r="N388" s="67"/>
      <c r="O388" s="66"/>
      <c r="P388" s="65"/>
      <c r="Q388" s="64"/>
      <c r="R388" s="64"/>
      <c r="S388" s="64"/>
      <c r="T388" s="64"/>
      <c r="U388" s="65"/>
      <c r="V388" s="62"/>
      <c r="W388" s="63"/>
      <c r="X388" s="63"/>
      <c r="Y388" s="63"/>
      <c r="Z388" s="63"/>
      <c r="AA388" s="63"/>
      <c r="AB388" s="63"/>
      <c r="AC388" s="63"/>
      <c r="AD388" s="62"/>
      <c r="AE388" s="61"/>
      <c r="AF388" s="61"/>
      <c r="AG388" s="60"/>
      <c r="AH388" s="60"/>
      <c r="AI388" s="59"/>
      <c r="AJ388" s="58"/>
      <c r="AK388" s="58"/>
      <c r="AL388" s="58"/>
      <c r="AM388" s="58"/>
      <c r="AN388" s="58"/>
      <c r="AO388" s="58"/>
      <c r="AP388" s="58"/>
      <c r="AQ388" s="57"/>
      <c r="AR388" s="57"/>
      <c r="AS388" s="57"/>
    </row>
    <row r="389" spans="1:45" ht="15" x14ac:dyDescent="0.25">
      <c r="A389" s="64"/>
      <c r="B389" s="64"/>
      <c r="C389" s="64"/>
      <c r="D389" s="64"/>
      <c r="E389" s="64"/>
      <c r="F389" s="64"/>
      <c r="G389" s="64"/>
      <c r="H389" s="67"/>
      <c r="I389" s="66"/>
      <c r="J389" s="68"/>
      <c r="K389" s="68"/>
      <c r="L389" s="67"/>
      <c r="M389" s="61"/>
      <c r="N389" s="67"/>
      <c r="O389" s="66"/>
      <c r="P389" s="65"/>
      <c r="Q389" s="64"/>
      <c r="R389" s="64"/>
      <c r="S389" s="64"/>
      <c r="T389" s="64"/>
      <c r="U389" s="65"/>
      <c r="V389" s="62"/>
      <c r="W389" s="63"/>
      <c r="X389" s="63"/>
      <c r="Y389" s="63"/>
      <c r="Z389" s="63"/>
      <c r="AA389" s="63"/>
      <c r="AB389" s="63"/>
      <c r="AC389" s="63"/>
      <c r="AD389" s="62"/>
      <c r="AE389" s="61"/>
      <c r="AF389" s="61"/>
      <c r="AG389" s="60"/>
      <c r="AH389" s="60"/>
      <c r="AI389" s="59"/>
      <c r="AJ389" s="58"/>
      <c r="AK389" s="58"/>
      <c r="AL389" s="58"/>
      <c r="AM389" s="58"/>
      <c r="AN389" s="58"/>
      <c r="AO389" s="58"/>
      <c r="AP389" s="58"/>
      <c r="AQ389" s="57"/>
      <c r="AR389" s="57"/>
      <c r="AS389" s="57"/>
    </row>
    <row r="390" spans="1:45" ht="15" x14ac:dyDescent="0.25">
      <c r="A390" s="64"/>
      <c r="B390" s="64"/>
      <c r="C390" s="64"/>
      <c r="D390" s="64"/>
      <c r="E390" s="64"/>
      <c r="F390" s="64"/>
      <c r="G390" s="64"/>
      <c r="H390" s="67"/>
      <c r="I390" s="66"/>
      <c r="J390" s="68"/>
      <c r="K390" s="68"/>
      <c r="L390" s="67"/>
      <c r="M390" s="61"/>
      <c r="N390" s="67"/>
      <c r="O390" s="66"/>
      <c r="P390" s="65"/>
      <c r="Q390" s="64"/>
      <c r="R390" s="64"/>
      <c r="S390" s="64"/>
      <c r="T390" s="64"/>
      <c r="U390" s="65"/>
      <c r="V390" s="62"/>
      <c r="W390" s="63"/>
      <c r="X390" s="63"/>
      <c r="Y390" s="63"/>
      <c r="Z390" s="63"/>
      <c r="AA390" s="63"/>
      <c r="AB390" s="63"/>
      <c r="AC390" s="63"/>
      <c r="AD390" s="62"/>
      <c r="AE390" s="61"/>
      <c r="AF390" s="61"/>
      <c r="AG390" s="60"/>
      <c r="AH390" s="60"/>
      <c r="AI390" s="59"/>
      <c r="AJ390" s="58"/>
      <c r="AK390" s="58"/>
      <c r="AL390" s="58"/>
      <c r="AM390" s="58"/>
      <c r="AN390" s="58"/>
      <c r="AO390" s="58"/>
      <c r="AP390" s="58"/>
      <c r="AQ390" s="57"/>
      <c r="AR390" s="57"/>
      <c r="AS390" s="57"/>
    </row>
    <row r="391" spans="1:45" ht="15" x14ac:dyDescent="0.25">
      <c r="A391" s="64"/>
      <c r="B391" s="64"/>
      <c r="C391" s="64"/>
      <c r="D391" s="64"/>
      <c r="E391" s="64"/>
      <c r="F391" s="64"/>
      <c r="G391" s="64"/>
      <c r="H391" s="67"/>
      <c r="I391" s="66"/>
      <c r="J391" s="68"/>
      <c r="K391" s="68"/>
      <c r="L391" s="67"/>
      <c r="M391" s="61"/>
      <c r="N391" s="67"/>
      <c r="O391" s="66"/>
      <c r="P391" s="65"/>
      <c r="Q391" s="64"/>
      <c r="R391" s="64"/>
      <c r="S391" s="64"/>
      <c r="T391" s="64"/>
      <c r="U391" s="65"/>
      <c r="V391" s="62"/>
      <c r="W391" s="63"/>
      <c r="X391" s="63"/>
      <c r="Y391" s="63"/>
      <c r="Z391" s="63"/>
      <c r="AA391" s="63"/>
      <c r="AB391" s="63"/>
      <c r="AC391" s="63"/>
      <c r="AD391" s="62"/>
      <c r="AE391" s="61"/>
      <c r="AF391" s="61"/>
      <c r="AG391" s="60"/>
      <c r="AH391" s="60"/>
      <c r="AI391" s="59"/>
      <c r="AJ391" s="58"/>
      <c r="AK391" s="58"/>
      <c r="AL391" s="58"/>
      <c r="AM391" s="58"/>
      <c r="AN391" s="58"/>
      <c r="AO391" s="58"/>
      <c r="AP391" s="58"/>
      <c r="AQ391" s="57"/>
      <c r="AR391" s="57"/>
      <c r="AS391" s="57"/>
    </row>
    <row r="392" spans="1:45" ht="15" x14ac:dyDescent="0.25">
      <c r="A392" s="64"/>
      <c r="B392" s="64"/>
      <c r="C392" s="64"/>
      <c r="D392" s="64"/>
      <c r="E392" s="64"/>
      <c r="F392" s="64"/>
      <c r="G392" s="64"/>
      <c r="H392" s="67"/>
      <c r="I392" s="66"/>
      <c r="J392" s="68"/>
      <c r="K392" s="68"/>
      <c r="L392" s="67"/>
      <c r="M392" s="61"/>
      <c r="N392" s="67"/>
      <c r="O392" s="66"/>
      <c r="P392" s="65"/>
      <c r="Q392" s="64"/>
      <c r="R392" s="64"/>
      <c r="S392" s="64"/>
      <c r="T392" s="64"/>
      <c r="U392" s="65"/>
      <c r="V392" s="62"/>
      <c r="W392" s="63"/>
      <c r="X392" s="63"/>
      <c r="Y392" s="63"/>
      <c r="Z392" s="63"/>
      <c r="AA392" s="63"/>
      <c r="AB392" s="63"/>
      <c r="AC392" s="63"/>
      <c r="AD392" s="62"/>
      <c r="AE392" s="61"/>
      <c r="AF392" s="61"/>
      <c r="AG392" s="60"/>
      <c r="AH392" s="60"/>
      <c r="AI392" s="59"/>
      <c r="AJ392" s="58"/>
      <c r="AK392" s="58"/>
      <c r="AL392" s="58"/>
      <c r="AM392" s="58"/>
      <c r="AN392" s="58"/>
      <c r="AO392" s="58"/>
      <c r="AP392" s="58"/>
      <c r="AQ392" s="57"/>
      <c r="AR392" s="57"/>
      <c r="AS392" s="57"/>
    </row>
    <row r="393" spans="1:45" ht="15" x14ac:dyDescent="0.25">
      <c r="A393" s="64"/>
      <c r="B393" s="64"/>
      <c r="C393" s="64"/>
      <c r="D393" s="64"/>
      <c r="E393" s="64"/>
      <c r="F393" s="64"/>
      <c r="G393" s="64"/>
      <c r="H393" s="67"/>
      <c r="I393" s="66"/>
      <c r="J393" s="68"/>
      <c r="K393" s="68"/>
      <c r="L393" s="67"/>
      <c r="M393" s="61"/>
      <c r="N393" s="67"/>
      <c r="O393" s="66"/>
      <c r="P393" s="65"/>
      <c r="Q393" s="64"/>
      <c r="R393" s="64"/>
      <c r="S393" s="64"/>
      <c r="T393" s="64"/>
      <c r="U393" s="65"/>
      <c r="V393" s="62"/>
      <c r="W393" s="63"/>
      <c r="X393" s="63"/>
      <c r="Y393" s="63"/>
      <c r="Z393" s="63"/>
      <c r="AA393" s="63"/>
      <c r="AB393" s="63"/>
      <c r="AC393" s="63"/>
      <c r="AD393" s="62"/>
      <c r="AE393" s="61"/>
      <c r="AF393" s="61"/>
      <c r="AG393" s="60"/>
      <c r="AH393" s="60"/>
      <c r="AI393" s="59"/>
      <c r="AJ393" s="58"/>
      <c r="AK393" s="58"/>
      <c r="AL393" s="58"/>
      <c r="AM393" s="58"/>
      <c r="AN393" s="58"/>
      <c r="AO393" s="58"/>
      <c r="AP393" s="58"/>
      <c r="AQ393" s="57"/>
      <c r="AR393" s="57"/>
      <c r="AS393" s="57"/>
    </row>
    <row r="394" spans="1:45" ht="15" x14ac:dyDescent="0.25">
      <c r="A394" s="64"/>
      <c r="B394" s="64"/>
      <c r="C394" s="64"/>
      <c r="D394" s="64"/>
      <c r="E394" s="64"/>
      <c r="F394" s="64"/>
      <c r="G394" s="64"/>
      <c r="H394" s="67"/>
      <c r="I394" s="66"/>
      <c r="J394" s="68"/>
      <c r="K394" s="68"/>
      <c r="L394" s="67"/>
      <c r="M394" s="61"/>
      <c r="N394" s="67"/>
      <c r="O394" s="66"/>
      <c r="P394" s="65"/>
      <c r="Q394" s="64"/>
      <c r="R394" s="64"/>
      <c r="S394" s="64"/>
      <c r="T394" s="64"/>
      <c r="U394" s="65"/>
      <c r="V394" s="62"/>
      <c r="W394" s="63"/>
      <c r="X394" s="63"/>
      <c r="Y394" s="63"/>
      <c r="Z394" s="63"/>
      <c r="AA394" s="63"/>
      <c r="AB394" s="63"/>
      <c r="AC394" s="63"/>
      <c r="AD394" s="62"/>
      <c r="AE394" s="61"/>
      <c r="AF394" s="61"/>
      <c r="AG394" s="60"/>
      <c r="AH394" s="60"/>
      <c r="AI394" s="59"/>
      <c r="AJ394" s="58"/>
      <c r="AK394" s="58"/>
      <c r="AL394" s="58"/>
      <c r="AM394" s="58"/>
      <c r="AN394" s="58"/>
      <c r="AO394" s="58"/>
      <c r="AP394" s="58"/>
      <c r="AQ394" s="57"/>
      <c r="AR394" s="57"/>
      <c r="AS394" s="57"/>
    </row>
    <row r="395" spans="1:45" ht="15" x14ac:dyDescent="0.25">
      <c r="A395" s="64"/>
      <c r="B395" s="64"/>
      <c r="C395" s="64"/>
      <c r="D395" s="64"/>
      <c r="E395" s="64"/>
      <c r="F395" s="64"/>
      <c r="G395" s="64"/>
      <c r="H395" s="67"/>
      <c r="I395" s="66"/>
      <c r="J395" s="68"/>
      <c r="K395" s="68"/>
      <c r="L395" s="67"/>
      <c r="M395" s="61"/>
      <c r="N395" s="67"/>
      <c r="O395" s="66"/>
      <c r="P395" s="65"/>
      <c r="Q395" s="64"/>
      <c r="R395" s="64"/>
      <c r="S395" s="64"/>
      <c r="T395" s="64"/>
      <c r="U395" s="65"/>
      <c r="V395" s="62"/>
      <c r="W395" s="63"/>
      <c r="X395" s="63"/>
      <c r="Y395" s="63"/>
      <c r="Z395" s="63"/>
      <c r="AA395" s="63"/>
      <c r="AB395" s="63"/>
      <c r="AC395" s="63"/>
      <c r="AD395" s="62"/>
      <c r="AE395" s="61"/>
      <c r="AF395" s="61"/>
      <c r="AG395" s="60"/>
      <c r="AH395" s="60"/>
      <c r="AI395" s="59"/>
      <c r="AJ395" s="58"/>
      <c r="AK395" s="58"/>
      <c r="AL395" s="58"/>
      <c r="AM395" s="58"/>
      <c r="AN395" s="58"/>
      <c r="AO395" s="58"/>
      <c r="AP395" s="58"/>
      <c r="AQ395" s="57"/>
      <c r="AR395" s="57"/>
      <c r="AS395" s="57"/>
    </row>
    <row r="396" spans="1:45" ht="15" x14ac:dyDescent="0.25">
      <c r="A396" s="64"/>
      <c r="B396" s="64"/>
      <c r="C396" s="64"/>
      <c r="D396" s="64"/>
      <c r="E396" s="64"/>
      <c r="F396" s="64"/>
      <c r="G396" s="64"/>
      <c r="H396" s="67"/>
      <c r="I396" s="66"/>
      <c r="J396" s="68"/>
      <c r="K396" s="68"/>
      <c r="L396" s="67"/>
      <c r="M396" s="61"/>
      <c r="N396" s="67"/>
      <c r="O396" s="66"/>
      <c r="P396" s="65"/>
      <c r="Q396" s="64"/>
      <c r="R396" s="64"/>
      <c r="S396" s="64"/>
      <c r="T396" s="64"/>
      <c r="U396" s="65"/>
      <c r="V396" s="62"/>
      <c r="W396" s="63"/>
      <c r="X396" s="63"/>
      <c r="Y396" s="63"/>
      <c r="Z396" s="63"/>
      <c r="AA396" s="63"/>
      <c r="AB396" s="63"/>
      <c r="AC396" s="63"/>
      <c r="AD396" s="62"/>
      <c r="AE396" s="61"/>
      <c r="AF396" s="61"/>
      <c r="AG396" s="60"/>
      <c r="AH396" s="60"/>
      <c r="AI396" s="59"/>
      <c r="AJ396" s="58"/>
      <c r="AK396" s="58"/>
      <c r="AL396" s="58"/>
      <c r="AM396" s="58"/>
      <c r="AN396" s="58"/>
      <c r="AO396" s="58"/>
      <c r="AP396" s="58"/>
      <c r="AQ396" s="57"/>
      <c r="AR396" s="57"/>
      <c r="AS396" s="57"/>
    </row>
    <row r="397" spans="1:45" ht="15" x14ac:dyDescent="0.25">
      <c r="A397" s="64"/>
      <c r="B397" s="64"/>
      <c r="C397" s="64"/>
      <c r="D397" s="64"/>
      <c r="E397" s="64"/>
      <c r="F397" s="64"/>
      <c r="G397" s="64"/>
      <c r="H397" s="67"/>
      <c r="I397" s="66"/>
      <c r="J397" s="68"/>
      <c r="K397" s="68"/>
      <c r="L397" s="67"/>
      <c r="M397" s="61"/>
      <c r="N397" s="67"/>
      <c r="O397" s="66"/>
      <c r="P397" s="65"/>
      <c r="Q397" s="64"/>
      <c r="R397" s="64"/>
      <c r="S397" s="64"/>
      <c r="T397" s="64"/>
      <c r="U397" s="65"/>
      <c r="V397" s="62"/>
      <c r="W397" s="63"/>
      <c r="X397" s="63"/>
      <c r="Y397" s="63"/>
      <c r="Z397" s="63"/>
      <c r="AA397" s="63"/>
      <c r="AB397" s="63"/>
      <c r="AC397" s="63"/>
      <c r="AD397" s="62"/>
      <c r="AE397" s="61"/>
      <c r="AF397" s="61"/>
      <c r="AG397" s="60"/>
      <c r="AH397" s="60"/>
      <c r="AI397" s="59"/>
      <c r="AJ397" s="58"/>
      <c r="AK397" s="58"/>
      <c r="AL397" s="58"/>
      <c r="AM397" s="58"/>
      <c r="AN397" s="58"/>
      <c r="AO397" s="58"/>
      <c r="AP397" s="58"/>
      <c r="AQ397" s="57"/>
      <c r="AR397" s="57"/>
      <c r="AS397" s="57"/>
    </row>
    <row r="398" spans="1:45" ht="15" x14ac:dyDescent="0.25">
      <c r="A398" s="64"/>
      <c r="B398" s="64"/>
      <c r="C398" s="64"/>
      <c r="D398" s="64"/>
      <c r="E398" s="64"/>
      <c r="F398" s="64"/>
      <c r="G398" s="64"/>
      <c r="H398" s="67"/>
      <c r="I398" s="66"/>
      <c r="J398" s="68"/>
      <c r="K398" s="68"/>
      <c r="L398" s="67"/>
      <c r="M398" s="61"/>
      <c r="N398" s="67"/>
      <c r="O398" s="66"/>
      <c r="P398" s="65"/>
      <c r="Q398" s="64"/>
      <c r="R398" s="64"/>
      <c r="S398" s="64"/>
      <c r="T398" s="64"/>
      <c r="U398" s="65"/>
      <c r="V398" s="62"/>
      <c r="W398" s="63"/>
      <c r="X398" s="63"/>
      <c r="Y398" s="63"/>
      <c r="Z398" s="63"/>
      <c r="AA398" s="63"/>
      <c r="AB398" s="63"/>
      <c r="AC398" s="63"/>
      <c r="AD398" s="62"/>
      <c r="AE398" s="61"/>
      <c r="AF398" s="61"/>
      <c r="AG398" s="60"/>
      <c r="AH398" s="60"/>
      <c r="AI398" s="59"/>
      <c r="AJ398" s="58"/>
      <c r="AK398" s="58"/>
      <c r="AL398" s="58"/>
      <c r="AM398" s="58"/>
      <c r="AN398" s="58"/>
      <c r="AO398" s="58"/>
      <c r="AP398" s="58"/>
      <c r="AQ398" s="57"/>
      <c r="AR398" s="57"/>
      <c r="AS398" s="57"/>
    </row>
    <row r="399" spans="1:45" ht="15" x14ac:dyDescent="0.25">
      <c r="A399" s="64"/>
      <c r="B399" s="64"/>
      <c r="C399" s="64"/>
      <c r="D399" s="64"/>
      <c r="E399" s="64"/>
      <c r="F399" s="64"/>
      <c r="G399" s="64"/>
      <c r="H399" s="67"/>
      <c r="I399" s="66"/>
      <c r="J399" s="68"/>
      <c r="K399" s="68"/>
      <c r="L399" s="67"/>
      <c r="M399" s="61"/>
      <c r="N399" s="67"/>
      <c r="O399" s="66"/>
      <c r="P399" s="65"/>
      <c r="Q399" s="64"/>
      <c r="R399" s="64"/>
      <c r="S399" s="64"/>
      <c r="T399" s="64"/>
      <c r="U399" s="65"/>
      <c r="V399" s="62"/>
      <c r="W399" s="63"/>
      <c r="X399" s="63"/>
      <c r="Y399" s="63"/>
      <c r="Z399" s="63"/>
      <c r="AA399" s="63"/>
      <c r="AB399" s="63"/>
      <c r="AC399" s="63"/>
      <c r="AD399" s="62"/>
      <c r="AE399" s="61"/>
      <c r="AF399" s="61"/>
      <c r="AG399" s="60"/>
      <c r="AH399" s="60"/>
      <c r="AI399" s="59"/>
      <c r="AJ399" s="58"/>
      <c r="AK399" s="58"/>
      <c r="AL399" s="58"/>
      <c r="AM399" s="58"/>
      <c r="AN399" s="58"/>
      <c r="AO399" s="58"/>
      <c r="AP399" s="58"/>
      <c r="AQ399" s="57"/>
      <c r="AR399" s="57"/>
      <c r="AS399" s="57"/>
    </row>
    <row r="400" spans="1:45" ht="15" x14ac:dyDescent="0.25">
      <c r="A400" s="64"/>
      <c r="B400" s="64"/>
      <c r="C400" s="64"/>
      <c r="D400" s="64"/>
      <c r="E400" s="64"/>
      <c r="F400" s="64"/>
      <c r="G400" s="64"/>
      <c r="H400" s="67"/>
      <c r="I400" s="66"/>
      <c r="J400" s="68"/>
      <c r="K400" s="68"/>
      <c r="L400" s="67"/>
      <c r="M400" s="61"/>
      <c r="N400" s="67"/>
      <c r="O400" s="66"/>
      <c r="P400" s="65"/>
      <c r="Q400" s="64"/>
      <c r="R400" s="64"/>
      <c r="S400" s="64"/>
      <c r="T400" s="64"/>
      <c r="U400" s="65"/>
      <c r="V400" s="62"/>
      <c r="W400" s="63"/>
      <c r="X400" s="63"/>
      <c r="Y400" s="63"/>
      <c r="Z400" s="63"/>
      <c r="AA400" s="63"/>
      <c r="AB400" s="63"/>
      <c r="AC400" s="63"/>
      <c r="AD400" s="62"/>
      <c r="AE400" s="61"/>
      <c r="AF400" s="61"/>
      <c r="AG400" s="60"/>
      <c r="AH400" s="60"/>
      <c r="AI400" s="59"/>
      <c r="AJ400" s="58"/>
      <c r="AK400" s="58"/>
      <c r="AL400" s="58"/>
      <c r="AM400" s="58"/>
      <c r="AN400" s="58"/>
      <c r="AO400" s="58"/>
      <c r="AP400" s="58"/>
      <c r="AQ400" s="57"/>
      <c r="AR400" s="57"/>
      <c r="AS400" s="57"/>
    </row>
    <row r="401" spans="1:45" ht="15" x14ac:dyDescent="0.25">
      <c r="A401" s="64"/>
      <c r="B401" s="64"/>
      <c r="C401" s="64"/>
      <c r="D401" s="64"/>
      <c r="E401" s="64"/>
      <c r="F401" s="64"/>
      <c r="G401" s="64"/>
      <c r="H401" s="67"/>
      <c r="I401" s="66"/>
      <c r="J401" s="68"/>
      <c r="K401" s="68"/>
      <c r="L401" s="67"/>
      <c r="M401" s="61"/>
      <c r="N401" s="67"/>
      <c r="O401" s="66"/>
      <c r="P401" s="65"/>
      <c r="Q401" s="64"/>
      <c r="R401" s="64"/>
      <c r="S401" s="64"/>
      <c r="T401" s="64"/>
      <c r="U401" s="65"/>
      <c r="V401" s="62"/>
      <c r="W401" s="63"/>
      <c r="X401" s="63"/>
      <c r="Y401" s="63"/>
      <c r="Z401" s="63"/>
      <c r="AA401" s="63"/>
      <c r="AB401" s="63"/>
      <c r="AC401" s="63"/>
      <c r="AD401" s="62"/>
      <c r="AE401" s="61"/>
      <c r="AF401" s="61"/>
      <c r="AG401" s="60"/>
      <c r="AH401" s="60"/>
      <c r="AI401" s="59"/>
      <c r="AJ401" s="58"/>
      <c r="AK401" s="58"/>
      <c r="AL401" s="58"/>
      <c r="AM401" s="58"/>
      <c r="AN401" s="58"/>
      <c r="AO401" s="58"/>
      <c r="AP401" s="58"/>
      <c r="AQ401" s="57"/>
      <c r="AR401" s="57"/>
      <c r="AS401" s="57"/>
    </row>
    <row r="402" spans="1:45" ht="15" x14ac:dyDescent="0.25">
      <c r="A402" s="64"/>
      <c r="B402" s="64"/>
      <c r="C402" s="64"/>
      <c r="D402" s="64"/>
      <c r="E402" s="64"/>
      <c r="F402" s="64"/>
      <c r="G402" s="64"/>
      <c r="H402" s="67"/>
      <c r="I402" s="66"/>
      <c r="J402" s="68"/>
      <c r="K402" s="68"/>
      <c r="L402" s="67"/>
      <c r="M402" s="61"/>
      <c r="N402" s="67"/>
      <c r="O402" s="66"/>
      <c r="P402" s="65"/>
      <c r="Q402" s="64"/>
      <c r="R402" s="64"/>
      <c r="S402" s="64"/>
      <c r="T402" s="64"/>
      <c r="U402" s="65"/>
      <c r="V402" s="62"/>
      <c r="W402" s="63"/>
      <c r="X402" s="63"/>
      <c r="Y402" s="63"/>
      <c r="Z402" s="63"/>
      <c r="AA402" s="63"/>
      <c r="AB402" s="63"/>
      <c r="AC402" s="63"/>
      <c r="AD402" s="62"/>
      <c r="AE402" s="61"/>
      <c r="AF402" s="61"/>
      <c r="AG402" s="60"/>
      <c r="AH402" s="60"/>
      <c r="AI402" s="59"/>
      <c r="AJ402" s="58"/>
      <c r="AK402" s="58"/>
      <c r="AL402" s="58"/>
      <c r="AM402" s="58"/>
      <c r="AN402" s="58"/>
      <c r="AO402" s="58"/>
      <c r="AP402" s="58"/>
      <c r="AQ402" s="57"/>
      <c r="AR402" s="57"/>
      <c r="AS402" s="57"/>
    </row>
    <row r="403" spans="1:45" ht="15" x14ac:dyDescent="0.25">
      <c r="A403" s="64"/>
      <c r="B403" s="64"/>
      <c r="C403" s="64"/>
      <c r="D403" s="64"/>
      <c r="E403" s="64"/>
      <c r="F403" s="64"/>
      <c r="G403" s="64"/>
      <c r="H403" s="67"/>
      <c r="I403" s="66"/>
      <c r="J403" s="68"/>
      <c r="K403" s="68"/>
      <c r="L403" s="67"/>
      <c r="M403" s="61"/>
      <c r="N403" s="67"/>
      <c r="O403" s="66"/>
      <c r="P403" s="65"/>
      <c r="Q403" s="64"/>
      <c r="R403" s="64"/>
      <c r="S403" s="64"/>
      <c r="T403" s="64"/>
      <c r="U403" s="65"/>
      <c r="V403" s="62"/>
      <c r="W403" s="63"/>
      <c r="X403" s="63"/>
      <c r="Y403" s="63"/>
      <c r="Z403" s="63"/>
      <c r="AA403" s="63"/>
      <c r="AB403" s="63"/>
      <c r="AC403" s="63"/>
      <c r="AD403" s="62"/>
      <c r="AE403" s="61"/>
      <c r="AF403" s="61"/>
      <c r="AG403" s="60"/>
      <c r="AH403" s="60"/>
      <c r="AI403" s="59"/>
      <c r="AJ403" s="58"/>
      <c r="AK403" s="58"/>
      <c r="AL403" s="58"/>
      <c r="AM403" s="58"/>
      <c r="AN403" s="58"/>
      <c r="AO403" s="58"/>
      <c r="AP403" s="58"/>
      <c r="AQ403" s="57"/>
      <c r="AR403" s="57"/>
      <c r="AS403" s="57"/>
    </row>
    <row r="404" spans="1:45" ht="15" x14ac:dyDescent="0.25">
      <c r="A404" s="64"/>
      <c r="B404" s="64"/>
      <c r="C404" s="64"/>
      <c r="D404" s="64"/>
      <c r="E404" s="64"/>
      <c r="F404" s="64"/>
      <c r="G404" s="64"/>
      <c r="H404" s="67"/>
      <c r="I404" s="66"/>
      <c r="J404" s="68"/>
      <c r="K404" s="68"/>
      <c r="L404" s="67"/>
      <c r="M404" s="61"/>
      <c r="N404" s="67"/>
      <c r="O404" s="66"/>
      <c r="P404" s="65"/>
      <c r="Q404" s="64"/>
      <c r="R404" s="64"/>
      <c r="S404" s="64"/>
      <c r="T404" s="64"/>
      <c r="U404" s="65"/>
      <c r="V404" s="62"/>
      <c r="W404" s="63"/>
      <c r="X404" s="63"/>
      <c r="Y404" s="63"/>
      <c r="Z404" s="63"/>
      <c r="AA404" s="63"/>
      <c r="AB404" s="63"/>
      <c r="AC404" s="63"/>
      <c r="AD404" s="62"/>
      <c r="AE404" s="61"/>
      <c r="AF404" s="61"/>
      <c r="AG404" s="60"/>
      <c r="AH404" s="60"/>
      <c r="AI404" s="59"/>
      <c r="AJ404" s="58"/>
      <c r="AK404" s="58"/>
      <c r="AL404" s="58"/>
      <c r="AM404" s="58"/>
      <c r="AN404" s="58"/>
      <c r="AO404" s="58"/>
      <c r="AP404" s="58"/>
      <c r="AQ404" s="57"/>
      <c r="AR404" s="57"/>
      <c r="AS404" s="57"/>
    </row>
    <row r="405" spans="1:45" ht="15" x14ac:dyDescent="0.25">
      <c r="A405" s="64"/>
      <c r="B405" s="64"/>
      <c r="C405" s="64"/>
      <c r="D405" s="64"/>
      <c r="E405" s="64"/>
      <c r="F405" s="64"/>
      <c r="G405" s="64"/>
      <c r="H405" s="67"/>
      <c r="I405" s="66"/>
      <c r="J405" s="68"/>
      <c r="K405" s="68"/>
      <c r="L405" s="67"/>
      <c r="M405" s="61"/>
      <c r="N405" s="67"/>
      <c r="O405" s="66"/>
      <c r="P405" s="65"/>
      <c r="Q405" s="64"/>
      <c r="R405" s="64"/>
      <c r="S405" s="64"/>
      <c r="T405" s="64"/>
      <c r="U405" s="65"/>
      <c r="V405" s="62"/>
      <c r="W405" s="63"/>
      <c r="X405" s="63"/>
      <c r="Y405" s="63"/>
      <c r="Z405" s="63"/>
      <c r="AA405" s="63"/>
      <c r="AB405" s="63"/>
      <c r="AC405" s="63"/>
      <c r="AD405" s="62"/>
      <c r="AE405" s="61"/>
      <c r="AF405" s="61"/>
      <c r="AG405" s="60"/>
      <c r="AH405" s="60"/>
      <c r="AI405" s="59"/>
      <c r="AJ405" s="58"/>
      <c r="AK405" s="58"/>
      <c r="AL405" s="58"/>
      <c r="AM405" s="58"/>
      <c r="AN405" s="58"/>
      <c r="AO405" s="58"/>
      <c r="AP405" s="58"/>
      <c r="AQ405" s="57"/>
      <c r="AR405" s="57"/>
      <c r="AS405" s="57"/>
    </row>
    <row r="406" spans="1:45" ht="15" x14ac:dyDescent="0.25">
      <c r="A406" s="64"/>
      <c r="B406" s="64"/>
      <c r="C406" s="64"/>
      <c r="D406" s="64"/>
      <c r="E406" s="64"/>
      <c r="F406" s="64"/>
      <c r="G406" s="64"/>
      <c r="H406" s="67"/>
      <c r="I406" s="66"/>
      <c r="J406" s="68"/>
      <c r="K406" s="68"/>
      <c r="L406" s="67"/>
      <c r="M406" s="61"/>
      <c r="N406" s="67"/>
      <c r="O406" s="66"/>
      <c r="P406" s="65"/>
      <c r="Q406" s="64"/>
      <c r="R406" s="64"/>
      <c r="S406" s="64"/>
      <c r="T406" s="64"/>
      <c r="U406" s="65"/>
      <c r="V406" s="62"/>
      <c r="W406" s="63"/>
      <c r="X406" s="63"/>
      <c r="Y406" s="63"/>
      <c r="Z406" s="63"/>
      <c r="AA406" s="63"/>
      <c r="AB406" s="63"/>
      <c r="AC406" s="63"/>
      <c r="AD406" s="62"/>
      <c r="AE406" s="61"/>
      <c r="AF406" s="61"/>
      <c r="AG406" s="60"/>
      <c r="AH406" s="60"/>
      <c r="AI406" s="59"/>
      <c r="AJ406" s="58"/>
      <c r="AK406" s="58"/>
      <c r="AL406" s="58"/>
      <c r="AM406" s="58"/>
      <c r="AN406" s="58"/>
      <c r="AO406" s="58"/>
      <c r="AP406" s="58"/>
      <c r="AQ406" s="57"/>
      <c r="AR406" s="57"/>
      <c r="AS406" s="57"/>
    </row>
    <row r="407" spans="1:45" ht="15" x14ac:dyDescent="0.25">
      <c r="A407" s="64"/>
      <c r="B407" s="64"/>
      <c r="C407" s="64"/>
      <c r="D407" s="64"/>
      <c r="E407" s="64"/>
      <c r="F407" s="64"/>
      <c r="G407" s="64"/>
      <c r="H407" s="67"/>
      <c r="I407" s="66"/>
      <c r="J407" s="68"/>
      <c r="K407" s="68"/>
      <c r="L407" s="67"/>
      <c r="M407" s="61"/>
      <c r="N407" s="67"/>
      <c r="O407" s="66"/>
      <c r="P407" s="65"/>
      <c r="Q407" s="64"/>
      <c r="R407" s="64"/>
      <c r="S407" s="64"/>
      <c r="T407" s="64"/>
      <c r="U407" s="65"/>
      <c r="V407" s="62"/>
      <c r="W407" s="63"/>
      <c r="X407" s="63"/>
      <c r="Y407" s="63"/>
      <c r="Z407" s="63"/>
      <c r="AA407" s="63"/>
      <c r="AB407" s="63"/>
      <c r="AC407" s="63"/>
      <c r="AD407" s="62"/>
      <c r="AE407" s="61"/>
      <c r="AF407" s="61"/>
      <c r="AG407" s="60"/>
      <c r="AH407" s="60"/>
      <c r="AI407" s="59"/>
      <c r="AJ407" s="58"/>
      <c r="AK407" s="58"/>
      <c r="AL407" s="58"/>
      <c r="AM407" s="58"/>
      <c r="AN407" s="58"/>
      <c r="AO407" s="58"/>
      <c r="AP407" s="58"/>
      <c r="AQ407" s="57"/>
      <c r="AR407" s="57"/>
      <c r="AS407" s="57"/>
    </row>
    <row r="408" spans="1:45" ht="15" x14ac:dyDescent="0.25">
      <c r="A408" s="64"/>
      <c r="B408" s="64"/>
      <c r="C408" s="64"/>
      <c r="D408" s="64"/>
      <c r="E408" s="64"/>
      <c r="F408" s="64"/>
      <c r="G408" s="64"/>
      <c r="H408" s="67"/>
      <c r="I408" s="66"/>
      <c r="J408" s="68"/>
      <c r="K408" s="68"/>
      <c r="L408" s="67"/>
      <c r="M408" s="61"/>
      <c r="N408" s="67"/>
      <c r="O408" s="66"/>
      <c r="P408" s="65"/>
      <c r="Q408" s="64"/>
      <c r="R408" s="64"/>
      <c r="S408" s="64"/>
      <c r="T408" s="64"/>
      <c r="U408" s="65"/>
      <c r="V408" s="62"/>
      <c r="W408" s="63"/>
      <c r="X408" s="63"/>
      <c r="Y408" s="63"/>
      <c r="Z408" s="63"/>
      <c r="AA408" s="63"/>
      <c r="AB408" s="63"/>
      <c r="AC408" s="63"/>
      <c r="AD408" s="62"/>
      <c r="AE408" s="61"/>
      <c r="AF408" s="61"/>
      <c r="AG408" s="60"/>
      <c r="AH408" s="60"/>
      <c r="AI408" s="59"/>
      <c r="AJ408" s="58"/>
      <c r="AK408" s="58"/>
      <c r="AL408" s="58"/>
      <c r="AM408" s="58"/>
      <c r="AN408" s="58"/>
      <c r="AO408" s="58"/>
      <c r="AP408" s="58"/>
      <c r="AQ408" s="57"/>
      <c r="AR408" s="57"/>
      <c r="AS408" s="57"/>
    </row>
    <row r="409" spans="1:45" ht="15" x14ac:dyDescent="0.25">
      <c r="A409" s="64"/>
      <c r="B409" s="64"/>
      <c r="C409" s="64"/>
      <c r="D409" s="64"/>
      <c r="E409" s="64"/>
      <c r="F409" s="64"/>
      <c r="G409" s="64"/>
      <c r="H409" s="67"/>
      <c r="I409" s="66"/>
      <c r="J409" s="68"/>
      <c r="K409" s="68"/>
      <c r="L409" s="67"/>
      <c r="M409" s="61"/>
      <c r="N409" s="67"/>
      <c r="O409" s="66"/>
      <c r="P409" s="65"/>
      <c r="Q409" s="64"/>
      <c r="R409" s="64"/>
      <c r="S409" s="64"/>
      <c r="T409" s="64"/>
      <c r="U409" s="65"/>
      <c r="V409" s="62"/>
      <c r="W409" s="63"/>
      <c r="X409" s="63"/>
      <c r="Y409" s="63"/>
      <c r="Z409" s="63"/>
      <c r="AA409" s="63"/>
      <c r="AB409" s="63"/>
      <c r="AC409" s="63"/>
      <c r="AD409" s="62"/>
      <c r="AE409" s="61"/>
      <c r="AF409" s="61"/>
      <c r="AG409" s="60"/>
      <c r="AH409" s="60"/>
      <c r="AI409" s="59"/>
      <c r="AJ409" s="58"/>
      <c r="AK409" s="58"/>
      <c r="AL409" s="58"/>
      <c r="AM409" s="58"/>
      <c r="AN409" s="58"/>
      <c r="AO409" s="58"/>
      <c r="AP409" s="58"/>
      <c r="AQ409" s="57"/>
      <c r="AR409" s="57"/>
      <c r="AS409" s="57"/>
    </row>
    <row r="410" spans="1:45" ht="15" x14ac:dyDescent="0.25">
      <c r="A410" s="64"/>
      <c r="B410" s="64"/>
      <c r="C410" s="64"/>
      <c r="D410" s="64"/>
      <c r="E410" s="64"/>
      <c r="F410" s="64"/>
      <c r="G410" s="64"/>
      <c r="H410" s="67"/>
      <c r="I410" s="66"/>
      <c r="J410" s="68"/>
      <c r="K410" s="68"/>
      <c r="L410" s="67"/>
      <c r="M410" s="61"/>
      <c r="N410" s="67"/>
      <c r="O410" s="66"/>
      <c r="P410" s="65"/>
      <c r="Q410" s="64"/>
      <c r="R410" s="64"/>
      <c r="S410" s="64"/>
      <c r="T410" s="64"/>
      <c r="U410" s="65"/>
      <c r="V410" s="62"/>
      <c r="W410" s="63"/>
      <c r="X410" s="63"/>
      <c r="Y410" s="63"/>
      <c r="Z410" s="63"/>
      <c r="AA410" s="63"/>
      <c r="AB410" s="63"/>
      <c r="AC410" s="63"/>
      <c r="AD410" s="62"/>
      <c r="AE410" s="61"/>
      <c r="AF410" s="61"/>
      <c r="AG410" s="60"/>
      <c r="AH410" s="60"/>
      <c r="AI410" s="59"/>
      <c r="AJ410" s="58"/>
      <c r="AK410" s="58"/>
      <c r="AL410" s="58"/>
      <c r="AM410" s="58"/>
      <c r="AN410" s="58"/>
      <c r="AO410" s="58"/>
      <c r="AP410" s="58"/>
      <c r="AQ410" s="57"/>
      <c r="AR410" s="57"/>
      <c r="AS410" s="57"/>
    </row>
    <row r="411" spans="1:45" ht="15" x14ac:dyDescent="0.25">
      <c r="A411" s="64"/>
      <c r="B411" s="64"/>
      <c r="C411" s="64"/>
      <c r="D411" s="64"/>
      <c r="E411" s="64"/>
      <c r="F411" s="64"/>
      <c r="G411" s="64"/>
      <c r="H411" s="67"/>
      <c r="I411" s="66"/>
      <c r="J411" s="68"/>
      <c r="K411" s="68"/>
      <c r="L411" s="67"/>
      <c r="M411" s="61"/>
      <c r="N411" s="67"/>
      <c r="O411" s="66"/>
      <c r="P411" s="65"/>
      <c r="Q411" s="64"/>
      <c r="R411" s="64"/>
      <c r="S411" s="64"/>
      <c r="T411" s="64"/>
      <c r="U411" s="65"/>
      <c r="V411" s="62"/>
      <c r="W411" s="63"/>
      <c r="X411" s="63"/>
      <c r="Y411" s="63"/>
      <c r="Z411" s="63"/>
      <c r="AA411" s="63"/>
      <c r="AB411" s="63"/>
      <c r="AC411" s="63"/>
      <c r="AD411" s="62"/>
      <c r="AE411" s="61"/>
      <c r="AF411" s="61"/>
      <c r="AG411" s="60"/>
      <c r="AH411" s="60"/>
      <c r="AI411" s="59"/>
      <c r="AJ411" s="58"/>
      <c r="AK411" s="58"/>
      <c r="AL411" s="58"/>
      <c r="AM411" s="58"/>
      <c r="AN411" s="58"/>
      <c r="AO411" s="58"/>
      <c r="AP411" s="58"/>
      <c r="AQ411" s="57"/>
      <c r="AR411" s="57"/>
      <c r="AS411" s="57"/>
    </row>
    <row r="412" spans="1:45" ht="15" x14ac:dyDescent="0.25">
      <c r="A412" s="64"/>
      <c r="B412" s="64"/>
      <c r="C412" s="64"/>
      <c r="D412" s="64"/>
      <c r="E412" s="64"/>
      <c r="F412" s="64"/>
      <c r="G412" s="64"/>
      <c r="H412" s="67"/>
      <c r="I412" s="66"/>
      <c r="J412" s="68"/>
      <c r="K412" s="68"/>
      <c r="L412" s="67"/>
      <c r="M412" s="61"/>
      <c r="N412" s="67"/>
      <c r="O412" s="66"/>
      <c r="P412" s="65"/>
      <c r="Q412" s="64"/>
      <c r="R412" s="64"/>
      <c r="S412" s="64"/>
      <c r="T412" s="64"/>
      <c r="U412" s="65"/>
      <c r="V412" s="62"/>
      <c r="W412" s="63"/>
      <c r="X412" s="63"/>
      <c r="Y412" s="63"/>
      <c r="Z412" s="63"/>
      <c r="AA412" s="63"/>
      <c r="AB412" s="63"/>
      <c r="AC412" s="63"/>
      <c r="AD412" s="62"/>
      <c r="AE412" s="61"/>
      <c r="AF412" s="61"/>
      <c r="AG412" s="60"/>
      <c r="AH412" s="60"/>
      <c r="AI412" s="59"/>
      <c r="AJ412" s="58"/>
      <c r="AK412" s="58"/>
      <c r="AL412" s="58"/>
      <c r="AM412" s="58"/>
      <c r="AN412" s="58"/>
      <c r="AO412" s="58"/>
      <c r="AP412" s="58"/>
      <c r="AQ412" s="57"/>
      <c r="AR412" s="57"/>
      <c r="AS412" s="57"/>
    </row>
    <row r="413" spans="1:45" ht="15" x14ac:dyDescent="0.25">
      <c r="A413" s="64"/>
      <c r="B413" s="64"/>
      <c r="C413" s="64"/>
      <c r="D413" s="64"/>
      <c r="E413" s="64"/>
      <c r="F413" s="64"/>
      <c r="G413" s="64"/>
      <c r="H413" s="67"/>
      <c r="I413" s="66"/>
      <c r="J413" s="68"/>
      <c r="K413" s="68"/>
      <c r="L413" s="67"/>
      <c r="M413" s="61"/>
      <c r="N413" s="67"/>
      <c r="O413" s="66"/>
      <c r="P413" s="65"/>
      <c r="Q413" s="64"/>
      <c r="R413" s="64"/>
      <c r="S413" s="64"/>
      <c r="T413" s="64"/>
      <c r="U413" s="65"/>
      <c r="V413" s="62"/>
      <c r="W413" s="63"/>
      <c r="X413" s="63"/>
      <c r="Y413" s="63"/>
      <c r="Z413" s="63"/>
      <c r="AA413" s="63"/>
      <c r="AB413" s="63"/>
      <c r="AC413" s="63"/>
      <c r="AD413" s="62"/>
      <c r="AE413" s="61"/>
      <c r="AF413" s="61"/>
      <c r="AG413" s="60"/>
      <c r="AH413" s="60"/>
      <c r="AI413" s="59"/>
      <c r="AJ413" s="58"/>
      <c r="AK413" s="58"/>
      <c r="AL413" s="58"/>
      <c r="AM413" s="58"/>
      <c r="AN413" s="58"/>
      <c r="AO413" s="58"/>
      <c r="AP413" s="58"/>
      <c r="AQ413" s="57"/>
      <c r="AR413" s="57"/>
      <c r="AS413" s="57"/>
    </row>
    <row r="414" spans="1:45" ht="15" x14ac:dyDescent="0.25">
      <c r="A414" s="64"/>
      <c r="B414" s="64"/>
      <c r="C414" s="64"/>
      <c r="D414" s="64"/>
      <c r="E414" s="64"/>
      <c r="F414" s="64"/>
      <c r="G414" s="64"/>
      <c r="H414" s="67"/>
      <c r="I414" s="66"/>
      <c r="J414" s="68"/>
      <c r="K414" s="68"/>
      <c r="L414" s="67"/>
      <c r="M414" s="61"/>
      <c r="N414" s="67"/>
      <c r="O414" s="66"/>
      <c r="P414" s="65"/>
      <c r="Q414" s="64"/>
      <c r="R414" s="64"/>
      <c r="S414" s="64"/>
      <c r="T414" s="64"/>
      <c r="U414" s="65"/>
      <c r="V414" s="62"/>
      <c r="W414" s="63"/>
      <c r="X414" s="63"/>
      <c r="Y414" s="63"/>
      <c r="Z414" s="63"/>
      <c r="AA414" s="63"/>
      <c r="AB414" s="63"/>
      <c r="AC414" s="63"/>
      <c r="AD414" s="62"/>
      <c r="AE414" s="61"/>
      <c r="AF414" s="61"/>
      <c r="AG414" s="60"/>
      <c r="AH414" s="60"/>
      <c r="AI414" s="59"/>
      <c r="AJ414" s="58"/>
      <c r="AK414" s="58"/>
      <c r="AL414" s="58"/>
      <c r="AM414" s="58"/>
      <c r="AN414" s="58"/>
      <c r="AO414" s="58"/>
      <c r="AP414" s="58"/>
      <c r="AQ414" s="57"/>
      <c r="AR414" s="57"/>
      <c r="AS414" s="57"/>
    </row>
    <row r="415" spans="1:45" ht="15" x14ac:dyDescent="0.25">
      <c r="A415" s="64"/>
      <c r="B415" s="64"/>
      <c r="C415" s="64"/>
      <c r="D415" s="64"/>
      <c r="E415" s="64"/>
      <c r="F415" s="64"/>
      <c r="G415" s="64"/>
      <c r="H415" s="67"/>
      <c r="I415" s="66"/>
      <c r="J415" s="68"/>
      <c r="K415" s="68"/>
      <c r="L415" s="67"/>
      <c r="M415" s="61"/>
      <c r="N415" s="67"/>
      <c r="O415" s="66"/>
      <c r="P415" s="65"/>
      <c r="Q415" s="64"/>
      <c r="R415" s="64"/>
      <c r="S415" s="64"/>
      <c r="T415" s="64"/>
      <c r="U415" s="65"/>
      <c r="V415" s="62"/>
      <c r="W415" s="63"/>
      <c r="X415" s="63"/>
      <c r="Y415" s="63"/>
      <c r="Z415" s="63"/>
      <c r="AA415" s="63"/>
      <c r="AB415" s="63"/>
      <c r="AC415" s="63"/>
      <c r="AD415" s="62"/>
      <c r="AE415" s="61"/>
      <c r="AF415" s="61"/>
      <c r="AG415" s="60"/>
      <c r="AH415" s="60"/>
      <c r="AI415" s="59"/>
      <c r="AJ415" s="58"/>
      <c r="AK415" s="58"/>
      <c r="AL415" s="58"/>
      <c r="AM415" s="58"/>
      <c r="AN415" s="58"/>
      <c r="AO415" s="58"/>
      <c r="AP415" s="58"/>
      <c r="AQ415" s="57"/>
      <c r="AR415" s="57"/>
      <c r="AS415" s="57"/>
    </row>
    <row r="416" spans="1:45" ht="15" x14ac:dyDescent="0.25">
      <c r="A416" s="64"/>
      <c r="B416" s="64"/>
      <c r="C416" s="64"/>
      <c r="D416" s="64"/>
      <c r="E416" s="64"/>
      <c r="F416" s="64"/>
      <c r="G416" s="64"/>
      <c r="H416" s="67"/>
      <c r="I416" s="66"/>
      <c r="J416" s="68"/>
      <c r="K416" s="68"/>
      <c r="L416" s="67"/>
      <c r="M416" s="61"/>
      <c r="N416" s="67"/>
      <c r="O416" s="66"/>
      <c r="P416" s="65"/>
      <c r="Q416" s="64"/>
      <c r="R416" s="64"/>
      <c r="S416" s="64"/>
      <c r="T416" s="64"/>
      <c r="U416" s="65"/>
      <c r="V416" s="62"/>
      <c r="W416" s="63"/>
      <c r="X416" s="63"/>
      <c r="Y416" s="63"/>
      <c r="Z416" s="63"/>
      <c r="AA416" s="63"/>
      <c r="AB416" s="63"/>
      <c r="AC416" s="63"/>
      <c r="AD416" s="62"/>
      <c r="AE416" s="61"/>
      <c r="AF416" s="61"/>
      <c r="AG416" s="60"/>
      <c r="AH416" s="60"/>
      <c r="AI416" s="59"/>
      <c r="AJ416" s="58"/>
      <c r="AK416" s="58"/>
      <c r="AL416" s="58"/>
      <c r="AM416" s="58"/>
      <c r="AN416" s="58"/>
      <c r="AO416" s="58"/>
      <c r="AP416" s="58"/>
      <c r="AQ416" s="57"/>
      <c r="AR416" s="57"/>
      <c r="AS416" s="57"/>
    </row>
    <row r="417" spans="1:45" ht="15" x14ac:dyDescent="0.25">
      <c r="A417" s="64"/>
      <c r="B417" s="64"/>
      <c r="C417" s="64"/>
      <c r="D417" s="64"/>
      <c r="E417" s="64"/>
      <c r="F417" s="64"/>
      <c r="G417" s="64"/>
      <c r="H417" s="67"/>
      <c r="I417" s="66"/>
      <c r="J417" s="68"/>
      <c r="K417" s="68"/>
      <c r="L417" s="67"/>
      <c r="M417" s="61"/>
      <c r="N417" s="67"/>
      <c r="O417" s="66"/>
      <c r="P417" s="65"/>
      <c r="Q417" s="64"/>
      <c r="R417" s="64"/>
      <c r="S417" s="64"/>
      <c r="T417" s="64"/>
      <c r="U417" s="65"/>
      <c r="V417" s="62"/>
      <c r="W417" s="63"/>
      <c r="X417" s="63"/>
      <c r="Y417" s="63"/>
      <c r="Z417" s="63"/>
      <c r="AA417" s="63"/>
      <c r="AB417" s="63"/>
      <c r="AC417" s="63"/>
      <c r="AD417" s="62"/>
      <c r="AE417" s="61"/>
      <c r="AF417" s="61"/>
      <c r="AG417" s="60"/>
      <c r="AH417" s="60"/>
      <c r="AI417" s="59"/>
      <c r="AJ417" s="58"/>
      <c r="AK417" s="58"/>
      <c r="AL417" s="58"/>
      <c r="AM417" s="58"/>
      <c r="AN417" s="58"/>
      <c r="AO417" s="58"/>
      <c r="AP417" s="58"/>
      <c r="AQ417" s="57"/>
      <c r="AR417" s="57"/>
      <c r="AS417" s="57"/>
    </row>
    <row r="418" spans="1:45" ht="15" x14ac:dyDescent="0.25">
      <c r="A418" s="64"/>
      <c r="B418" s="64"/>
      <c r="C418" s="64"/>
      <c r="D418" s="64"/>
      <c r="E418" s="64"/>
      <c r="F418" s="64"/>
      <c r="G418" s="64"/>
      <c r="H418" s="67"/>
      <c r="I418" s="66"/>
      <c r="J418" s="68"/>
      <c r="K418" s="68"/>
      <c r="L418" s="67"/>
      <c r="M418" s="61"/>
      <c r="N418" s="67"/>
      <c r="O418" s="66"/>
      <c r="P418" s="65"/>
      <c r="Q418" s="64"/>
      <c r="R418" s="64"/>
      <c r="S418" s="64"/>
      <c r="T418" s="64"/>
      <c r="U418" s="65"/>
      <c r="V418" s="62"/>
      <c r="W418" s="63"/>
      <c r="X418" s="63"/>
      <c r="Y418" s="63"/>
      <c r="Z418" s="63"/>
      <c r="AA418" s="63"/>
      <c r="AB418" s="63"/>
      <c r="AC418" s="63"/>
      <c r="AD418" s="62"/>
      <c r="AE418" s="61"/>
      <c r="AF418" s="61"/>
      <c r="AG418" s="60"/>
      <c r="AH418" s="60"/>
      <c r="AI418" s="59"/>
      <c r="AJ418" s="58"/>
      <c r="AK418" s="58"/>
      <c r="AL418" s="58"/>
      <c r="AM418" s="58"/>
      <c r="AN418" s="58"/>
      <c r="AO418" s="58"/>
      <c r="AP418" s="58"/>
      <c r="AQ418" s="57"/>
      <c r="AR418" s="57"/>
      <c r="AS418" s="57"/>
    </row>
    <row r="419" spans="1:45" ht="15" x14ac:dyDescent="0.25">
      <c r="A419" s="64"/>
      <c r="B419" s="64"/>
      <c r="C419" s="64"/>
      <c r="D419" s="64"/>
      <c r="E419" s="64"/>
      <c r="F419" s="64"/>
      <c r="G419" s="64"/>
      <c r="H419" s="67"/>
      <c r="I419" s="66"/>
      <c r="J419" s="68"/>
      <c r="K419" s="68"/>
      <c r="L419" s="67"/>
      <c r="M419" s="61"/>
      <c r="N419" s="67"/>
      <c r="O419" s="66"/>
      <c r="P419" s="65"/>
      <c r="Q419" s="64"/>
      <c r="R419" s="64"/>
      <c r="S419" s="64"/>
      <c r="T419" s="64"/>
      <c r="U419" s="65"/>
      <c r="V419" s="62"/>
      <c r="W419" s="63"/>
      <c r="X419" s="63"/>
      <c r="Y419" s="63"/>
      <c r="Z419" s="63"/>
      <c r="AA419" s="63"/>
      <c r="AB419" s="63"/>
      <c r="AC419" s="63"/>
      <c r="AD419" s="62"/>
      <c r="AE419" s="61"/>
      <c r="AF419" s="61"/>
      <c r="AG419" s="60"/>
      <c r="AH419" s="60"/>
      <c r="AI419" s="59"/>
      <c r="AJ419" s="58"/>
      <c r="AK419" s="58"/>
      <c r="AL419" s="58"/>
      <c r="AM419" s="58"/>
      <c r="AN419" s="58"/>
      <c r="AO419" s="58"/>
      <c r="AP419" s="58"/>
      <c r="AQ419" s="57"/>
      <c r="AR419" s="57"/>
      <c r="AS419" s="57"/>
    </row>
    <row r="420" spans="1:45" ht="15" x14ac:dyDescent="0.25">
      <c r="A420" s="64"/>
      <c r="B420" s="64"/>
      <c r="C420" s="64"/>
      <c r="D420" s="64"/>
      <c r="E420" s="64"/>
      <c r="F420" s="64"/>
      <c r="G420" s="64"/>
      <c r="H420" s="67"/>
      <c r="I420" s="66"/>
      <c r="J420" s="68"/>
      <c r="K420" s="68"/>
      <c r="L420" s="67"/>
      <c r="M420" s="61"/>
      <c r="N420" s="67"/>
      <c r="O420" s="66"/>
      <c r="P420" s="65"/>
      <c r="Q420" s="64"/>
      <c r="R420" s="64"/>
      <c r="S420" s="64"/>
      <c r="T420" s="64"/>
      <c r="U420" s="65"/>
      <c r="V420" s="62"/>
      <c r="W420" s="63"/>
      <c r="X420" s="63"/>
      <c r="Y420" s="63"/>
      <c r="Z420" s="63"/>
      <c r="AA420" s="63"/>
      <c r="AB420" s="63"/>
      <c r="AC420" s="63"/>
      <c r="AD420" s="62"/>
      <c r="AE420" s="61"/>
      <c r="AF420" s="61"/>
      <c r="AG420" s="60"/>
      <c r="AH420" s="60"/>
      <c r="AI420" s="59"/>
      <c r="AJ420" s="58"/>
      <c r="AK420" s="58"/>
      <c r="AL420" s="58"/>
      <c r="AM420" s="58"/>
      <c r="AN420" s="58"/>
      <c r="AO420" s="58"/>
      <c r="AP420" s="58"/>
      <c r="AQ420" s="57"/>
      <c r="AR420" s="57"/>
      <c r="AS420" s="57"/>
    </row>
    <row r="421" spans="1:45" ht="15" x14ac:dyDescent="0.25">
      <c r="A421" s="64"/>
      <c r="B421" s="64"/>
      <c r="C421" s="64"/>
      <c r="D421" s="64"/>
      <c r="E421" s="64"/>
      <c r="F421" s="64"/>
      <c r="G421" s="64"/>
      <c r="H421" s="67"/>
      <c r="I421" s="66"/>
      <c r="J421" s="68"/>
      <c r="K421" s="68"/>
      <c r="L421" s="67"/>
      <c r="M421" s="61"/>
      <c r="N421" s="67"/>
      <c r="O421" s="66"/>
      <c r="P421" s="65"/>
      <c r="Q421" s="64"/>
      <c r="R421" s="64"/>
      <c r="S421" s="64"/>
      <c r="T421" s="64"/>
      <c r="U421" s="65"/>
      <c r="V421" s="62"/>
      <c r="W421" s="63"/>
      <c r="X421" s="63"/>
      <c r="Y421" s="63"/>
      <c r="Z421" s="63"/>
      <c r="AA421" s="63"/>
      <c r="AB421" s="63"/>
      <c r="AC421" s="63"/>
      <c r="AD421" s="62"/>
      <c r="AE421" s="61"/>
      <c r="AF421" s="61"/>
      <c r="AG421" s="60"/>
      <c r="AH421" s="60"/>
      <c r="AI421" s="59"/>
      <c r="AJ421" s="58"/>
      <c r="AK421" s="58"/>
      <c r="AL421" s="58"/>
      <c r="AM421" s="58"/>
      <c r="AN421" s="58"/>
      <c r="AO421" s="58"/>
      <c r="AP421" s="58"/>
      <c r="AQ421" s="57"/>
      <c r="AR421" s="57"/>
      <c r="AS421" s="57"/>
    </row>
    <row r="422" spans="1:45" ht="15" x14ac:dyDescent="0.25">
      <c r="A422" s="64"/>
      <c r="B422" s="64"/>
      <c r="C422" s="64"/>
      <c r="D422" s="64"/>
      <c r="E422" s="64"/>
      <c r="F422" s="64"/>
      <c r="G422" s="64"/>
      <c r="H422" s="67"/>
      <c r="I422" s="66"/>
      <c r="J422" s="68"/>
      <c r="K422" s="68"/>
      <c r="L422" s="67"/>
      <c r="M422" s="61"/>
      <c r="N422" s="67"/>
      <c r="O422" s="66"/>
      <c r="P422" s="65"/>
      <c r="Q422" s="64"/>
      <c r="R422" s="64"/>
      <c r="S422" s="64"/>
      <c r="T422" s="64"/>
      <c r="U422" s="65"/>
      <c r="V422" s="62"/>
      <c r="W422" s="63"/>
      <c r="X422" s="63"/>
      <c r="Y422" s="63"/>
      <c r="Z422" s="63"/>
      <c r="AA422" s="63"/>
      <c r="AB422" s="63"/>
      <c r="AC422" s="63"/>
      <c r="AD422" s="62"/>
      <c r="AE422" s="61"/>
      <c r="AF422" s="61"/>
      <c r="AG422" s="60"/>
      <c r="AH422" s="60"/>
      <c r="AI422" s="59"/>
      <c r="AJ422" s="58"/>
      <c r="AK422" s="58"/>
      <c r="AL422" s="58"/>
      <c r="AM422" s="58"/>
      <c r="AN422" s="58"/>
      <c r="AO422" s="58"/>
      <c r="AP422" s="58"/>
      <c r="AQ422" s="57"/>
      <c r="AR422" s="57"/>
      <c r="AS422" s="57"/>
    </row>
    <row r="423" spans="1:45" ht="15" x14ac:dyDescent="0.25">
      <c r="A423" s="64"/>
      <c r="B423" s="64"/>
      <c r="C423" s="64"/>
      <c r="D423" s="64"/>
      <c r="E423" s="64"/>
      <c r="F423" s="64"/>
      <c r="G423" s="64"/>
      <c r="H423" s="67"/>
      <c r="I423" s="66"/>
      <c r="J423" s="68"/>
      <c r="K423" s="68"/>
      <c r="L423" s="67"/>
      <c r="M423" s="61"/>
      <c r="N423" s="67"/>
      <c r="O423" s="66"/>
      <c r="P423" s="65"/>
      <c r="Q423" s="64"/>
      <c r="R423" s="64"/>
      <c r="S423" s="64"/>
      <c r="T423" s="64"/>
      <c r="U423" s="65"/>
      <c r="V423" s="62"/>
      <c r="W423" s="63"/>
      <c r="X423" s="63"/>
      <c r="Y423" s="63"/>
      <c r="Z423" s="63"/>
      <c r="AA423" s="63"/>
      <c r="AB423" s="63"/>
      <c r="AC423" s="63"/>
      <c r="AD423" s="62"/>
      <c r="AE423" s="61"/>
      <c r="AF423" s="61"/>
      <c r="AG423" s="60"/>
      <c r="AH423" s="60"/>
      <c r="AI423" s="59"/>
      <c r="AJ423" s="58"/>
      <c r="AK423" s="58"/>
      <c r="AL423" s="58"/>
      <c r="AM423" s="58"/>
      <c r="AN423" s="58"/>
      <c r="AO423" s="58"/>
      <c r="AP423" s="58"/>
      <c r="AQ423" s="57"/>
      <c r="AR423" s="57"/>
      <c r="AS423" s="57"/>
    </row>
    <row r="424" spans="1:45" ht="15" x14ac:dyDescent="0.25">
      <c r="A424" s="64"/>
      <c r="B424" s="64"/>
      <c r="C424" s="64"/>
      <c r="D424" s="64"/>
      <c r="E424" s="64"/>
      <c r="F424" s="64"/>
      <c r="G424" s="64"/>
      <c r="H424" s="67"/>
      <c r="I424" s="66"/>
      <c r="J424" s="68"/>
      <c r="K424" s="68"/>
      <c r="L424" s="67"/>
      <c r="M424" s="61"/>
      <c r="N424" s="67"/>
      <c r="O424" s="66"/>
      <c r="P424" s="65"/>
      <c r="Q424" s="64"/>
      <c r="R424" s="64"/>
      <c r="S424" s="64"/>
      <c r="T424" s="64"/>
      <c r="U424" s="65"/>
      <c r="V424" s="62"/>
      <c r="W424" s="63"/>
      <c r="X424" s="63"/>
      <c r="Y424" s="63"/>
      <c r="Z424" s="63"/>
      <c r="AA424" s="63"/>
      <c r="AB424" s="63"/>
      <c r="AC424" s="63"/>
      <c r="AD424" s="62"/>
      <c r="AE424" s="61"/>
      <c r="AF424" s="61"/>
      <c r="AG424" s="60"/>
      <c r="AH424" s="60"/>
      <c r="AI424" s="59"/>
      <c r="AJ424" s="58"/>
      <c r="AK424" s="58"/>
      <c r="AL424" s="58"/>
      <c r="AM424" s="58"/>
      <c r="AN424" s="58"/>
      <c r="AO424" s="58"/>
      <c r="AP424" s="58"/>
      <c r="AQ424" s="57"/>
      <c r="AR424" s="57"/>
      <c r="AS424" s="57"/>
    </row>
    <row r="425" spans="1:45" ht="15" x14ac:dyDescent="0.25">
      <c r="A425" s="64"/>
      <c r="B425" s="64"/>
      <c r="C425" s="64"/>
      <c r="D425" s="64"/>
      <c r="E425" s="64"/>
      <c r="F425" s="64"/>
      <c r="G425" s="64"/>
      <c r="H425" s="67"/>
      <c r="I425" s="66"/>
      <c r="J425" s="68"/>
      <c r="K425" s="68"/>
      <c r="L425" s="67"/>
      <c r="M425" s="61"/>
      <c r="N425" s="67"/>
      <c r="O425" s="66"/>
      <c r="P425" s="65"/>
      <c r="Q425" s="64"/>
      <c r="R425" s="64"/>
      <c r="S425" s="64"/>
      <c r="T425" s="64"/>
      <c r="U425" s="65"/>
      <c r="V425" s="62"/>
      <c r="W425" s="63"/>
      <c r="X425" s="63"/>
      <c r="Y425" s="63"/>
      <c r="Z425" s="63"/>
      <c r="AA425" s="63"/>
      <c r="AB425" s="63"/>
      <c r="AC425" s="63"/>
      <c r="AD425" s="62"/>
      <c r="AE425" s="61"/>
      <c r="AF425" s="61"/>
      <c r="AG425" s="60"/>
      <c r="AH425" s="60"/>
      <c r="AI425" s="59"/>
      <c r="AJ425" s="58"/>
      <c r="AK425" s="58"/>
      <c r="AL425" s="58"/>
      <c r="AM425" s="58"/>
      <c r="AN425" s="58"/>
      <c r="AO425" s="58"/>
      <c r="AP425" s="58"/>
      <c r="AQ425" s="57"/>
      <c r="AR425" s="57"/>
      <c r="AS425" s="57"/>
    </row>
    <row r="426" spans="1:45" ht="15" x14ac:dyDescent="0.25">
      <c r="A426" s="64"/>
      <c r="B426" s="64"/>
      <c r="C426" s="64"/>
      <c r="D426" s="64"/>
      <c r="E426" s="64"/>
      <c r="F426" s="64"/>
      <c r="G426" s="64"/>
      <c r="H426" s="67"/>
      <c r="I426" s="66"/>
      <c r="J426" s="68"/>
      <c r="K426" s="68"/>
      <c r="L426" s="67"/>
      <c r="M426" s="61"/>
      <c r="N426" s="67"/>
      <c r="O426" s="66"/>
      <c r="P426" s="65"/>
      <c r="Q426" s="64"/>
      <c r="R426" s="64"/>
      <c r="S426" s="64"/>
      <c r="T426" s="64"/>
      <c r="U426" s="65"/>
      <c r="V426" s="62"/>
      <c r="W426" s="63"/>
      <c r="X426" s="63"/>
      <c r="Y426" s="63"/>
      <c r="Z426" s="63"/>
      <c r="AA426" s="63"/>
      <c r="AB426" s="63"/>
      <c r="AC426" s="63"/>
      <c r="AD426" s="62"/>
      <c r="AE426" s="61"/>
      <c r="AF426" s="61"/>
      <c r="AG426" s="60"/>
      <c r="AH426" s="60"/>
      <c r="AI426" s="59"/>
      <c r="AJ426" s="58"/>
      <c r="AK426" s="58"/>
      <c r="AL426" s="58"/>
      <c r="AM426" s="58"/>
      <c r="AN426" s="58"/>
      <c r="AO426" s="58"/>
      <c r="AP426" s="58"/>
      <c r="AQ426" s="57"/>
      <c r="AR426" s="57"/>
      <c r="AS426" s="57"/>
    </row>
    <row r="427" spans="1:45" ht="15" x14ac:dyDescent="0.25">
      <c r="A427" s="64"/>
      <c r="B427" s="64"/>
      <c r="C427" s="64"/>
      <c r="D427" s="64"/>
      <c r="E427" s="64"/>
      <c r="F427" s="64"/>
      <c r="G427" s="64"/>
      <c r="H427" s="67"/>
      <c r="I427" s="66"/>
      <c r="J427" s="68"/>
      <c r="K427" s="68"/>
      <c r="L427" s="67"/>
      <c r="M427" s="61"/>
      <c r="N427" s="67"/>
      <c r="O427" s="66"/>
      <c r="P427" s="65"/>
      <c r="Q427" s="64"/>
      <c r="R427" s="64"/>
      <c r="S427" s="64"/>
      <c r="T427" s="64"/>
      <c r="U427" s="65"/>
      <c r="V427" s="62"/>
      <c r="W427" s="63"/>
      <c r="X427" s="63"/>
      <c r="Y427" s="63"/>
      <c r="Z427" s="63"/>
      <c r="AA427" s="63"/>
      <c r="AB427" s="63"/>
      <c r="AC427" s="63"/>
      <c r="AD427" s="62"/>
      <c r="AE427" s="61"/>
      <c r="AF427" s="61"/>
      <c r="AG427" s="60"/>
      <c r="AH427" s="60"/>
      <c r="AI427" s="59"/>
      <c r="AJ427" s="58"/>
      <c r="AK427" s="58"/>
      <c r="AL427" s="58"/>
      <c r="AM427" s="58"/>
      <c r="AN427" s="58"/>
      <c r="AO427" s="58"/>
      <c r="AP427" s="58"/>
      <c r="AQ427" s="57"/>
      <c r="AR427" s="57"/>
      <c r="AS427" s="57"/>
    </row>
    <row r="428" spans="1:45" ht="15" x14ac:dyDescent="0.25">
      <c r="A428" s="64"/>
      <c r="B428" s="64"/>
      <c r="C428" s="64"/>
      <c r="D428" s="64"/>
      <c r="E428" s="64"/>
      <c r="F428" s="64"/>
      <c r="G428" s="64"/>
      <c r="H428" s="67"/>
      <c r="I428" s="66"/>
      <c r="J428" s="68"/>
      <c r="K428" s="68"/>
      <c r="L428" s="67"/>
      <c r="M428" s="61"/>
      <c r="N428" s="67"/>
      <c r="O428" s="66"/>
      <c r="P428" s="65"/>
      <c r="Q428" s="64"/>
      <c r="R428" s="64"/>
      <c r="S428" s="64"/>
      <c r="T428" s="64"/>
      <c r="U428" s="65"/>
      <c r="V428" s="62"/>
      <c r="W428" s="63"/>
      <c r="X428" s="63"/>
      <c r="Y428" s="63"/>
      <c r="Z428" s="63"/>
      <c r="AA428" s="63"/>
      <c r="AB428" s="63"/>
      <c r="AC428" s="63"/>
      <c r="AD428" s="62"/>
      <c r="AE428" s="61"/>
      <c r="AF428" s="61"/>
      <c r="AG428" s="60"/>
      <c r="AH428" s="60"/>
      <c r="AI428" s="59"/>
      <c r="AJ428" s="58"/>
      <c r="AK428" s="58"/>
      <c r="AL428" s="58"/>
      <c r="AM428" s="58"/>
      <c r="AN428" s="58"/>
      <c r="AO428" s="58"/>
      <c r="AP428" s="58"/>
      <c r="AQ428" s="57"/>
      <c r="AR428" s="57"/>
      <c r="AS428" s="57"/>
    </row>
    <row r="429" spans="1:45" ht="15" x14ac:dyDescent="0.25">
      <c r="A429" s="64"/>
      <c r="B429" s="64"/>
      <c r="C429" s="64"/>
      <c r="D429" s="64"/>
      <c r="E429" s="64"/>
      <c r="F429" s="64"/>
      <c r="G429" s="64"/>
      <c r="H429" s="67"/>
      <c r="I429" s="66"/>
      <c r="J429" s="68"/>
      <c r="K429" s="68"/>
      <c r="L429" s="67"/>
      <c r="M429" s="61"/>
      <c r="N429" s="67"/>
      <c r="O429" s="66"/>
      <c r="P429" s="65"/>
      <c r="Q429" s="64"/>
      <c r="R429" s="64"/>
      <c r="S429" s="64"/>
      <c r="T429" s="64"/>
      <c r="U429" s="65"/>
      <c r="V429" s="62"/>
      <c r="W429" s="63"/>
      <c r="X429" s="63"/>
      <c r="Y429" s="63"/>
      <c r="Z429" s="63"/>
      <c r="AA429" s="63"/>
      <c r="AB429" s="63"/>
      <c r="AC429" s="63"/>
      <c r="AD429" s="62"/>
      <c r="AE429" s="61"/>
      <c r="AF429" s="61"/>
      <c r="AG429" s="60"/>
      <c r="AH429" s="60"/>
      <c r="AI429" s="59"/>
      <c r="AJ429" s="58"/>
      <c r="AK429" s="58"/>
      <c r="AL429" s="58"/>
      <c r="AM429" s="58"/>
      <c r="AN429" s="58"/>
      <c r="AO429" s="58"/>
      <c r="AP429" s="58"/>
      <c r="AQ429" s="57"/>
      <c r="AR429" s="57"/>
      <c r="AS429" s="57"/>
    </row>
    <row r="430" spans="1:45" ht="15" x14ac:dyDescent="0.25">
      <c r="A430" s="64"/>
      <c r="B430" s="64"/>
      <c r="C430" s="64"/>
      <c r="D430" s="64"/>
      <c r="E430" s="64"/>
      <c r="F430" s="64"/>
      <c r="G430" s="64"/>
      <c r="H430" s="67"/>
      <c r="I430" s="66"/>
      <c r="J430" s="68"/>
      <c r="K430" s="68"/>
      <c r="L430" s="67"/>
      <c r="M430" s="61"/>
      <c r="N430" s="67"/>
      <c r="O430" s="66"/>
      <c r="P430" s="65"/>
      <c r="Q430" s="64"/>
      <c r="R430" s="64"/>
      <c r="S430" s="64"/>
      <c r="T430" s="64"/>
      <c r="U430" s="65"/>
      <c r="V430" s="62"/>
      <c r="W430" s="63"/>
      <c r="X430" s="63"/>
      <c r="Y430" s="63"/>
      <c r="Z430" s="63"/>
      <c r="AA430" s="63"/>
      <c r="AB430" s="63"/>
      <c r="AC430" s="63"/>
      <c r="AD430" s="62"/>
      <c r="AE430" s="61"/>
      <c r="AF430" s="61"/>
      <c r="AG430" s="60"/>
      <c r="AH430" s="60"/>
      <c r="AI430" s="59"/>
      <c r="AJ430" s="58"/>
      <c r="AK430" s="58"/>
      <c r="AL430" s="58"/>
      <c r="AM430" s="58"/>
      <c r="AN430" s="58"/>
      <c r="AO430" s="58"/>
      <c r="AP430" s="58"/>
      <c r="AQ430" s="57"/>
      <c r="AR430" s="57"/>
      <c r="AS430" s="57"/>
    </row>
    <row r="431" spans="1:45" ht="15" x14ac:dyDescent="0.25">
      <c r="A431" s="64"/>
      <c r="B431" s="64"/>
      <c r="C431" s="64"/>
      <c r="D431" s="64"/>
      <c r="E431" s="64"/>
      <c r="F431" s="64"/>
      <c r="G431" s="64"/>
      <c r="H431" s="67"/>
      <c r="I431" s="66"/>
      <c r="J431" s="68"/>
      <c r="K431" s="68"/>
      <c r="L431" s="67"/>
      <c r="M431" s="61"/>
      <c r="N431" s="67"/>
      <c r="O431" s="66"/>
      <c r="P431" s="65"/>
      <c r="Q431" s="64"/>
      <c r="R431" s="64"/>
      <c r="S431" s="64"/>
      <c r="T431" s="64"/>
      <c r="U431" s="65"/>
      <c r="V431" s="62"/>
      <c r="W431" s="63"/>
      <c r="X431" s="63"/>
      <c r="Y431" s="63"/>
      <c r="Z431" s="63"/>
      <c r="AA431" s="63"/>
      <c r="AB431" s="63"/>
      <c r="AC431" s="63"/>
      <c r="AD431" s="62"/>
      <c r="AE431" s="61"/>
      <c r="AF431" s="61"/>
      <c r="AG431" s="60"/>
      <c r="AH431" s="60"/>
      <c r="AI431" s="59"/>
      <c r="AJ431" s="58"/>
      <c r="AK431" s="58"/>
      <c r="AL431" s="58"/>
      <c r="AM431" s="58"/>
      <c r="AN431" s="58"/>
      <c r="AO431" s="58"/>
      <c r="AP431" s="58"/>
      <c r="AQ431" s="57"/>
      <c r="AR431" s="57"/>
      <c r="AS431" s="57"/>
    </row>
    <row r="432" spans="1:45" ht="15" x14ac:dyDescent="0.25">
      <c r="A432" s="64"/>
      <c r="B432" s="64"/>
      <c r="C432" s="64"/>
      <c r="D432" s="64"/>
      <c r="E432" s="64"/>
      <c r="F432" s="64"/>
      <c r="G432" s="64"/>
      <c r="H432" s="67"/>
      <c r="I432" s="66"/>
      <c r="J432" s="68"/>
      <c r="K432" s="68"/>
      <c r="L432" s="67"/>
      <c r="M432" s="61"/>
      <c r="N432" s="67"/>
      <c r="O432" s="66"/>
      <c r="P432" s="65"/>
      <c r="Q432" s="64"/>
      <c r="R432" s="64"/>
      <c r="S432" s="64"/>
      <c r="T432" s="64"/>
      <c r="U432" s="65"/>
      <c r="V432" s="62"/>
      <c r="W432" s="63"/>
      <c r="X432" s="63"/>
      <c r="Y432" s="63"/>
      <c r="Z432" s="63"/>
      <c r="AA432" s="63"/>
      <c r="AB432" s="63"/>
      <c r="AC432" s="63"/>
      <c r="AD432" s="62"/>
      <c r="AE432" s="61"/>
      <c r="AF432" s="61"/>
      <c r="AG432" s="60"/>
      <c r="AH432" s="60"/>
      <c r="AI432" s="59"/>
      <c r="AJ432" s="58"/>
      <c r="AK432" s="58"/>
      <c r="AL432" s="58"/>
      <c r="AM432" s="58"/>
      <c r="AN432" s="58"/>
      <c r="AO432" s="58"/>
      <c r="AP432" s="58"/>
      <c r="AQ432" s="57"/>
      <c r="AR432" s="57"/>
      <c r="AS432" s="57"/>
    </row>
    <row r="433" spans="1:45" ht="15" x14ac:dyDescent="0.25">
      <c r="A433" s="64"/>
      <c r="B433" s="64"/>
      <c r="C433" s="64"/>
      <c r="D433" s="64"/>
      <c r="E433" s="64"/>
      <c r="F433" s="64"/>
      <c r="G433" s="64"/>
      <c r="H433" s="67"/>
      <c r="I433" s="66"/>
      <c r="J433" s="68"/>
      <c r="K433" s="68"/>
      <c r="L433" s="67"/>
      <c r="M433" s="61"/>
      <c r="N433" s="67"/>
      <c r="O433" s="66"/>
      <c r="P433" s="65"/>
      <c r="Q433" s="64"/>
      <c r="R433" s="64"/>
      <c r="S433" s="64"/>
      <c r="T433" s="64"/>
      <c r="U433" s="65"/>
      <c r="V433" s="62"/>
      <c r="W433" s="63"/>
      <c r="X433" s="63"/>
      <c r="Y433" s="63"/>
      <c r="Z433" s="63"/>
      <c r="AA433" s="63"/>
      <c r="AB433" s="63"/>
      <c r="AC433" s="63"/>
      <c r="AD433" s="62"/>
      <c r="AE433" s="61"/>
      <c r="AF433" s="61"/>
      <c r="AG433" s="60"/>
      <c r="AH433" s="60"/>
      <c r="AI433" s="59"/>
      <c r="AJ433" s="58"/>
      <c r="AK433" s="58"/>
      <c r="AL433" s="58"/>
      <c r="AM433" s="58"/>
      <c r="AN433" s="58"/>
      <c r="AO433" s="58"/>
      <c r="AP433" s="58"/>
      <c r="AQ433" s="57"/>
      <c r="AR433" s="57"/>
      <c r="AS433" s="57"/>
    </row>
    <row r="434" spans="1:45" ht="15" x14ac:dyDescent="0.25">
      <c r="A434" s="64"/>
      <c r="B434" s="64"/>
      <c r="C434" s="64"/>
      <c r="D434" s="64"/>
      <c r="E434" s="64"/>
      <c r="F434" s="64"/>
      <c r="G434" s="64"/>
      <c r="H434" s="67"/>
      <c r="I434" s="66"/>
      <c r="J434" s="68"/>
      <c r="K434" s="68"/>
      <c r="L434" s="67"/>
      <c r="M434" s="61"/>
      <c r="N434" s="67"/>
      <c r="O434" s="66"/>
      <c r="P434" s="65"/>
      <c r="Q434" s="64"/>
      <c r="R434" s="64"/>
      <c r="S434" s="64"/>
      <c r="T434" s="64"/>
      <c r="U434" s="65"/>
      <c r="V434" s="62"/>
      <c r="W434" s="63"/>
      <c r="X434" s="63"/>
      <c r="Y434" s="63"/>
      <c r="Z434" s="63"/>
      <c r="AA434" s="63"/>
      <c r="AB434" s="63"/>
      <c r="AC434" s="63"/>
      <c r="AD434" s="62"/>
      <c r="AE434" s="61"/>
      <c r="AF434" s="61"/>
      <c r="AG434" s="60"/>
      <c r="AH434" s="60"/>
      <c r="AI434" s="59"/>
      <c r="AJ434" s="58"/>
      <c r="AK434" s="58"/>
      <c r="AL434" s="58"/>
      <c r="AM434" s="58"/>
      <c r="AN434" s="58"/>
      <c r="AO434" s="58"/>
      <c r="AP434" s="58"/>
      <c r="AQ434" s="57"/>
      <c r="AR434" s="57"/>
      <c r="AS434" s="57"/>
    </row>
    <row r="435" spans="1:45" ht="15" x14ac:dyDescent="0.25">
      <c r="A435" s="64"/>
      <c r="B435" s="64"/>
      <c r="C435" s="64"/>
      <c r="D435" s="64"/>
      <c r="E435" s="64"/>
      <c r="F435" s="64"/>
      <c r="G435" s="64"/>
      <c r="H435" s="67"/>
      <c r="I435" s="66"/>
      <c r="J435" s="68"/>
      <c r="K435" s="68"/>
      <c r="L435" s="67"/>
      <c r="M435" s="61"/>
      <c r="N435" s="67"/>
      <c r="O435" s="66"/>
      <c r="P435" s="65"/>
      <c r="Q435" s="64"/>
      <c r="R435" s="64"/>
      <c r="S435" s="64"/>
      <c r="T435" s="64"/>
      <c r="U435" s="65"/>
      <c r="V435" s="62"/>
      <c r="W435" s="63"/>
      <c r="X435" s="63"/>
      <c r="Y435" s="63"/>
      <c r="Z435" s="63"/>
      <c r="AA435" s="63"/>
      <c r="AB435" s="63"/>
      <c r="AC435" s="63"/>
      <c r="AD435" s="62"/>
      <c r="AE435" s="61"/>
      <c r="AF435" s="61"/>
      <c r="AG435" s="60"/>
      <c r="AH435" s="60"/>
      <c r="AI435" s="59"/>
      <c r="AJ435" s="58"/>
      <c r="AK435" s="58"/>
      <c r="AL435" s="58"/>
      <c r="AM435" s="58"/>
      <c r="AN435" s="58"/>
      <c r="AO435" s="58"/>
      <c r="AP435" s="58"/>
      <c r="AQ435" s="57"/>
      <c r="AR435" s="57"/>
      <c r="AS435" s="57"/>
    </row>
    <row r="436" spans="1:45" ht="15" x14ac:dyDescent="0.25">
      <c r="A436" s="64"/>
      <c r="B436" s="64"/>
      <c r="C436" s="64"/>
      <c r="D436" s="64"/>
      <c r="E436" s="64"/>
      <c r="F436" s="64"/>
      <c r="G436" s="64"/>
      <c r="H436" s="67"/>
      <c r="I436" s="66"/>
      <c r="J436" s="68"/>
      <c r="K436" s="68"/>
      <c r="L436" s="67"/>
      <c r="M436" s="61"/>
      <c r="N436" s="67"/>
      <c r="O436" s="66"/>
      <c r="P436" s="65"/>
      <c r="Q436" s="64"/>
      <c r="R436" s="64"/>
      <c r="S436" s="64"/>
      <c r="T436" s="64"/>
      <c r="U436" s="65"/>
      <c r="V436" s="62"/>
      <c r="W436" s="63"/>
      <c r="X436" s="63"/>
      <c r="Y436" s="63"/>
      <c r="Z436" s="63"/>
      <c r="AA436" s="63"/>
      <c r="AB436" s="63"/>
      <c r="AC436" s="63"/>
      <c r="AD436" s="62"/>
      <c r="AE436" s="61"/>
      <c r="AF436" s="61"/>
      <c r="AG436" s="60"/>
      <c r="AH436" s="60"/>
      <c r="AI436" s="59"/>
      <c r="AJ436" s="58"/>
      <c r="AK436" s="58"/>
      <c r="AL436" s="58"/>
      <c r="AM436" s="58"/>
      <c r="AN436" s="58"/>
      <c r="AO436" s="58"/>
      <c r="AP436" s="58"/>
      <c r="AQ436" s="57"/>
      <c r="AR436" s="57"/>
      <c r="AS436" s="57"/>
    </row>
    <row r="437" spans="1:45" ht="15" x14ac:dyDescent="0.25">
      <c r="A437" s="64"/>
      <c r="B437" s="64"/>
      <c r="C437" s="64"/>
      <c r="D437" s="64"/>
      <c r="E437" s="64"/>
      <c r="F437" s="64"/>
      <c r="G437" s="64"/>
      <c r="H437" s="67"/>
      <c r="I437" s="66"/>
      <c r="J437" s="68"/>
      <c r="K437" s="68"/>
      <c r="L437" s="67"/>
      <c r="M437" s="61"/>
      <c r="N437" s="67"/>
      <c r="O437" s="66"/>
      <c r="P437" s="65"/>
      <c r="Q437" s="64"/>
      <c r="R437" s="64"/>
      <c r="S437" s="64"/>
      <c r="T437" s="64"/>
      <c r="U437" s="65"/>
      <c r="V437" s="62"/>
      <c r="W437" s="63"/>
      <c r="X437" s="63"/>
      <c r="Y437" s="63"/>
      <c r="Z437" s="63"/>
      <c r="AA437" s="63"/>
      <c r="AB437" s="63"/>
      <c r="AC437" s="63"/>
      <c r="AD437" s="62"/>
      <c r="AE437" s="61"/>
      <c r="AF437" s="61"/>
      <c r="AG437" s="60"/>
      <c r="AH437" s="60"/>
      <c r="AI437" s="59"/>
      <c r="AJ437" s="58"/>
      <c r="AK437" s="58"/>
      <c r="AL437" s="58"/>
      <c r="AM437" s="58"/>
      <c r="AN437" s="58"/>
      <c r="AO437" s="58"/>
      <c r="AP437" s="58"/>
      <c r="AQ437" s="57"/>
      <c r="AR437" s="57"/>
      <c r="AS437" s="57"/>
    </row>
    <row r="438" spans="1:45" ht="15" x14ac:dyDescent="0.25">
      <c r="A438" s="64"/>
      <c r="B438" s="64"/>
      <c r="C438" s="64"/>
      <c r="D438" s="64"/>
      <c r="E438" s="64"/>
      <c r="F438" s="64"/>
      <c r="G438" s="64"/>
      <c r="H438" s="67"/>
      <c r="I438" s="66"/>
      <c r="J438" s="68"/>
      <c r="K438" s="68"/>
      <c r="L438" s="67"/>
      <c r="M438" s="61"/>
      <c r="N438" s="67"/>
      <c r="O438" s="66"/>
      <c r="P438" s="65"/>
      <c r="Q438" s="64"/>
      <c r="R438" s="64"/>
      <c r="S438" s="64"/>
      <c r="T438" s="64"/>
      <c r="U438" s="65"/>
      <c r="V438" s="62"/>
      <c r="W438" s="63"/>
      <c r="X438" s="63"/>
      <c r="Y438" s="63"/>
      <c r="Z438" s="63"/>
      <c r="AA438" s="63"/>
      <c r="AB438" s="63"/>
      <c r="AC438" s="63"/>
      <c r="AD438" s="62"/>
      <c r="AE438" s="61"/>
      <c r="AF438" s="61"/>
      <c r="AG438" s="60"/>
      <c r="AH438" s="60"/>
      <c r="AI438" s="59"/>
      <c r="AJ438" s="58"/>
      <c r="AK438" s="58"/>
      <c r="AL438" s="58"/>
      <c r="AM438" s="58"/>
      <c r="AN438" s="58"/>
      <c r="AO438" s="58"/>
      <c r="AP438" s="58"/>
      <c r="AQ438" s="57"/>
      <c r="AR438" s="57"/>
      <c r="AS438" s="57"/>
    </row>
    <row r="439" spans="1:45" ht="15" x14ac:dyDescent="0.25">
      <c r="A439" s="64"/>
      <c r="B439" s="64"/>
      <c r="C439" s="64"/>
      <c r="D439" s="64"/>
      <c r="E439" s="64"/>
      <c r="F439" s="64"/>
      <c r="G439" s="64"/>
      <c r="H439" s="67"/>
      <c r="I439" s="66"/>
      <c r="J439" s="68"/>
      <c r="K439" s="68"/>
      <c r="L439" s="67"/>
      <c r="M439" s="61"/>
      <c r="N439" s="67"/>
      <c r="O439" s="66"/>
      <c r="P439" s="65"/>
      <c r="Q439" s="64"/>
      <c r="R439" s="64"/>
      <c r="S439" s="64"/>
      <c r="T439" s="64"/>
      <c r="U439" s="65"/>
      <c r="V439" s="62"/>
      <c r="W439" s="63"/>
      <c r="X439" s="63"/>
      <c r="Y439" s="63"/>
      <c r="Z439" s="63"/>
      <c r="AA439" s="63"/>
      <c r="AB439" s="63"/>
      <c r="AC439" s="63"/>
      <c r="AD439" s="62"/>
      <c r="AE439" s="61"/>
      <c r="AF439" s="61"/>
      <c r="AG439" s="60"/>
      <c r="AH439" s="60"/>
      <c r="AI439" s="59"/>
      <c r="AJ439" s="58"/>
      <c r="AK439" s="58"/>
      <c r="AL439" s="58"/>
      <c r="AM439" s="58"/>
      <c r="AN439" s="58"/>
      <c r="AO439" s="58"/>
      <c r="AP439" s="58"/>
      <c r="AQ439" s="57"/>
      <c r="AR439" s="57"/>
      <c r="AS439" s="57"/>
    </row>
    <row r="440" spans="1:45" ht="15" x14ac:dyDescent="0.25">
      <c r="A440" s="64"/>
      <c r="B440" s="64"/>
      <c r="C440" s="64"/>
      <c r="D440" s="64"/>
      <c r="E440" s="64"/>
      <c r="F440" s="64"/>
      <c r="G440" s="64"/>
      <c r="H440" s="67"/>
      <c r="I440" s="66"/>
      <c r="J440" s="68"/>
      <c r="K440" s="68"/>
      <c r="L440" s="67"/>
      <c r="M440" s="61"/>
      <c r="N440" s="67"/>
      <c r="O440" s="66"/>
      <c r="P440" s="65"/>
      <c r="Q440" s="64"/>
      <c r="R440" s="64"/>
      <c r="S440" s="64"/>
      <c r="T440" s="64"/>
      <c r="U440" s="65"/>
      <c r="V440" s="62"/>
      <c r="W440" s="63"/>
      <c r="X440" s="63"/>
      <c r="Y440" s="63"/>
      <c r="Z440" s="63"/>
      <c r="AA440" s="63"/>
      <c r="AB440" s="63"/>
      <c r="AC440" s="63"/>
      <c r="AD440" s="62"/>
      <c r="AE440" s="61"/>
      <c r="AF440" s="61"/>
      <c r="AG440" s="60"/>
      <c r="AH440" s="60"/>
      <c r="AI440" s="59"/>
      <c r="AJ440" s="58"/>
      <c r="AK440" s="58"/>
      <c r="AL440" s="58"/>
      <c r="AM440" s="58"/>
      <c r="AN440" s="58"/>
      <c r="AO440" s="58"/>
      <c r="AP440" s="58"/>
      <c r="AQ440" s="57"/>
      <c r="AR440" s="57"/>
      <c r="AS440" s="57"/>
    </row>
    <row r="441" spans="1:45" ht="15" x14ac:dyDescent="0.25">
      <c r="A441" s="64"/>
      <c r="B441" s="64"/>
      <c r="C441" s="64"/>
      <c r="D441" s="64"/>
      <c r="E441" s="64"/>
      <c r="F441" s="64"/>
      <c r="G441" s="64"/>
      <c r="H441" s="67"/>
      <c r="I441" s="66"/>
      <c r="J441" s="68"/>
      <c r="K441" s="68"/>
      <c r="L441" s="67"/>
      <c r="M441" s="61"/>
      <c r="N441" s="67"/>
      <c r="O441" s="66"/>
      <c r="P441" s="65"/>
      <c r="Q441" s="64"/>
      <c r="R441" s="64"/>
      <c r="S441" s="64"/>
      <c r="T441" s="64"/>
      <c r="U441" s="65"/>
      <c r="V441" s="62"/>
      <c r="W441" s="63"/>
      <c r="X441" s="63"/>
      <c r="Y441" s="63"/>
      <c r="Z441" s="63"/>
      <c r="AA441" s="63"/>
      <c r="AB441" s="63"/>
      <c r="AC441" s="63"/>
      <c r="AD441" s="62"/>
      <c r="AE441" s="61"/>
      <c r="AF441" s="61"/>
      <c r="AG441" s="60"/>
      <c r="AH441" s="60"/>
      <c r="AI441" s="59"/>
      <c r="AJ441" s="58"/>
      <c r="AK441" s="58"/>
      <c r="AL441" s="58"/>
      <c r="AM441" s="58"/>
      <c r="AN441" s="58"/>
      <c r="AO441" s="58"/>
      <c r="AP441" s="58"/>
      <c r="AQ441" s="57"/>
      <c r="AR441" s="57"/>
      <c r="AS441" s="57"/>
    </row>
    <row r="442" spans="1:45" ht="15" x14ac:dyDescent="0.25">
      <c r="A442" s="64"/>
      <c r="B442" s="64"/>
      <c r="C442" s="64"/>
      <c r="D442" s="64"/>
      <c r="E442" s="64"/>
      <c r="F442" s="64"/>
      <c r="G442" s="64"/>
      <c r="H442" s="67"/>
      <c r="I442" s="66"/>
      <c r="J442" s="68"/>
      <c r="K442" s="68"/>
      <c r="L442" s="67"/>
      <c r="M442" s="61"/>
      <c r="N442" s="67"/>
      <c r="O442" s="66"/>
      <c r="P442" s="65"/>
      <c r="Q442" s="64"/>
      <c r="R442" s="64"/>
      <c r="S442" s="64"/>
      <c r="T442" s="64"/>
      <c r="U442" s="65"/>
      <c r="V442" s="62"/>
      <c r="W442" s="63"/>
      <c r="X442" s="63"/>
      <c r="Y442" s="63"/>
      <c r="Z442" s="63"/>
      <c r="AA442" s="63"/>
      <c r="AB442" s="63"/>
      <c r="AC442" s="63"/>
      <c r="AD442" s="62"/>
      <c r="AE442" s="61"/>
      <c r="AF442" s="61"/>
      <c r="AG442" s="60"/>
      <c r="AH442" s="60"/>
      <c r="AI442" s="59"/>
      <c r="AJ442" s="58"/>
      <c r="AK442" s="58"/>
      <c r="AL442" s="58"/>
      <c r="AM442" s="58"/>
      <c r="AN442" s="58"/>
      <c r="AO442" s="58"/>
      <c r="AP442" s="58"/>
      <c r="AQ442" s="57"/>
      <c r="AR442" s="57"/>
      <c r="AS442" s="57"/>
    </row>
    <row r="443" spans="1:45" ht="15" x14ac:dyDescent="0.25">
      <c r="A443" s="64"/>
      <c r="B443" s="64"/>
      <c r="C443" s="64"/>
      <c r="D443" s="64"/>
      <c r="E443" s="64"/>
      <c r="F443" s="64"/>
      <c r="G443" s="64"/>
      <c r="H443" s="67"/>
      <c r="I443" s="66"/>
      <c r="J443" s="68"/>
      <c r="K443" s="68"/>
      <c r="L443" s="67"/>
      <c r="M443" s="61"/>
      <c r="N443" s="67"/>
      <c r="O443" s="66"/>
      <c r="P443" s="65"/>
      <c r="Q443" s="64"/>
      <c r="R443" s="64"/>
      <c r="S443" s="64"/>
      <c r="T443" s="64"/>
      <c r="U443" s="65"/>
      <c r="V443" s="62"/>
      <c r="W443" s="63"/>
      <c r="X443" s="63"/>
      <c r="Y443" s="63"/>
      <c r="Z443" s="63"/>
      <c r="AA443" s="63"/>
      <c r="AB443" s="63"/>
      <c r="AC443" s="63"/>
      <c r="AD443" s="62"/>
      <c r="AE443" s="61"/>
      <c r="AF443" s="61"/>
      <c r="AG443" s="60"/>
      <c r="AH443" s="60"/>
      <c r="AI443" s="59"/>
      <c r="AJ443" s="58"/>
      <c r="AK443" s="58"/>
      <c r="AL443" s="58"/>
      <c r="AM443" s="58"/>
      <c r="AN443" s="58"/>
      <c r="AO443" s="58"/>
      <c r="AP443" s="58"/>
      <c r="AQ443" s="57"/>
      <c r="AR443" s="57"/>
      <c r="AS443" s="57"/>
    </row>
    <row r="444" spans="1:45" ht="15" x14ac:dyDescent="0.25">
      <c r="A444" s="64"/>
      <c r="B444" s="64"/>
      <c r="C444" s="64"/>
      <c r="D444" s="64"/>
      <c r="E444" s="64"/>
      <c r="F444" s="64"/>
      <c r="G444" s="64"/>
      <c r="H444" s="67"/>
      <c r="I444" s="66"/>
      <c r="J444" s="68"/>
      <c r="K444" s="68"/>
      <c r="L444" s="67"/>
      <c r="M444" s="61"/>
      <c r="N444" s="67"/>
      <c r="O444" s="66"/>
      <c r="P444" s="65"/>
      <c r="Q444" s="64"/>
      <c r="R444" s="64"/>
      <c r="S444" s="64"/>
      <c r="T444" s="64"/>
      <c r="U444" s="65"/>
      <c r="V444" s="62"/>
      <c r="W444" s="63"/>
      <c r="X444" s="63"/>
      <c r="Y444" s="63"/>
      <c r="Z444" s="63"/>
      <c r="AA444" s="63"/>
      <c r="AB444" s="63"/>
      <c r="AC444" s="63"/>
      <c r="AD444" s="62"/>
      <c r="AE444" s="61"/>
      <c r="AF444" s="61"/>
      <c r="AG444" s="60"/>
      <c r="AH444" s="60"/>
      <c r="AI444" s="59"/>
      <c r="AJ444" s="58"/>
      <c r="AK444" s="58"/>
      <c r="AL444" s="58"/>
      <c r="AM444" s="58"/>
      <c r="AN444" s="58"/>
      <c r="AO444" s="58"/>
      <c r="AP444" s="58"/>
      <c r="AQ444" s="57"/>
      <c r="AR444" s="57"/>
      <c r="AS444" s="57"/>
    </row>
    <row r="445" spans="1:45" ht="15" x14ac:dyDescent="0.25">
      <c r="A445" s="64"/>
      <c r="B445" s="64"/>
      <c r="C445" s="64"/>
      <c r="D445" s="64"/>
      <c r="E445" s="64"/>
      <c r="F445" s="64"/>
      <c r="G445" s="64"/>
      <c r="H445" s="67"/>
      <c r="I445" s="66"/>
      <c r="J445" s="68"/>
      <c r="K445" s="68"/>
      <c r="L445" s="67"/>
      <c r="M445" s="61"/>
      <c r="N445" s="67"/>
      <c r="O445" s="66"/>
      <c r="P445" s="65"/>
      <c r="Q445" s="64"/>
      <c r="R445" s="64"/>
      <c r="S445" s="64"/>
      <c r="T445" s="64"/>
      <c r="U445" s="65"/>
      <c r="V445" s="62"/>
      <c r="W445" s="63"/>
      <c r="X445" s="63"/>
      <c r="Y445" s="63"/>
      <c r="Z445" s="63"/>
      <c r="AA445" s="63"/>
      <c r="AB445" s="63"/>
      <c r="AC445" s="63"/>
      <c r="AD445" s="62"/>
      <c r="AE445" s="61"/>
      <c r="AF445" s="61"/>
      <c r="AG445" s="60"/>
      <c r="AH445" s="60"/>
      <c r="AI445" s="59"/>
      <c r="AJ445" s="58"/>
      <c r="AK445" s="58"/>
      <c r="AL445" s="58"/>
      <c r="AM445" s="58"/>
      <c r="AN445" s="58"/>
      <c r="AO445" s="58"/>
      <c r="AP445" s="58"/>
      <c r="AQ445" s="57"/>
      <c r="AR445" s="57"/>
      <c r="AS445" s="57"/>
    </row>
    <row r="446" spans="1:45" ht="15" x14ac:dyDescent="0.25">
      <c r="A446" s="64"/>
      <c r="B446" s="64"/>
      <c r="C446" s="64"/>
      <c r="D446" s="64"/>
      <c r="E446" s="64"/>
      <c r="F446" s="64"/>
      <c r="G446" s="64"/>
      <c r="H446" s="67"/>
      <c r="I446" s="66"/>
      <c r="J446" s="68"/>
      <c r="K446" s="68"/>
      <c r="L446" s="67"/>
      <c r="M446" s="61"/>
      <c r="N446" s="67"/>
      <c r="O446" s="66"/>
      <c r="P446" s="65"/>
      <c r="Q446" s="64"/>
      <c r="R446" s="64"/>
      <c r="S446" s="64"/>
      <c r="T446" s="64"/>
      <c r="U446" s="65"/>
      <c r="V446" s="62"/>
      <c r="W446" s="63"/>
      <c r="X446" s="63"/>
      <c r="Y446" s="63"/>
      <c r="Z446" s="63"/>
      <c r="AA446" s="63"/>
      <c r="AB446" s="63"/>
      <c r="AC446" s="63"/>
      <c r="AD446" s="62"/>
      <c r="AE446" s="61"/>
      <c r="AF446" s="61"/>
      <c r="AG446" s="60"/>
      <c r="AH446" s="60"/>
      <c r="AI446" s="59"/>
      <c r="AJ446" s="58"/>
      <c r="AK446" s="58"/>
      <c r="AL446" s="58"/>
      <c r="AM446" s="58"/>
      <c r="AN446" s="58"/>
      <c r="AO446" s="58"/>
      <c r="AP446" s="58"/>
      <c r="AQ446" s="57"/>
      <c r="AR446" s="57"/>
      <c r="AS446" s="57"/>
    </row>
    <row r="447" spans="1:45" ht="15" x14ac:dyDescent="0.25">
      <c r="A447" s="64"/>
      <c r="B447" s="64"/>
      <c r="C447" s="64"/>
      <c r="D447" s="64"/>
      <c r="E447" s="64"/>
      <c r="F447" s="64"/>
      <c r="G447" s="64"/>
      <c r="H447" s="67"/>
      <c r="I447" s="66"/>
      <c r="J447" s="68"/>
      <c r="K447" s="68"/>
      <c r="L447" s="67"/>
      <c r="M447" s="61"/>
      <c r="N447" s="67"/>
      <c r="O447" s="66"/>
      <c r="P447" s="65"/>
      <c r="Q447" s="64"/>
      <c r="R447" s="64"/>
      <c r="S447" s="64"/>
      <c r="T447" s="64"/>
      <c r="U447" s="65"/>
      <c r="V447" s="62"/>
      <c r="W447" s="63"/>
      <c r="X447" s="63"/>
      <c r="Y447" s="63"/>
      <c r="Z447" s="63"/>
      <c r="AA447" s="63"/>
      <c r="AB447" s="63"/>
      <c r="AC447" s="63"/>
      <c r="AD447" s="62"/>
      <c r="AE447" s="61"/>
      <c r="AF447" s="61"/>
      <c r="AG447" s="60"/>
      <c r="AH447" s="60"/>
      <c r="AI447" s="59"/>
      <c r="AJ447" s="58"/>
      <c r="AK447" s="58"/>
      <c r="AL447" s="58"/>
      <c r="AM447" s="58"/>
      <c r="AN447" s="58"/>
      <c r="AO447" s="58"/>
      <c r="AP447" s="58"/>
      <c r="AQ447" s="57"/>
      <c r="AR447" s="57"/>
      <c r="AS447" s="57"/>
    </row>
    <row r="448" spans="1:45" ht="15" x14ac:dyDescent="0.25">
      <c r="A448" s="64"/>
      <c r="B448" s="64"/>
      <c r="C448" s="64"/>
      <c r="D448" s="64"/>
      <c r="E448" s="64"/>
      <c r="F448" s="64"/>
      <c r="G448" s="64"/>
      <c r="H448" s="67"/>
      <c r="I448" s="66"/>
      <c r="J448" s="68"/>
      <c r="K448" s="68"/>
      <c r="L448" s="67"/>
      <c r="M448" s="61"/>
      <c r="N448" s="67"/>
      <c r="O448" s="66"/>
      <c r="P448" s="65"/>
      <c r="Q448" s="64"/>
      <c r="R448" s="64"/>
      <c r="S448" s="64"/>
      <c r="T448" s="64"/>
      <c r="U448" s="65"/>
      <c r="V448" s="62"/>
      <c r="W448" s="63"/>
      <c r="X448" s="63"/>
      <c r="Y448" s="63"/>
      <c r="Z448" s="63"/>
      <c r="AA448" s="63"/>
      <c r="AB448" s="63"/>
      <c r="AC448" s="63"/>
      <c r="AD448" s="62"/>
      <c r="AE448" s="61"/>
      <c r="AF448" s="61"/>
      <c r="AG448" s="60"/>
      <c r="AH448" s="60"/>
      <c r="AI448" s="59"/>
      <c r="AJ448" s="58"/>
      <c r="AK448" s="58"/>
      <c r="AL448" s="58"/>
      <c r="AM448" s="58"/>
      <c r="AN448" s="58"/>
      <c r="AO448" s="58"/>
      <c r="AP448" s="58"/>
      <c r="AQ448" s="57"/>
      <c r="AR448" s="57"/>
      <c r="AS448" s="57"/>
    </row>
    <row r="449" spans="1:45" ht="15" x14ac:dyDescent="0.25">
      <c r="A449" s="64"/>
      <c r="B449" s="64"/>
      <c r="C449" s="64"/>
      <c r="D449" s="64"/>
      <c r="E449" s="64"/>
      <c r="F449" s="64"/>
      <c r="G449" s="64"/>
      <c r="H449" s="67"/>
      <c r="I449" s="66"/>
      <c r="J449" s="68"/>
      <c r="K449" s="68"/>
      <c r="L449" s="67"/>
      <c r="M449" s="61"/>
      <c r="N449" s="67"/>
      <c r="O449" s="66"/>
      <c r="P449" s="65"/>
      <c r="Q449" s="64"/>
      <c r="R449" s="64"/>
      <c r="S449" s="64"/>
      <c r="T449" s="64"/>
      <c r="U449" s="65"/>
      <c r="V449" s="62"/>
      <c r="W449" s="63"/>
      <c r="X449" s="63"/>
      <c r="Y449" s="63"/>
      <c r="Z449" s="63"/>
      <c r="AA449" s="63"/>
      <c r="AB449" s="63"/>
      <c r="AC449" s="63"/>
      <c r="AD449" s="62"/>
      <c r="AE449" s="61"/>
      <c r="AF449" s="61"/>
      <c r="AG449" s="60"/>
      <c r="AH449" s="60"/>
      <c r="AI449" s="59"/>
      <c r="AJ449" s="58"/>
      <c r="AK449" s="58"/>
      <c r="AL449" s="58"/>
      <c r="AM449" s="58"/>
      <c r="AN449" s="58"/>
      <c r="AO449" s="58"/>
      <c r="AP449" s="58"/>
      <c r="AQ449" s="57"/>
      <c r="AR449" s="57"/>
      <c r="AS449" s="57"/>
    </row>
    <row r="450" spans="1:45" ht="15" x14ac:dyDescent="0.25">
      <c r="A450" s="64"/>
      <c r="B450" s="64"/>
      <c r="C450" s="64"/>
      <c r="D450" s="64"/>
      <c r="E450" s="64"/>
      <c r="F450" s="64"/>
      <c r="G450" s="64"/>
      <c r="H450" s="67"/>
      <c r="I450" s="66"/>
      <c r="J450" s="68"/>
      <c r="K450" s="68"/>
      <c r="L450" s="67"/>
      <c r="M450" s="61"/>
      <c r="N450" s="67"/>
      <c r="O450" s="66"/>
      <c r="P450" s="65"/>
      <c r="Q450" s="64"/>
      <c r="R450" s="64"/>
      <c r="S450" s="64"/>
      <c r="T450" s="64"/>
      <c r="U450" s="65"/>
      <c r="V450" s="62"/>
      <c r="W450" s="63"/>
      <c r="X450" s="63"/>
      <c r="Y450" s="63"/>
      <c r="Z450" s="63"/>
      <c r="AA450" s="63"/>
      <c r="AB450" s="63"/>
      <c r="AC450" s="63"/>
      <c r="AD450" s="62"/>
      <c r="AE450" s="61"/>
      <c r="AF450" s="61"/>
      <c r="AG450" s="60"/>
      <c r="AH450" s="60"/>
      <c r="AI450" s="59"/>
      <c r="AJ450" s="58"/>
      <c r="AK450" s="58"/>
      <c r="AL450" s="58"/>
      <c r="AM450" s="58"/>
      <c r="AN450" s="58"/>
      <c r="AO450" s="58"/>
      <c r="AP450" s="58"/>
      <c r="AQ450" s="57"/>
      <c r="AR450" s="57"/>
      <c r="AS450" s="57"/>
    </row>
    <row r="451" spans="1:45" ht="15" x14ac:dyDescent="0.25">
      <c r="A451" s="64"/>
      <c r="B451" s="64"/>
      <c r="C451" s="64"/>
      <c r="D451" s="64"/>
      <c r="E451" s="64"/>
      <c r="F451" s="64"/>
      <c r="G451" s="64"/>
      <c r="H451" s="67"/>
      <c r="I451" s="66"/>
      <c r="J451" s="68"/>
      <c r="K451" s="68"/>
      <c r="L451" s="67"/>
      <c r="M451" s="61"/>
      <c r="N451" s="67"/>
      <c r="O451" s="66"/>
      <c r="P451" s="65"/>
      <c r="Q451" s="64"/>
      <c r="R451" s="64"/>
      <c r="S451" s="64"/>
      <c r="T451" s="64"/>
      <c r="U451" s="65"/>
      <c r="V451" s="62"/>
      <c r="W451" s="63"/>
      <c r="X451" s="63"/>
      <c r="Y451" s="63"/>
      <c r="Z451" s="63"/>
      <c r="AA451" s="63"/>
      <c r="AB451" s="63"/>
      <c r="AC451" s="63"/>
      <c r="AD451" s="62"/>
      <c r="AE451" s="61"/>
      <c r="AF451" s="61"/>
      <c r="AG451" s="60"/>
      <c r="AH451" s="60"/>
      <c r="AI451" s="59"/>
      <c r="AJ451" s="58"/>
      <c r="AK451" s="58"/>
      <c r="AL451" s="58"/>
      <c r="AM451" s="58"/>
      <c r="AN451" s="58"/>
      <c r="AO451" s="58"/>
      <c r="AP451" s="58"/>
      <c r="AQ451" s="57"/>
      <c r="AR451" s="57"/>
      <c r="AS451" s="57"/>
    </row>
    <row r="452" spans="1:45" ht="15" x14ac:dyDescent="0.25">
      <c r="A452" s="64"/>
      <c r="B452" s="64"/>
      <c r="C452" s="64"/>
      <c r="D452" s="64"/>
      <c r="E452" s="64"/>
      <c r="F452" s="64"/>
      <c r="G452" s="64"/>
      <c r="H452" s="67"/>
      <c r="I452" s="66"/>
      <c r="J452" s="68"/>
      <c r="K452" s="68"/>
      <c r="L452" s="67"/>
      <c r="M452" s="61"/>
      <c r="N452" s="67"/>
      <c r="O452" s="66"/>
      <c r="P452" s="65"/>
      <c r="Q452" s="64"/>
      <c r="R452" s="64"/>
      <c r="S452" s="64"/>
      <c r="T452" s="64"/>
      <c r="U452" s="65"/>
      <c r="V452" s="62"/>
      <c r="W452" s="63"/>
      <c r="X452" s="63"/>
      <c r="Y452" s="63"/>
      <c r="Z452" s="63"/>
      <c r="AA452" s="63"/>
      <c r="AB452" s="63"/>
      <c r="AC452" s="63"/>
      <c r="AD452" s="62"/>
      <c r="AE452" s="61"/>
      <c r="AF452" s="61"/>
      <c r="AG452" s="60"/>
      <c r="AH452" s="60"/>
      <c r="AI452" s="59"/>
      <c r="AJ452" s="58"/>
      <c r="AK452" s="58"/>
      <c r="AL452" s="58"/>
      <c r="AM452" s="58"/>
      <c r="AN452" s="58"/>
      <c r="AO452" s="58"/>
      <c r="AP452" s="58"/>
      <c r="AQ452" s="57"/>
      <c r="AR452" s="57"/>
      <c r="AS452" s="57"/>
    </row>
    <row r="453" spans="1:45" ht="15" x14ac:dyDescent="0.25">
      <c r="A453" s="64"/>
      <c r="B453" s="64"/>
      <c r="C453" s="64"/>
      <c r="D453" s="64"/>
      <c r="E453" s="64"/>
      <c r="F453" s="64"/>
      <c r="G453" s="64"/>
      <c r="H453" s="67"/>
      <c r="I453" s="66"/>
      <c r="J453" s="68"/>
      <c r="K453" s="68"/>
      <c r="L453" s="67"/>
      <c r="M453" s="61"/>
      <c r="N453" s="67"/>
      <c r="O453" s="66"/>
      <c r="P453" s="65"/>
      <c r="Q453" s="64"/>
      <c r="R453" s="64"/>
      <c r="S453" s="64"/>
      <c r="T453" s="64"/>
      <c r="U453" s="65"/>
      <c r="V453" s="62"/>
      <c r="W453" s="63"/>
      <c r="X453" s="63"/>
      <c r="Y453" s="63"/>
      <c r="Z453" s="63"/>
      <c r="AA453" s="63"/>
      <c r="AB453" s="63"/>
      <c r="AC453" s="63"/>
      <c r="AD453" s="62"/>
      <c r="AE453" s="61"/>
      <c r="AF453" s="61"/>
      <c r="AG453" s="60"/>
      <c r="AH453" s="60"/>
      <c r="AI453" s="59"/>
      <c r="AJ453" s="58"/>
      <c r="AK453" s="58"/>
      <c r="AL453" s="58"/>
      <c r="AM453" s="58"/>
      <c r="AN453" s="58"/>
      <c r="AO453" s="58"/>
      <c r="AP453" s="58"/>
      <c r="AQ453" s="57"/>
      <c r="AR453" s="57"/>
      <c r="AS453" s="57"/>
    </row>
    <row r="454" spans="1:45" ht="15" x14ac:dyDescent="0.25">
      <c r="A454" s="64"/>
      <c r="B454" s="64"/>
      <c r="C454" s="64"/>
      <c r="D454" s="64"/>
      <c r="E454" s="64"/>
      <c r="F454" s="64"/>
      <c r="G454" s="64"/>
      <c r="H454" s="67"/>
      <c r="I454" s="66"/>
      <c r="J454" s="68"/>
      <c r="K454" s="68"/>
      <c r="L454" s="67"/>
      <c r="M454" s="61"/>
      <c r="N454" s="67"/>
      <c r="O454" s="66"/>
      <c r="P454" s="65"/>
      <c r="Q454" s="64"/>
      <c r="R454" s="64"/>
      <c r="S454" s="64"/>
      <c r="T454" s="64"/>
      <c r="U454" s="65"/>
      <c r="V454" s="62"/>
      <c r="W454" s="63"/>
      <c r="X454" s="63"/>
      <c r="Y454" s="63"/>
      <c r="Z454" s="63"/>
      <c r="AA454" s="63"/>
      <c r="AB454" s="63"/>
      <c r="AC454" s="63"/>
      <c r="AD454" s="62"/>
      <c r="AE454" s="61"/>
      <c r="AF454" s="61"/>
      <c r="AG454" s="60"/>
      <c r="AH454" s="60"/>
      <c r="AI454" s="59"/>
      <c r="AJ454" s="58"/>
      <c r="AK454" s="58"/>
      <c r="AL454" s="58"/>
      <c r="AM454" s="58"/>
      <c r="AN454" s="58"/>
      <c r="AO454" s="58"/>
      <c r="AP454" s="58"/>
      <c r="AQ454" s="57"/>
      <c r="AR454" s="57"/>
      <c r="AS454" s="57"/>
    </row>
    <row r="455" spans="1:45" ht="15" x14ac:dyDescent="0.25">
      <c r="A455" s="64"/>
      <c r="B455" s="64"/>
      <c r="C455" s="64"/>
      <c r="D455" s="64"/>
      <c r="E455" s="64"/>
      <c r="F455" s="64"/>
      <c r="G455" s="64"/>
      <c r="H455" s="67"/>
      <c r="I455" s="66"/>
      <c r="J455" s="68"/>
      <c r="K455" s="68"/>
      <c r="L455" s="67"/>
      <c r="M455" s="61"/>
      <c r="N455" s="67"/>
      <c r="O455" s="66"/>
      <c r="P455" s="65"/>
      <c r="Q455" s="64"/>
      <c r="R455" s="64"/>
      <c r="S455" s="64"/>
      <c r="T455" s="64"/>
      <c r="U455" s="65"/>
      <c r="V455" s="62"/>
      <c r="W455" s="63"/>
      <c r="X455" s="63"/>
      <c r="Y455" s="63"/>
      <c r="Z455" s="63"/>
      <c r="AA455" s="63"/>
      <c r="AB455" s="63"/>
      <c r="AC455" s="63"/>
      <c r="AD455" s="62"/>
      <c r="AE455" s="61"/>
      <c r="AF455" s="61"/>
      <c r="AG455" s="60"/>
      <c r="AH455" s="60"/>
      <c r="AI455" s="59"/>
      <c r="AJ455" s="58"/>
      <c r="AK455" s="58"/>
      <c r="AL455" s="58"/>
      <c r="AM455" s="58"/>
      <c r="AN455" s="58"/>
      <c r="AO455" s="58"/>
      <c r="AP455" s="58"/>
      <c r="AQ455" s="57"/>
      <c r="AR455" s="57"/>
      <c r="AS455" s="57"/>
    </row>
    <row r="456" spans="1:45" ht="15" x14ac:dyDescent="0.25">
      <c r="A456" s="64"/>
      <c r="B456" s="64"/>
      <c r="C456" s="64"/>
      <c r="D456" s="64"/>
      <c r="E456" s="64"/>
      <c r="F456" s="64"/>
      <c r="G456" s="64"/>
      <c r="H456" s="67"/>
      <c r="I456" s="66"/>
      <c r="J456" s="68"/>
      <c r="K456" s="68"/>
      <c r="L456" s="67"/>
      <c r="M456" s="61"/>
      <c r="N456" s="67"/>
      <c r="O456" s="66"/>
      <c r="P456" s="65"/>
      <c r="Q456" s="64"/>
      <c r="R456" s="64"/>
      <c r="S456" s="64"/>
      <c r="T456" s="64"/>
      <c r="U456" s="65"/>
      <c r="V456" s="62"/>
      <c r="W456" s="63"/>
      <c r="X456" s="63"/>
      <c r="Y456" s="63"/>
      <c r="Z456" s="63"/>
      <c r="AA456" s="63"/>
      <c r="AB456" s="63"/>
      <c r="AC456" s="63"/>
      <c r="AD456" s="62"/>
      <c r="AE456" s="61"/>
      <c r="AF456" s="61"/>
      <c r="AG456" s="60"/>
      <c r="AH456" s="60"/>
      <c r="AI456" s="59"/>
      <c r="AJ456" s="58"/>
      <c r="AK456" s="58"/>
      <c r="AL456" s="58"/>
      <c r="AM456" s="58"/>
      <c r="AN456" s="58"/>
      <c r="AO456" s="58"/>
      <c r="AP456" s="58"/>
      <c r="AQ456" s="57"/>
      <c r="AR456" s="57"/>
      <c r="AS456" s="57"/>
    </row>
    <row r="457" spans="1:45" ht="15" x14ac:dyDescent="0.25">
      <c r="A457" s="64"/>
      <c r="B457" s="64"/>
      <c r="C457" s="64"/>
      <c r="D457" s="64"/>
      <c r="E457" s="64"/>
      <c r="F457" s="64"/>
      <c r="G457" s="64"/>
      <c r="H457" s="67"/>
      <c r="I457" s="66"/>
      <c r="J457" s="68"/>
      <c r="K457" s="68"/>
      <c r="L457" s="67"/>
      <c r="M457" s="61"/>
      <c r="N457" s="67"/>
      <c r="O457" s="66"/>
      <c r="P457" s="65"/>
      <c r="Q457" s="64"/>
      <c r="R457" s="64"/>
      <c r="S457" s="64"/>
      <c r="T457" s="64"/>
      <c r="U457" s="65"/>
      <c r="V457" s="62"/>
      <c r="W457" s="63"/>
      <c r="X457" s="63"/>
      <c r="Y457" s="63"/>
      <c r="Z457" s="63"/>
      <c r="AA457" s="63"/>
      <c r="AB457" s="63"/>
      <c r="AC457" s="63"/>
      <c r="AD457" s="62"/>
      <c r="AE457" s="61"/>
      <c r="AF457" s="61"/>
      <c r="AG457" s="60"/>
      <c r="AH457" s="60"/>
      <c r="AI457" s="59"/>
      <c r="AJ457" s="58"/>
      <c r="AK457" s="58"/>
      <c r="AL457" s="58"/>
      <c r="AM457" s="58"/>
      <c r="AN457" s="58"/>
      <c r="AO457" s="58"/>
      <c r="AP457" s="58"/>
      <c r="AQ457" s="57"/>
      <c r="AR457" s="57"/>
      <c r="AS457" s="57"/>
    </row>
    <row r="458" spans="1:45" ht="15" x14ac:dyDescent="0.25">
      <c r="A458" s="64"/>
      <c r="B458" s="64"/>
      <c r="C458" s="64"/>
      <c r="D458" s="64"/>
      <c r="E458" s="64"/>
      <c r="F458" s="64"/>
      <c r="G458" s="64"/>
      <c r="H458" s="67"/>
      <c r="I458" s="66"/>
      <c r="J458" s="68"/>
      <c r="K458" s="68"/>
      <c r="L458" s="67"/>
      <c r="M458" s="61"/>
      <c r="N458" s="67"/>
      <c r="O458" s="66"/>
      <c r="P458" s="65"/>
      <c r="Q458" s="64"/>
      <c r="R458" s="64"/>
      <c r="S458" s="64"/>
      <c r="T458" s="64"/>
      <c r="U458" s="65"/>
      <c r="V458" s="62"/>
      <c r="W458" s="63"/>
      <c r="X458" s="63"/>
      <c r="Y458" s="63"/>
      <c r="Z458" s="63"/>
      <c r="AA458" s="63"/>
      <c r="AB458" s="63"/>
      <c r="AC458" s="63"/>
      <c r="AD458" s="62"/>
      <c r="AE458" s="61"/>
      <c r="AF458" s="61"/>
      <c r="AG458" s="60"/>
      <c r="AH458" s="60"/>
      <c r="AI458" s="59"/>
      <c r="AJ458" s="58"/>
      <c r="AK458" s="58"/>
      <c r="AL458" s="58"/>
      <c r="AM458" s="58"/>
      <c r="AN458" s="58"/>
      <c r="AO458" s="58"/>
      <c r="AP458" s="58"/>
      <c r="AQ458" s="57"/>
      <c r="AR458" s="57"/>
      <c r="AS458" s="57"/>
    </row>
    <row r="459" spans="1:45" ht="15" x14ac:dyDescent="0.25">
      <c r="A459" s="64"/>
      <c r="B459" s="64"/>
      <c r="C459" s="64"/>
      <c r="D459" s="64"/>
      <c r="E459" s="64"/>
      <c r="F459" s="64"/>
      <c r="G459" s="64"/>
      <c r="H459" s="67"/>
      <c r="I459" s="66"/>
      <c r="J459" s="68"/>
      <c r="K459" s="68"/>
      <c r="L459" s="67"/>
      <c r="M459" s="61"/>
      <c r="N459" s="67"/>
      <c r="O459" s="66"/>
      <c r="P459" s="65"/>
      <c r="Q459" s="64"/>
      <c r="R459" s="64"/>
      <c r="S459" s="64"/>
      <c r="T459" s="64"/>
      <c r="U459" s="65"/>
      <c r="V459" s="62"/>
      <c r="W459" s="63"/>
      <c r="X459" s="63"/>
      <c r="Y459" s="63"/>
      <c r="Z459" s="63"/>
      <c r="AA459" s="63"/>
      <c r="AB459" s="63"/>
      <c r="AC459" s="63"/>
      <c r="AD459" s="62"/>
      <c r="AE459" s="61"/>
      <c r="AF459" s="61"/>
      <c r="AG459" s="60"/>
      <c r="AH459" s="60"/>
      <c r="AI459" s="59"/>
      <c r="AJ459" s="58"/>
      <c r="AK459" s="58"/>
      <c r="AL459" s="58"/>
      <c r="AM459" s="58"/>
      <c r="AN459" s="58"/>
      <c r="AO459" s="58"/>
      <c r="AP459" s="58"/>
      <c r="AQ459" s="57"/>
      <c r="AR459" s="57"/>
      <c r="AS459" s="57"/>
    </row>
    <row r="460" spans="1:45" ht="15" x14ac:dyDescent="0.25">
      <c r="A460" s="64"/>
      <c r="B460" s="64"/>
      <c r="C460" s="64"/>
      <c r="D460" s="64"/>
      <c r="E460" s="64"/>
      <c r="F460" s="64"/>
      <c r="G460" s="64"/>
      <c r="H460" s="67"/>
      <c r="I460" s="66"/>
      <c r="J460" s="68"/>
      <c r="K460" s="68"/>
      <c r="L460" s="67"/>
      <c r="M460" s="61"/>
      <c r="N460" s="67"/>
      <c r="O460" s="66"/>
      <c r="P460" s="65"/>
      <c r="Q460" s="64"/>
      <c r="R460" s="64"/>
      <c r="S460" s="64"/>
      <c r="T460" s="64"/>
      <c r="U460" s="65"/>
      <c r="V460" s="62"/>
      <c r="W460" s="63"/>
      <c r="X460" s="63"/>
      <c r="Y460" s="63"/>
      <c r="Z460" s="63"/>
      <c r="AA460" s="63"/>
      <c r="AB460" s="63"/>
      <c r="AC460" s="63"/>
      <c r="AD460" s="62"/>
      <c r="AE460" s="61"/>
      <c r="AF460" s="61"/>
      <c r="AG460" s="60"/>
      <c r="AH460" s="60"/>
      <c r="AI460" s="59"/>
      <c r="AJ460" s="58"/>
      <c r="AK460" s="58"/>
      <c r="AL460" s="58"/>
      <c r="AM460" s="58"/>
      <c r="AN460" s="58"/>
      <c r="AO460" s="58"/>
      <c r="AP460" s="58"/>
      <c r="AQ460" s="57"/>
      <c r="AR460" s="57"/>
      <c r="AS460" s="57"/>
    </row>
    <row r="461" spans="1:45" ht="15" x14ac:dyDescent="0.25">
      <c r="A461" s="64"/>
      <c r="B461" s="64"/>
      <c r="C461" s="64"/>
      <c r="D461" s="64"/>
      <c r="E461" s="64"/>
      <c r="F461" s="64"/>
      <c r="G461" s="64"/>
      <c r="H461" s="67"/>
      <c r="I461" s="66"/>
      <c r="J461" s="68"/>
      <c r="K461" s="68"/>
      <c r="L461" s="67"/>
      <c r="M461" s="61"/>
      <c r="N461" s="67"/>
      <c r="O461" s="66"/>
      <c r="P461" s="65"/>
      <c r="Q461" s="64"/>
      <c r="R461" s="64"/>
      <c r="S461" s="64"/>
      <c r="T461" s="64"/>
      <c r="U461" s="65"/>
      <c r="V461" s="62"/>
      <c r="W461" s="63"/>
      <c r="X461" s="63"/>
      <c r="Y461" s="63"/>
      <c r="Z461" s="63"/>
      <c r="AA461" s="63"/>
      <c r="AB461" s="63"/>
      <c r="AC461" s="63"/>
      <c r="AD461" s="62"/>
      <c r="AE461" s="61"/>
      <c r="AF461" s="61"/>
      <c r="AG461" s="60"/>
      <c r="AH461" s="60"/>
      <c r="AI461" s="59"/>
      <c r="AJ461" s="58"/>
      <c r="AK461" s="58"/>
      <c r="AL461" s="58"/>
      <c r="AM461" s="58"/>
      <c r="AN461" s="58"/>
      <c r="AO461" s="58"/>
      <c r="AP461" s="58"/>
      <c r="AQ461" s="57"/>
      <c r="AR461" s="57"/>
      <c r="AS461" s="57"/>
    </row>
    <row r="462" spans="1:45" ht="15" x14ac:dyDescent="0.25">
      <c r="A462" s="64"/>
      <c r="B462" s="64"/>
      <c r="C462" s="64"/>
      <c r="D462" s="64"/>
      <c r="E462" s="64"/>
      <c r="F462" s="64"/>
      <c r="G462" s="64"/>
      <c r="H462" s="67"/>
      <c r="I462" s="66"/>
      <c r="J462" s="68"/>
      <c r="K462" s="68"/>
      <c r="L462" s="67"/>
      <c r="M462" s="61"/>
      <c r="N462" s="67"/>
      <c r="O462" s="66"/>
      <c r="P462" s="65"/>
      <c r="Q462" s="64"/>
      <c r="R462" s="64"/>
      <c r="S462" s="64"/>
      <c r="T462" s="64"/>
      <c r="U462" s="65"/>
      <c r="V462" s="62"/>
      <c r="W462" s="63"/>
      <c r="X462" s="63"/>
      <c r="Y462" s="63"/>
      <c r="Z462" s="63"/>
      <c r="AA462" s="63"/>
      <c r="AB462" s="63"/>
      <c r="AC462" s="63"/>
      <c r="AD462" s="62"/>
      <c r="AE462" s="61"/>
      <c r="AF462" s="61"/>
      <c r="AG462" s="60"/>
      <c r="AH462" s="60"/>
      <c r="AI462" s="59"/>
      <c r="AJ462" s="58"/>
      <c r="AK462" s="58"/>
      <c r="AL462" s="58"/>
      <c r="AM462" s="58"/>
      <c r="AN462" s="58"/>
      <c r="AO462" s="58"/>
      <c r="AP462" s="58"/>
      <c r="AQ462" s="57"/>
      <c r="AR462" s="57"/>
      <c r="AS462" s="57"/>
    </row>
    <row r="463" spans="1:45" ht="15" x14ac:dyDescent="0.25">
      <c r="A463" s="64"/>
      <c r="B463" s="64"/>
      <c r="C463" s="64"/>
      <c r="D463" s="64"/>
      <c r="E463" s="64"/>
      <c r="F463" s="64"/>
      <c r="G463" s="64"/>
      <c r="H463" s="67"/>
      <c r="I463" s="66"/>
      <c r="J463" s="68"/>
      <c r="K463" s="68"/>
      <c r="L463" s="67"/>
      <c r="M463" s="61"/>
      <c r="N463" s="67"/>
      <c r="O463" s="66"/>
      <c r="P463" s="65"/>
      <c r="Q463" s="64"/>
      <c r="R463" s="64"/>
      <c r="S463" s="64"/>
      <c r="T463" s="64"/>
      <c r="U463" s="65"/>
      <c r="V463" s="62"/>
      <c r="W463" s="63"/>
      <c r="X463" s="63"/>
      <c r="Y463" s="63"/>
      <c r="Z463" s="63"/>
      <c r="AA463" s="63"/>
      <c r="AB463" s="63"/>
      <c r="AC463" s="63"/>
      <c r="AD463" s="62"/>
      <c r="AE463" s="61"/>
      <c r="AF463" s="61"/>
      <c r="AG463" s="60"/>
      <c r="AH463" s="60"/>
      <c r="AI463" s="59"/>
      <c r="AJ463" s="58"/>
      <c r="AK463" s="58"/>
      <c r="AL463" s="58"/>
      <c r="AM463" s="58"/>
      <c r="AN463" s="58"/>
      <c r="AO463" s="58"/>
      <c r="AP463" s="58"/>
      <c r="AQ463" s="57"/>
      <c r="AR463" s="57"/>
      <c r="AS463" s="57"/>
    </row>
    <row r="464" spans="1:45" ht="15" x14ac:dyDescent="0.25">
      <c r="A464" s="64"/>
      <c r="B464" s="64"/>
      <c r="C464" s="64"/>
      <c r="D464" s="64"/>
      <c r="E464" s="64"/>
      <c r="F464" s="64"/>
      <c r="G464" s="64"/>
      <c r="H464" s="67"/>
      <c r="I464" s="66"/>
      <c r="J464" s="68"/>
      <c r="K464" s="68"/>
      <c r="L464" s="67"/>
      <c r="M464" s="61"/>
      <c r="N464" s="67"/>
      <c r="O464" s="66"/>
      <c r="P464" s="65"/>
      <c r="Q464" s="64"/>
      <c r="R464" s="64"/>
      <c r="S464" s="64"/>
      <c r="T464" s="64"/>
      <c r="U464" s="65"/>
      <c r="V464" s="62"/>
      <c r="W464" s="63"/>
      <c r="X464" s="63"/>
      <c r="Y464" s="63"/>
      <c r="Z464" s="63"/>
      <c r="AA464" s="63"/>
      <c r="AB464" s="63"/>
      <c r="AC464" s="63"/>
      <c r="AD464" s="62"/>
      <c r="AE464" s="61"/>
      <c r="AF464" s="61"/>
      <c r="AG464" s="60"/>
      <c r="AH464" s="60"/>
      <c r="AI464" s="59"/>
      <c r="AJ464" s="58"/>
      <c r="AK464" s="58"/>
      <c r="AL464" s="58"/>
      <c r="AM464" s="58"/>
      <c r="AN464" s="58"/>
      <c r="AO464" s="58"/>
      <c r="AP464" s="58"/>
      <c r="AQ464" s="57"/>
      <c r="AR464" s="57"/>
      <c r="AS464" s="57"/>
    </row>
    <row r="465" spans="1:45" ht="15" x14ac:dyDescent="0.25">
      <c r="A465" s="64"/>
      <c r="B465" s="64"/>
      <c r="C465" s="64"/>
      <c r="D465" s="64"/>
      <c r="E465" s="64"/>
      <c r="F465" s="64"/>
      <c r="G465" s="64"/>
      <c r="H465" s="67"/>
      <c r="I465" s="66"/>
      <c r="J465" s="68"/>
      <c r="K465" s="68"/>
      <c r="L465" s="67"/>
      <c r="M465" s="61"/>
      <c r="N465" s="67"/>
      <c r="O465" s="66"/>
      <c r="P465" s="65"/>
      <c r="Q465" s="64"/>
      <c r="R465" s="64"/>
      <c r="S465" s="64"/>
      <c r="T465" s="64"/>
      <c r="U465" s="65"/>
      <c r="V465" s="62"/>
      <c r="W465" s="63"/>
      <c r="X465" s="63"/>
      <c r="Y465" s="63"/>
      <c r="Z465" s="63"/>
      <c r="AA465" s="63"/>
      <c r="AB465" s="63"/>
      <c r="AC465" s="63"/>
      <c r="AD465" s="62"/>
      <c r="AE465" s="61"/>
      <c r="AF465" s="61"/>
      <c r="AG465" s="60"/>
      <c r="AH465" s="60"/>
      <c r="AI465" s="59"/>
      <c r="AJ465" s="58"/>
      <c r="AK465" s="58"/>
      <c r="AL465" s="58"/>
      <c r="AM465" s="58"/>
      <c r="AN465" s="58"/>
      <c r="AO465" s="58"/>
      <c r="AP465" s="58"/>
      <c r="AQ465" s="57"/>
      <c r="AR465" s="57"/>
      <c r="AS465" s="57"/>
    </row>
    <row r="466" spans="1:45" ht="15" x14ac:dyDescent="0.25">
      <c r="A466" s="64"/>
      <c r="B466" s="64"/>
      <c r="C466" s="64"/>
      <c r="D466" s="64"/>
      <c r="E466" s="64"/>
      <c r="F466" s="64"/>
      <c r="G466" s="64"/>
      <c r="H466" s="67"/>
      <c r="I466" s="66"/>
      <c r="J466" s="68"/>
      <c r="K466" s="68"/>
      <c r="L466" s="67"/>
      <c r="M466" s="61"/>
      <c r="N466" s="67"/>
      <c r="O466" s="66"/>
      <c r="P466" s="65"/>
      <c r="Q466" s="64"/>
      <c r="R466" s="64"/>
      <c r="S466" s="64"/>
      <c r="T466" s="64"/>
      <c r="U466" s="65"/>
      <c r="V466" s="62"/>
      <c r="W466" s="63"/>
      <c r="X466" s="63"/>
      <c r="Y466" s="63"/>
      <c r="Z466" s="63"/>
      <c r="AA466" s="63"/>
      <c r="AB466" s="63"/>
      <c r="AC466" s="63"/>
      <c r="AD466" s="62"/>
      <c r="AE466" s="61"/>
      <c r="AF466" s="61"/>
      <c r="AG466" s="60"/>
      <c r="AH466" s="60"/>
      <c r="AI466" s="59"/>
      <c r="AJ466" s="58"/>
      <c r="AK466" s="58"/>
      <c r="AL466" s="58"/>
      <c r="AM466" s="58"/>
      <c r="AN466" s="58"/>
      <c r="AO466" s="58"/>
      <c r="AP466" s="58"/>
      <c r="AQ466" s="57"/>
      <c r="AR466" s="57"/>
      <c r="AS466" s="57"/>
    </row>
    <row r="467" spans="1:45" ht="15" x14ac:dyDescent="0.25">
      <c r="A467" s="64"/>
      <c r="B467" s="64"/>
      <c r="C467" s="64"/>
      <c r="D467" s="64"/>
      <c r="E467" s="64"/>
      <c r="F467" s="64"/>
      <c r="G467" s="64"/>
      <c r="H467" s="67"/>
      <c r="I467" s="66"/>
      <c r="J467" s="68"/>
      <c r="K467" s="68"/>
      <c r="L467" s="67"/>
      <c r="M467" s="61"/>
      <c r="N467" s="67"/>
      <c r="O467" s="66"/>
      <c r="P467" s="65"/>
      <c r="Q467" s="64"/>
      <c r="R467" s="64"/>
      <c r="S467" s="64"/>
      <c r="T467" s="64"/>
      <c r="U467" s="65"/>
      <c r="V467" s="62"/>
      <c r="W467" s="63"/>
      <c r="X467" s="63"/>
      <c r="Y467" s="63"/>
      <c r="Z467" s="63"/>
      <c r="AA467" s="63"/>
      <c r="AB467" s="63"/>
      <c r="AC467" s="63"/>
      <c r="AD467" s="62"/>
      <c r="AE467" s="61"/>
      <c r="AF467" s="61"/>
      <c r="AG467" s="60"/>
      <c r="AH467" s="60"/>
      <c r="AI467" s="59"/>
      <c r="AJ467" s="58"/>
      <c r="AK467" s="58"/>
      <c r="AL467" s="58"/>
      <c r="AM467" s="58"/>
      <c r="AN467" s="58"/>
      <c r="AO467" s="58"/>
      <c r="AP467" s="58"/>
      <c r="AQ467" s="57"/>
      <c r="AR467" s="57"/>
      <c r="AS467" s="57"/>
    </row>
    <row r="468" spans="1:45" ht="15" x14ac:dyDescent="0.25">
      <c r="A468" s="64"/>
      <c r="B468" s="64"/>
      <c r="C468" s="64"/>
      <c r="D468" s="64"/>
      <c r="E468" s="64"/>
      <c r="F468" s="64"/>
      <c r="G468" s="64"/>
      <c r="H468" s="67"/>
      <c r="I468" s="66"/>
      <c r="J468" s="68"/>
      <c r="K468" s="68"/>
      <c r="L468" s="67"/>
      <c r="M468" s="61"/>
      <c r="N468" s="67"/>
      <c r="O468" s="66"/>
      <c r="P468" s="65"/>
      <c r="Q468" s="64"/>
      <c r="R468" s="64"/>
      <c r="S468" s="64"/>
      <c r="T468" s="64"/>
      <c r="U468" s="65"/>
      <c r="V468" s="62"/>
      <c r="W468" s="63"/>
      <c r="X468" s="63"/>
      <c r="Y468" s="63"/>
      <c r="Z468" s="63"/>
      <c r="AA468" s="63"/>
      <c r="AB468" s="63"/>
      <c r="AC468" s="63"/>
      <c r="AD468" s="62"/>
      <c r="AE468" s="61"/>
      <c r="AF468" s="61"/>
      <c r="AG468" s="60"/>
      <c r="AH468" s="60"/>
      <c r="AI468" s="59"/>
      <c r="AJ468" s="58"/>
      <c r="AK468" s="58"/>
      <c r="AL468" s="58"/>
      <c r="AM468" s="58"/>
      <c r="AN468" s="58"/>
      <c r="AO468" s="58"/>
      <c r="AP468" s="58"/>
      <c r="AQ468" s="57"/>
      <c r="AR468" s="57"/>
      <c r="AS468" s="57"/>
    </row>
    <row r="469" spans="1:45" ht="15" x14ac:dyDescent="0.25">
      <c r="A469" s="64"/>
      <c r="B469" s="64"/>
      <c r="C469" s="64"/>
      <c r="D469" s="64"/>
      <c r="E469" s="64"/>
      <c r="F469" s="64"/>
      <c r="G469" s="64"/>
      <c r="H469" s="67"/>
      <c r="I469" s="66"/>
      <c r="J469" s="68"/>
      <c r="K469" s="68"/>
      <c r="L469" s="67"/>
      <c r="M469" s="61"/>
      <c r="N469" s="67"/>
      <c r="O469" s="66"/>
      <c r="P469" s="65"/>
      <c r="Q469" s="64"/>
      <c r="R469" s="64"/>
      <c r="S469" s="64"/>
      <c r="T469" s="64"/>
      <c r="U469" s="65"/>
      <c r="V469" s="62"/>
      <c r="W469" s="63"/>
      <c r="X469" s="63"/>
      <c r="Y469" s="63"/>
      <c r="Z469" s="63"/>
      <c r="AA469" s="63"/>
      <c r="AB469" s="63"/>
      <c r="AC469" s="63"/>
      <c r="AD469" s="62"/>
      <c r="AE469" s="61"/>
      <c r="AF469" s="61"/>
      <c r="AG469" s="60"/>
      <c r="AH469" s="60"/>
      <c r="AI469" s="59"/>
      <c r="AJ469" s="58"/>
      <c r="AK469" s="58"/>
      <c r="AL469" s="58"/>
      <c r="AM469" s="58"/>
      <c r="AN469" s="58"/>
      <c r="AO469" s="58"/>
      <c r="AP469" s="58"/>
      <c r="AQ469" s="57"/>
      <c r="AR469" s="57"/>
      <c r="AS469" s="57"/>
    </row>
    <row r="470" spans="1:45" ht="15" x14ac:dyDescent="0.25">
      <c r="A470" s="64"/>
      <c r="B470" s="64"/>
      <c r="C470" s="64"/>
      <c r="D470" s="64"/>
      <c r="E470" s="64"/>
      <c r="F470" s="64"/>
      <c r="G470" s="64"/>
      <c r="H470" s="67"/>
      <c r="I470" s="66"/>
      <c r="J470" s="68"/>
      <c r="K470" s="68"/>
      <c r="L470" s="67"/>
      <c r="M470" s="61"/>
      <c r="N470" s="67"/>
      <c r="O470" s="66"/>
      <c r="P470" s="65"/>
      <c r="Q470" s="64"/>
      <c r="R470" s="64"/>
      <c r="S470" s="64"/>
      <c r="T470" s="64"/>
      <c r="U470" s="65"/>
      <c r="V470" s="62"/>
      <c r="W470" s="63"/>
      <c r="X470" s="63"/>
      <c r="Y470" s="63"/>
      <c r="Z470" s="63"/>
      <c r="AA470" s="63"/>
      <c r="AB470" s="63"/>
      <c r="AC470" s="63"/>
      <c r="AD470" s="62"/>
      <c r="AE470" s="61"/>
      <c r="AF470" s="61"/>
      <c r="AG470" s="60"/>
      <c r="AH470" s="60"/>
      <c r="AI470" s="59"/>
      <c r="AJ470" s="58"/>
      <c r="AK470" s="58"/>
      <c r="AL470" s="58"/>
      <c r="AM470" s="58"/>
      <c r="AN470" s="58"/>
      <c r="AO470" s="58"/>
      <c r="AP470" s="58"/>
      <c r="AQ470" s="57"/>
      <c r="AR470" s="57"/>
      <c r="AS470" s="57"/>
    </row>
    <row r="471" spans="1:45" ht="15" x14ac:dyDescent="0.25">
      <c r="A471" s="64"/>
      <c r="B471" s="64"/>
      <c r="C471" s="64"/>
      <c r="D471" s="64"/>
      <c r="E471" s="64"/>
      <c r="F471" s="64"/>
      <c r="G471" s="64"/>
      <c r="H471" s="67"/>
      <c r="I471" s="66"/>
      <c r="J471" s="68"/>
      <c r="K471" s="68"/>
      <c r="L471" s="67"/>
      <c r="M471" s="61"/>
      <c r="N471" s="67"/>
      <c r="O471" s="66"/>
      <c r="P471" s="65"/>
      <c r="Q471" s="64"/>
      <c r="R471" s="64"/>
      <c r="S471" s="64"/>
      <c r="T471" s="64"/>
      <c r="U471" s="65"/>
      <c r="V471" s="62"/>
      <c r="W471" s="63"/>
      <c r="X471" s="63"/>
      <c r="Y471" s="63"/>
      <c r="Z471" s="63"/>
      <c r="AA471" s="63"/>
      <c r="AB471" s="63"/>
      <c r="AC471" s="63"/>
      <c r="AD471" s="62"/>
      <c r="AE471" s="61"/>
      <c r="AF471" s="61"/>
      <c r="AG471" s="60"/>
      <c r="AH471" s="60"/>
      <c r="AI471" s="59"/>
      <c r="AJ471" s="58"/>
      <c r="AK471" s="58"/>
      <c r="AL471" s="58"/>
      <c r="AM471" s="58"/>
      <c r="AN471" s="58"/>
      <c r="AO471" s="58"/>
      <c r="AP471" s="58"/>
      <c r="AQ471" s="57"/>
      <c r="AR471" s="57"/>
      <c r="AS471" s="57"/>
    </row>
    <row r="472" spans="1:45" ht="15" x14ac:dyDescent="0.25">
      <c r="A472" s="64"/>
      <c r="B472" s="64"/>
      <c r="C472" s="64"/>
      <c r="D472" s="64"/>
      <c r="E472" s="64"/>
      <c r="F472" s="64"/>
      <c r="G472" s="64"/>
      <c r="H472" s="67"/>
      <c r="I472" s="66"/>
      <c r="J472" s="68"/>
      <c r="K472" s="68"/>
      <c r="L472" s="67"/>
      <c r="M472" s="61"/>
      <c r="N472" s="67"/>
      <c r="O472" s="66"/>
      <c r="P472" s="65"/>
      <c r="Q472" s="64"/>
      <c r="R472" s="64"/>
      <c r="S472" s="64"/>
      <c r="T472" s="64"/>
      <c r="U472" s="65"/>
      <c r="V472" s="62"/>
      <c r="W472" s="63"/>
      <c r="X472" s="63"/>
      <c r="Y472" s="63"/>
      <c r="Z472" s="63"/>
      <c r="AA472" s="63"/>
      <c r="AB472" s="63"/>
      <c r="AC472" s="63"/>
      <c r="AD472" s="62"/>
      <c r="AE472" s="61"/>
      <c r="AF472" s="61"/>
      <c r="AG472" s="60"/>
      <c r="AH472" s="60"/>
      <c r="AI472" s="59"/>
      <c r="AJ472" s="58"/>
      <c r="AK472" s="58"/>
      <c r="AL472" s="58"/>
      <c r="AM472" s="58"/>
      <c r="AN472" s="58"/>
      <c r="AO472" s="58"/>
      <c r="AP472" s="58"/>
      <c r="AQ472" s="57"/>
      <c r="AR472" s="57"/>
      <c r="AS472" s="57"/>
    </row>
    <row r="473" spans="1:45" ht="15" x14ac:dyDescent="0.25">
      <c r="A473" s="64"/>
      <c r="B473" s="64"/>
      <c r="C473" s="64"/>
      <c r="D473" s="64"/>
      <c r="E473" s="64"/>
      <c r="F473" s="64"/>
      <c r="G473" s="64"/>
      <c r="H473" s="67"/>
      <c r="I473" s="66"/>
      <c r="J473" s="68"/>
      <c r="K473" s="68"/>
      <c r="L473" s="67"/>
      <c r="M473" s="61"/>
      <c r="N473" s="67"/>
      <c r="O473" s="66"/>
      <c r="P473" s="65"/>
      <c r="Q473" s="64"/>
      <c r="R473" s="64"/>
      <c r="S473" s="64"/>
      <c r="T473" s="64"/>
      <c r="U473" s="65"/>
      <c r="V473" s="62"/>
      <c r="W473" s="63"/>
      <c r="X473" s="63"/>
      <c r="Y473" s="63"/>
      <c r="Z473" s="63"/>
      <c r="AA473" s="63"/>
      <c r="AB473" s="63"/>
      <c r="AC473" s="63"/>
      <c r="AD473" s="62"/>
      <c r="AE473" s="61"/>
      <c r="AF473" s="61"/>
      <c r="AG473" s="60"/>
      <c r="AH473" s="60"/>
      <c r="AI473" s="59"/>
      <c r="AJ473" s="58"/>
      <c r="AK473" s="58"/>
      <c r="AL473" s="58"/>
      <c r="AM473" s="58"/>
      <c r="AN473" s="58"/>
      <c r="AO473" s="58"/>
      <c r="AP473" s="58"/>
      <c r="AQ473" s="57"/>
      <c r="AR473" s="57"/>
      <c r="AS473" s="57"/>
    </row>
    <row r="474" spans="1:45" ht="15" x14ac:dyDescent="0.25">
      <c r="A474" s="64"/>
      <c r="B474" s="64"/>
      <c r="C474" s="64"/>
      <c r="D474" s="64"/>
      <c r="E474" s="64"/>
      <c r="F474" s="64"/>
      <c r="G474" s="64"/>
      <c r="H474" s="67"/>
      <c r="I474" s="66"/>
      <c r="J474" s="68"/>
      <c r="K474" s="68"/>
      <c r="L474" s="67"/>
      <c r="M474" s="61"/>
      <c r="N474" s="67"/>
      <c r="O474" s="66"/>
      <c r="P474" s="65"/>
      <c r="Q474" s="64"/>
      <c r="R474" s="64"/>
      <c r="S474" s="64"/>
      <c r="T474" s="64"/>
      <c r="U474" s="65"/>
      <c r="V474" s="62"/>
      <c r="W474" s="63"/>
      <c r="X474" s="63"/>
      <c r="Y474" s="63"/>
      <c r="Z474" s="63"/>
      <c r="AA474" s="63"/>
      <c r="AB474" s="63"/>
      <c r="AC474" s="63"/>
      <c r="AD474" s="62"/>
      <c r="AE474" s="61"/>
      <c r="AF474" s="61"/>
      <c r="AG474" s="60"/>
      <c r="AH474" s="60"/>
      <c r="AI474" s="59"/>
      <c r="AJ474" s="58"/>
      <c r="AK474" s="58"/>
      <c r="AL474" s="58"/>
      <c r="AM474" s="58"/>
      <c r="AN474" s="58"/>
      <c r="AO474" s="58"/>
      <c r="AP474" s="58"/>
      <c r="AQ474" s="57"/>
      <c r="AR474" s="57"/>
      <c r="AS474" s="57"/>
    </row>
    <row r="475" spans="1:45" ht="15" x14ac:dyDescent="0.25">
      <c r="A475" s="64"/>
      <c r="B475" s="64"/>
      <c r="C475" s="64"/>
      <c r="D475" s="64"/>
      <c r="E475" s="64"/>
      <c r="F475" s="64"/>
      <c r="G475" s="64"/>
      <c r="H475" s="67"/>
      <c r="I475" s="66"/>
      <c r="J475" s="68"/>
      <c r="K475" s="68"/>
      <c r="L475" s="67"/>
      <c r="M475" s="61"/>
      <c r="N475" s="67"/>
      <c r="O475" s="66"/>
      <c r="P475" s="65"/>
      <c r="Q475" s="64"/>
      <c r="R475" s="64"/>
      <c r="S475" s="64"/>
      <c r="T475" s="64"/>
      <c r="U475" s="65"/>
      <c r="V475" s="62"/>
      <c r="W475" s="63"/>
      <c r="X475" s="63"/>
      <c r="Y475" s="63"/>
      <c r="Z475" s="63"/>
      <c r="AA475" s="63"/>
      <c r="AB475" s="63"/>
      <c r="AC475" s="63"/>
      <c r="AD475" s="62"/>
      <c r="AE475" s="61"/>
      <c r="AF475" s="61"/>
      <c r="AG475" s="60"/>
      <c r="AH475" s="60"/>
      <c r="AI475" s="59"/>
      <c r="AJ475" s="58"/>
      <c r="AK475" s="58"/>
      <c r="AL475" s="58"/>
      <c r="AM475" s="58"/>
      <c r="AN475" s="58"/>
      <c r="AO475" s="58"/>
      <c r="AP475" s="58"/>
      <c r="AQ475" s="57"/>
      <c r="AR475" s="57"/>
      <c r="AS475" s="57"/>
    </row>
    <row r="476" spans="1:45" ht="15" x14ac:dyDescent="0.25">
      <c r="A476" s="64"/>
      <c r="B476" s="64"/>
      <c r="C476" s="64"/>
      <c r="D476" s="64"/>
      <c r="E476" s="64"/>
      <c r="F476" s="64"/>
      <c r="G476" s="64"/>
      <c r="H476" s="67"/>
      <c r="I476" s="66"/>
      <c r="J476" s="68"/>
      <c r="K476" s="68"/>
      <c r="L476" s="67"/>
      <c r="M476" s="61"/>
      <c r="N476" s="67"/>
      <c r="O476" s="66"/>
      <c r="P476" s="65"/>
      <c r="Q476" s="64"/>
      <c r="R476" s="64"/>
      <c r="S476" s="64"/>
      <c r="T476" s="64"/>
      <c r="U476" s="65"/>
      <c r="V476" s="62"/>
      <c r="W476" s="63"/>
      <c r="X476" s="63"/>
      <c r="Y476" s="63"/>
      <c r="Z476" s="63"/>
      <c r="AA476" s="63"/>
      <c r="AB476" s="63"/>
      <c r="AC476" s="63"/>
      <c r="AD476" s="62"/>
      <c r="AE476" s="61"/>
      <c r="AF476" s="61"/>
      <c r="AG476" s="60"/>
      <c r="AH476" s="60"/>
      <c r="AI476" s="59"/>
      <c r="AJ476" s="58"/>
      <c r="AK476" s="58"/>
      <c r="AL476" s="58"/>
      <c r="AM476" s="58"/>
      <c r="AN476" s="58"/>
      <c r="AO476" s="58"/>
      <c r="AP476" s="58"/>
      <c r="AQ476" s="57"/>
      <c r="AR476" s="57"/>
      <c r="AS476" s="57"/>
    </row>
    <row r="477" spans="1:45" ht="15" x14ac:dyDescent="0.25">
      <c r="A477" s="64"/>
      <c r="B477" s="64"/>
      <c r="C477" s="64"/>
      <c r="D477" s="64"/>
      <c r="E477" s="64"/>
      <c r="F477" s="64"/>
      <c r="G477" s="64"/>
      <c r="H477" s="67"/>
      <c r="I477" s="66"/>
      <c r="J477" s="68"/>
      <c r="K477" s="68"/>
      <c r="L477" s="67"/>
      <c r="M477" s="61"/>
      <c r="N477" s="67"/>
      <c r="O477" s="66"/>
      <c r="P477" s="65"/>
      <c r="Q477" s="64"/>
      <c r="R477" s="64"/>
      <c r="S477" s="64"/>
      <c r="T477" s="64"/>
      <c r="U477" s="65"/>
      <c r="V477" s="62"/>
      <c r="W477" s="63"/>
      <c r="X477" s="63"/>
      <c r="Y477" s="63"/>
      <c r="Z477" s="63"/>
      <c r="AA477" s="63"/>
      <c r="AB477" s="63"/>
      <c r="AC477" s="63"/>
      <c r="AD477" s="62"/>
      <c r="AE477" s="61"/>
      <c r="AF477" s="61"/>
      <c r="AG477" s="60"/>
      <c r="AH477" s="60"/>
      <c r="AI477" s="59"/>
      <c r="AJ477" s="58"/>
      <c r="AK477" s="58"/>
      <c r="AL477" s="58"/>
      <c r="AM477" s="58"/>
      <c r="AN477" s="58"/>
      <c r="AO477" s="58"/>
      <c r="AP477" s="58"/>
      <c r="AQ477" s="57"/>
      <c r="AR477" s="57"/>
      <c r="AS477" s="57"/>
    </row>
    <row r="478" spans="1:45" ht="15" x14ac:dyDescent="0.25">
      <c r="A478" s="64"/>
      <c r="B478" s="64"/>
      <c r="C478" s="64"/>
      <c r="D478" s="64"/>
      <c r="E478" s="64"/>
      <c r="F478" s="64"/>
      <c r="G478" s="64"/>
      <c r="H478" s="67"/>
      <c r="I478" s="66"/>
      <c r="J478" s="68"/>
      <c r="K478" s="68"/>
      <c r="L478" s="67"/>
      <c r="M478" s="61"/>
      <c r="N478" s="67"/>
      <c r="O478" s="66"/>
      <c r="P478" s="65"/>
      <c r="Q478" s="64"/>
      <c r="R478" s="64"/>
      <c r="S478" s="64"/>
      <c r="T478" s="64"/>
      <c r="U478" s="65"/>
      <c r="V478" s="62"/>
      <c r="W478" s="63"/>
      <c r="X478" s="63"/>
      <c r="Y478" s="63"/>
      <c r="Z478" s="63"/>
      <c r="AA478" s="63"/>
      <c r="AB478" s="63"/>
      <c r="AC478" s="63"/>
      <c r="AD478" s="62"/>
      <c r="AE478" s="61"/>
      <c r="AF478" s="61"/>
      <c r="AG478" s="60"/>
      <c r="AH478" s="60"/>
      <c r="AI478" s="59"/>
      <c r="AJ478" s="58"/>
      <c r="AK478" s="58"/>
      <c r="AL478" s="58"/>
      <c r="AM478" s="58"/>
      <c r="AN478" s="58"/>
      <c r="AO478" s="58"/>
      <c r="AP478" s="58"/>
      <c r="AQ478" s="57"/>
      <c r="AR478" s="57"/>
      <c r="AS478" s="57"/>
    </row>
    <row r="479" spans="1:45" ht="15" x14ac:dyDescent="0.25">
      <c r="A479" s="64"/>
      <c r="B479" s="64"/>
      <c r="C479" s="64"/>
      <c r="D479" s="64"/>
      <c r="E479" s="64"/>
      <c r="F479" s="64"/>
      <c r="G479" s="64"/>
      <c r="H479" s="67"/>
      <c r="I479" s="66"/>
      <c r="J479" s="68"/>
      <c r="K479" s="68"/>
      <c r="L479" s="67"/>
      <c r="M479" s="61"/>
      <c r="N479" s="67"/>
      <c r="O479" s="66"/>
      <c r="P479" s="65"/>
      <c r="Q479" s="64"/>
      <c r="R479" s="64"/>
      <c r="S479" s="64"/>
      <c r="T479" s="64"/>
      <c r="U479" s="65"/>
      <c r="V479" s="62"/>
      <c r="W479" s="63"/>
      <c r="X479" s="63"/>
      <c r="Y479" s="63"/>
      <c r="Z479" s="63"/>
      <c r="AA479" s="63"/>
      <c r="AB479" s="63"/>
      <c r="AC479" s="63"/>
      <c r="AD479" s="62"/>
      <c r="AE479" s="61"/>
      <c r="AF479" s="61"/>
      <c r="AG479" s="60"/>
      <c r="AH479" s="60"/>
      <c r="AI479" s="59"/>
      <c r="AJ479" s="58"/>
      <c r="AK479" s="58"/>
      <c r="AL479" s="58"/>
      <c r="AM479" s="58"/>
      <c r="AN479" s="58"/>
      <c r="AO479" s="58"/>
      <c r="AP479" s="58"/>
      <c r="AQ479" s="57"/>
      <c r="AR479" s="57"/>
      <c r="AS479" s="57"/>
    </row>
    <row r="480" spans="1:45" ht="15" x14ac:dyDescent="0.25">
      <c r="A480" s="64"/>
      <c r="B480" s="64"/>
      <c r="C480" s="64"/>
      <c r="D480" s="64"/>
      <c r="E480" s="64"/>
      <c r="F480" s="64"/>
      <c r="G480" s="64"/>
      <c r="H480" s="67"/>
      <c r="I480" s="66"/>
      <c r="J480" s="68"/>
      <c r="K480" s="68"/>
      <c r="L480" s="67"/>
      <c r="M480" s="61"/>
      <c r="N480" s="67"/>
      <c r="O480" s="66"/>
      <c r="P480" s="65"/>
      <c r="Q480" s="64"/>
      <c r="R480" s="64"/>
      <c r="S480" s="64"/>
      <c r="T480" s="64"/>
      <c r="U480" s="65"/>
      <c r="V480" s="62"/>
      <c r="W480" s="63"/>
      <c r="X480" s="63"/>
      <c r="Y480" s="63"/>
      <c r="Z480" s="63"/>
      <c r="AA480" s="63"/>
      <c r="AB480" s="63"/>
      <c r="AC480" s="63"/>
      <c r="AD480" s="62"/>
      <c r="AE480" s="61"/>
      <c r="AF480" s="61"/>
      <c r="AG480" s="60"/>
      <c r="AH480" s="60"/>
      <c r="AI480" s="59"/>
      <c r="AJ480" s="58"/>
      <c r="AK480" s="58"/>
      <c r="AL480" s="58"/>
      <c r="AM480" s="58"/>
      <c r="AN480" s="58"/>
      <c r="AO480" s="58"/>
      <c r="AP480" s="58"/>
      <c r="AQ480" s="57"/>
      <c r="AR480" s="57"/>
      <c r="AS480" s="57"/>
    </row>
    <row r="481" spans="1:45" ht="15" x14ac:dyDescent="0.25">
      <c r="A481" s="64"/>
      <c r="B481" s="64"/>
      <c r="C481" s="64"/>
      <c r="D481" s="64"/>
      <c r="E481" s="64"/>
      <c r="F481" s="64"/>
      <c r="G481" s="64"/>
      <c r="H481" s="67"/>
      <c r="I481" s="66"/>
      <c r="J481" s="68"/>
      <c r="K481" s="68"/>
      <c r="L481" s="67"/>
      <c r="M481" s="61"/>
      <c r="N481" s="67"/>
      <c r="O481" s="66"/>
      <c r="P481" s="65"/>
      <c r="Q481" s="64"/>
      <c r="R481" s="64"/>
      <c r="S481" s="64"/>
      <c r="T481" s="64"/>
      <c r="U481" s="65"/>
      <c r="V481" s="62"/>
      <c r="W481" s="63"/>
      <c r="X481" s="63"/>
      <c r="Y481" s="63"/>
      <c r="Z481" s="63"/>
      <c r="AA481" s="63"/>
      <c r="AB481" s="63"/>
      <c r="AC481" s="63"/>
      <c r="AD481" s="62"/>
      <c r="AE481" s="61"/>
      <c r="AF481" s="61"/>
      <c r="AG481" s="60"/>
      <c r="AH481" s="60"/>
      <c r="AI481" s="59"/>
      <c r="AJ481" s="58"/>
      <c r="AK481" s="58"/>
      <c r="AL481" s="58"/>
      <c r="AM481" s="58"/>
      <c r="AN481" s="58"/>
      <c r="AO481" s="58"/>
      <c r="AP481" s="58"/>
      <c r="AQ481" s="57"/>
      <c r="AR481" s="57"/>
      <c r="AS481" s="57"/>
    </row>
    <row r="482" spans="1:45" ht="15" x14ac:dyDescent="0.25">
      <c r="A482" s="64"/>
      <c r="B482" s="64"/>
      <c r="C482" s="64"/>
      <c r="D482" s="64"/>
      <c r="E482" s="64"/>
      <c r="F482" s="64"/>
      <c r="G482" s="64"/>
      <c r="H482" s="67"/>
      <c r="I482" s="66"/>
      <c r="J482" s="68"/>
      <c r="K482" s="68"/>
      <c r="L482" s="67"/>
      <c r="M482" s="61"/>
      <c r="N482" s="67"/>
      <c r="O482" s="66"/>
      <c r="P482" s="65"/>
      <c r="Q482" s="64"/>
      <c r="R482" s="64"/>
      <c r="S482" s="64"/>
      <c r="T482" s="64"/>
      <c r="U482" s="65"/>
      <c r="V482" s="62"/>
      <c r="W482" s="63"/>
      <c r="X482" s="63"/>
      <c r="Y482" s="63"/>
      <c r="Z482" s="63"/>
      <c r="AA482" s="63"/>
      <c r="AB482" s="63"/>
      <c r="AC482" s="63"/>
      <c r="AD482" s="62"/>
      <c r="AE482" s="61"/>
      <c r="AF482" s="61"/>
      <c r="AG482" s="60"/>
      <c r="AH482" s="60"/>
      <c r="AI482" s="59"/>
      <c r="AJ482" s="58"/>
      <c r="AK482" s="58"/>
      <c r="AL482" s="58"/>
      <c r="AM482" s="58"/>
      <c r="AN482" s="58"/>
      <c r="AO482" s="58"/>
      <c r="AP482" s="58"/>
      <c r="AQ482" s="57"/>
      <c r="AR482" s="57"/>
      <c r="AS482" s="57"/>
    </row>
    <row r="483" spans="1:45" ht="15" x14ac:dyDescent="0.25">
      <c r="A483" s="64"/>
      <c r="B483" s="64"/>
      <c r="C483" s="64"/>
      <c r="D483" s="64"/>
      <c r="E483" s="64"/>
      <c r="F483" s="64"/>
      <c r="G483" s="64"/>
      <c r="H483" s="67"/>
      <c r="I483" s="66"/>
      <c r="J483" s="68"/>
      <c r="K483" s="68"/>
      <c r="L483" s="67"/>
      <c r="M483" s="61"/>
      <c r="N483" s="67"/>
      <c r="O483" s="66"/>
      <c r="P483" s="65"/>
      <c r="Q483" s="64"/>
      <c r="R483" s="64"/>
      <c r="S483" s="64"/>
      <c r="T483" s="64"/>
      <c r="U483" s="65"/>
      <c r="V483" s="62"/>
      <c r="W483" s="63"/>
      <c r="X483" s="63"/>
      <c r="Y483" s="63"/>
      <c r="Z483" s="63"/>
      <c r="AA483" s="63"/>
      <c r="AB483" s="63"/>
      <c r="AC483" s="63"/>
      <c r="AD483" s="62"/>
      <c r="AE483" s="61"/>
      <c r="AF483" s="61"/>
      <c r="AG483" s="60"/>
      <c r="AH483" s="60"/>
      <c r="AI483" s="59"/>
      <c r="AJ483" s="58"/>
      <c r="AK483" s="58"/>
      <c r="AL483" s="58"/>
      <c r="AM483" s="58"/>
      <c r="AN483" s="58"/>
      <c r="AO483" s="58"/>
      <c r="AP483" s="58"/>
      <c r="AQ483" s="57"/>
      <c r="AR483" s="57"/>
      <c r="AS483" s="57"/>
    </row>
    <row r="484" spans="1:45" ht="15" x14ac:dyDescent="0.25">
      <c r="A484" s="64"/>
      <c r="B484" s="64"/>
      <c r="C484" s="64"/>
      <c r="D484" s="64"/>
      <c r="E484" s="64"/>
      <c r="F484" s="64"/>
      <c r="G484" s="64"/>
      <c r="H484" s="67"/>
      <c r="I484" s="66"/>
      <c r="J484" s="68"/>
      <c r="K484" s="68"/>
      <c r="L484" s="67"/>
      <c r="M484" s="61"/>
      <c r="N484" s="67"/>
      <c r="O484" s="66"/>
      <c r="P484" s="65"/>
      <c r="Q484" s="64"/>
      <c r="R484" s="64"/>
      <c r="S484" s="64"/>
      <c r="T484" s="64"/>
      <c r="U484" s="65"/>
      <c r="V484" s="62"/>
      <c r="W484" s="63"/>
      <c r="X484" s="63"/>
      <c r="Y484" s="63"/>
      <c r="Z484" s="63"/>
      <c r="AA484" s="63"/>
      <c r="AB484" s="63"/>
      <c r="AC484" s="63"/>
      <c r="AD484" s="62"/>
      <c r="AE484" s="61"/>
      <c r="AF484" s="61"/>
      <c r="AG484" s="60"/>
      <c r="AH484" s="60"/>
      <c r="AI484" s="59"/>
      <c r="AJ484" s="58"/>
      <c r="AK484" s="58"/>
      <c r="AL484" s="58"/>
      <c r="AM484" s="58"/>
      <c r="AN484" s="58"/>
      <c r="AO484" s="58"/>
      <c r="AP484" s="58"/>
      <c r="AQ484" s="57"/>
      <c r="AR484" s="57"/>
      <c r="AS484" s="57"/>
    </row>
    <row r="485" spans="1:45" ht="15" x14ac:dyDescent="0.25">
      <c r="A485" s="64"/>
      <c r="B485" s="64"/>
      <c r="C485" s="64"/>
      <c r="D485" s="64"/>
      <c r="E485" s="64"/>
      <c r="F485" s="64"/>
      <c r="G485" s="64"/>
      <c r="H485" s="67"/>
      <c r="I485" s="66"/>
      <c r="J485" s="68"/>
      <c r="K485" s="68"/>
      <c r="L485" s="67"/>
      <c r="M485" s="61"/>
      <c r="N485" s="67"/>
      <c r="O485" s="66"/>
      <c r="P485" s="65"/>
      <c r="Q485" s="64"/>
      <c r="R485" s="64"/>
      <c r="S485" s="64"/>
      <c r="T485" s="64"/>
      <c r="U485" s="65"/>
      <c r="V485" s="62"/>
      <c r="W485" s="63"/>
      <c r="X485" s="63"/>
      <c r="Y485" s="63"/>
      <c r="Z485" s="63"/>
      <c r="AA485" s="63"/>
      <c r="AB485" s="63"/>
      <c r="AC485" s="63"/>
      <c r="AD485" s="62"/>
      <c r="AE485" s="61"/>
      <c r="AF485" s="61"/>
      <c r="AG485" s="60"/>
      <c r="AH485" s="60"/>
      <c r="AI485" s="59"/>
      <c r="AJ485" s="58"/>
      <c r="AK485" s="58"/>
      <c r="AL485" s="58"/>
      <c r="AM485" s="58"/>
      <c r="AN485" s="58"/>
      <c r="AO485" s="58"/>
      <c r="AP485" s="58"/>
      <c r="AQ485" s="57"/>
      <c r="AR485" s="57"/>
      <c r="AS485" s="57"/>
    </row>
    <row r="486" spans="1:45" ht="15" x14ac:dyDescent="0.25">
      <c r="A486" s="64"/>
      <c r="B486" s="64"/>
      <c r="C486" s="64"/>
      <c r="D486" s="64"/>
      <c r="E486" s="64"/>
      <c r="F486" s="64"/>
      <c r="G486" s="64"/>
      <c r="H486" s="67"/>
      <c r="I486" s="66"/>
      <c r="J486" s="68"/>
      <c r="K486" s="68"/>
      <c r="L486" s="67"/>
      <c r="M486" s="61"/>
      <c r="N486" s="67"/>
      <c r="O486" s="66"/>
      <c r="P486" s="65"/>
      <c r="Q486" s="64"/>
      <c r="R486" s="64"/>
      <c r="S486" s="64"/>
      <c r="T486" s="64"/>
      <c r="U486" s="65"/>
      <c r="V486" s="62"/>
      <c r="W486" s="63"/>
      <c r="X486" s="63"/>
      <c r="Y486" s="63"/>
      <c r="Z486" s="63"/>
      <c r="AA486" s="63"/>
      <c r="AB486" s="63"/>
      <c r="AC486" s="63"/>
      <c r="AD486" s="62"/>
      <c r="AE486" s="61"/>
      <c r="AF486" s="61"/>
      <c r="AG486" s="60"/>
      <c r="AH486" s="60"/>
      <c r="AI486" s="59"/>
      <c r="AJ486" s="58"/>
      <c r="AK486" s="58"/>
      <c r="AL486" s="58"/>
      <c r="AM486" s="58"/>
      <c r="AN486" s="58"/>
      <c r="AO486" s="58"/>
      <c r="AP486" s="58"/>
      <c r="AQ486" s="57"/>
      <c r="AR486" s="57"/>
      <c r="AS486" s="57"/>
    </row>
    <row r="487" spans="1:45" ht="15" x14ac:dyDescent="0.25">
      <c r="A487" s="64"/>
      <c r="B487" s="64"/>
      <c r="C487" s="64"/>
      <c r="D487" s="64"/>
      <c r="E487" s="64"/>
      <c r="F487" s="64"/>
      <c r="G487" s="64"/>
      <c r="H487" s="67"/>
      <c r="I487" s="66"/>
      <c r="J487" s="68"/>
      <c r="K487" s="68"/>
      <c r="L487" s="67"/>
      <c r="M487" s="61"/>
      <c r="N487" s="67"/>
      <c r="O487" s="66"/>
      <c r="P487" s="65"/>
      <c r="Q487" s="64"/>
      <c r="R487" s="64"/>
      <c r="S487" s="64"/>
      <c r="T487" s="64"/>
      <c r="U487" s="65"/>
      <c r="V487" s="62"/>
      <c r="W487" s="63"/>
      <c r="X487" s="63"/>
      <c r="Y487" s="63"/>
      <c r="Z487" s="63"/>
      <c r="AA487" s="63"/>
      <c r="AB487" s="63"/>
      <c r="AC487" s="63"/>
      <c r="AD487" s="62"/>
      <c r="AE487" s="61"/>
      <c r="AF487" s="61"/>
      <c r="AG487" s="60"/>
      <c r="AH487" s="60"/>
      <c r="AI487" s="59"/>
      <c r="AJ487" s="58"/>
      <c r="AK487" s="58"/>
      <c r="AL487" s="58"/>
      <c r="AM487" s="58"/>
      <c r="AN487" s="58"/>
      <c r="AO487" s="58"/>
      <c r="AP487" s="58"/>
      <c r="AQ487" s="57"/>
      <c r="AR487" s="57"/>
      <c r="AS487" s="57"/>
    </row>
    <row r="488" spans="1:45" ht="15" x14ac:dyDescent="0.25">
      <c r="A488" s="64"/>
      <c r="B488" s="64"/>
      <c r="C488" s="64"/>
      <c r="D488" s="64"/>
      <c r="E488" s="64"/>
      <c r="F488" s="64"/>
      <c r="G488" s="64"/>
      <c r="H488" s="67"/>
      <c r="I488" s="66"/>
      <c r="J488" s="68"/>
      <c r="K488" s="68"/>
      <c r="L488" s="67"/>
      <c r="M488" s="61"/>
      <c r="N488" s="67"/>
      <c r="O488" s="66"/>
      <c r="P488" s="65"/>
      <c r="Q488" s="64"/>
      <c r="R488" s="64"/>
      <c r="S488" s="64"/>
      <c r="T488" s="64"/>
      <c r="U488" s="65"/>
      <c r="V488" s="62"/>
      <c r="W488" s="63"/>
      <c r="X488" s="63"/>
      <c r="Y488" s="63"/>
      <c r="Z488" s="63"/>
      <c r="AA488" s="63"/>
      <c r="AB488" s="63"/>
      <c r="AC488" s="63"/>
      <c r="AD488" s="62"/>
      <c r="AE488" s="61"/>
      <c r="AF488" s="61"/>
      <c r="AG488" s="60"/>
      <c r="AH488" s="60"/>
      <c r="AI488" s="59"/>
      <c r="AJ488" s="58"/>
      <c r="AK488" s="58"/>
      <c r="AL488" s="58"/>
      <c r="AM488" s="58"/>
      <c r="AN488" s="58"/>
      <c r="AO488" s="58"/>
      <c r="AP488" s="58"/>
      <c r="AQ488" s="57"/>
      <c r="AR488" s="57"/>
      <c r="AS488" s="57"/>
    </row>
    <row r="489" spans="1:45" ht="15" x14ac:dyDescent="0.25">
      <c r="A489" s="64"/>
      <c r="B489" s="64"/>
      <c r="C489" s="64"/>
      <c r="D489" s="64"/>
      <c r="E489" s="64"/>
      <c r="F489" s="64"/>
      <c r="G489" s="64"/>
      <c r="H489" s="67"/>
      <c r="I489" s="66"/>
      <c r="J489" s="68"/>
      <c r="K489" s="68"/>
      <c r="L489" s="67"/>
      <c r="M489" s="61"/>
      <c r="N489" s="67"/>
      <c r="O489" s="66"/>
      <c r="P489" s="65"/>
      <c r="Q489" s="64"/>
      <c r="R489" s="64"/>
      <c r="S489" s="64"/>
      <c r="T489" s="64"/>
      <c r="U489" s="65"/>
      <c r="V489" s="62"/>
      <c r="W489" s="63"/>
      <c r="X489" s="63"/>
      <c r="Y489" s="63"/>
      <c r="Z489" s="63"/>
      <c r="AA489" s="63"/>
      <c r="AB489" s="63"/>
      <c r="AC489" s="63"/>
      <c r="AD489" s="62"/>
      <c r="AE489" s="61"/>
      <c r="AF489" s="61"/>
      <c r="AG489" s="60"/>
      <c r="AH489" s="60"/>
      <c r="AI489" s="59"/>
      <c r="AJ489" s="58"/>
      <c r="AK489" s="58"/>
      <c r="AL489" s="58"/>
      <c r="AM489" s="58"/>
      <c r="AN489" s="58"/>
      <c r="AO489" s="58"/>
      <c r="AP489" s="58"/>
      <c r="AQ489" s="57"/>
      <c r="AR489" s="57"/>
      <c r="AS489" s="57"/>
    </row>
    <row r="490" spans="1:45" ht="15" x14ac:dyDescent="0.25">
      <c r="A490" s="64"/>
      <c r="B490" s="64"/>
      <c r="C490" s="64"/>
      <c r="D490" s="64"/>
      <c r="E490" s="64"/>
      <c r="F490" s="64"/>
      <c r="G490" s="64"/>
      <c r="H490" s="67"/>
      <c r="I490" s="66"/>
      <c r="J490" s="68"/>
      <c r="K490" s="68"/>
      <c r="L490" s="67"/>
      <c r="M490" s="61"/>
      <c r="N490" s="67"/>
      <c r="O490" s="66"/>
      <c r="P490" s="65"/>
      <c r="Q490" s="64"/>
      <c r="R490" s="64"/>
      <c r="S490" s="64"/>
      <c r="T490" s="64"/>
      <c r="U490" s="65"/>
      <c r="V490" s="62"/>
      <c r="W490" s="63"/>
      <c r="X490" s="63"/>
      <c r="Y490" s="63"/>
      <c r="Z490" s="63"/>
      <c r="AA490" s="63"/>
      <c r="AB490" s="63"/>
      <c r="AC490" s="63"/>
      <c r="AD490" s="62"/>
      <c r="AE490" s="61"/>
      <c r="AF490" s="61"/>
      <c r="AG490" s="60"/>
      <c r="AH490" s="60"/>
      <c r="AI490" s="59"/>
      <c r="AJ490" s="58"/>
      <c r="AK490" s="58"/>
      <c r="AL490" s="58"/>
      <c r="AM490" s="58"/>
      <c r="AN490" s="58"/>
      <c r="AO490" s="58"/>
      <c r="AP490" s="58"/>
      <c r="AQ490" s="57"/>
      <c r="AR490" s="57"/>
      <c r="AS490" s="57"/>
    </row>
    <row r="491" spans="1:45" ht="15" x14ac:dyDescent="0.25">
      <c r="A491" s="64"/>
      <c r="B491" s="64"/>
      <c r="C491" s="64"/>
      <c r="D491" s="64"/>
      <c r="E491" s="64"/>
      <c r="F491" s="64"/>
      <c r="G491" s="64"/>
      <c r="H491" s="67"/>
      <c r="I491" s="66"/>
      <c r="J491" s="68"/>
      <c r="K491" s="68"/>
      <c r="L491" s="67"/>
      <c r="M491" s="61"/>
      <c r="N491" s="67"/>
      <c r="O491" s="66"/>
      <c r="P491" s="65"/>
      <c r="Q491" s="64"/>
      <c r="R491" s="64"/>
      <c r="S491" s="64"/>
      <c r="T491" s="64"/>
      <c r="U491" s="65"/>
      <c r="V491" s="62"/>
      <c r="W491" s="63"/>
      <c r="X491" s="63"/>
      <c r="Y491" s="63"/>
      <c r="Z491" s="63"/>
      <c r="AA491" s="63"/>
      <c r="AB491" s="63"/>
      <c r="AC491" s="63"/>
      <c r="AD491" s="62"/>
      <c r="AE491" s="61"/>
      <c r="AF491" s="61"/>
      <c r="AG491" s="60"/>
      <c r="AH491" s="60"/>
      <c r="AI491" s="59"/>
      <c r="AJ491" s="58"/>
      <c r="AK491" s="58"/>
      <c r="AL491" s="58"/>
      <c r="AM491" s="58"/>
      <c r="AN491" s="58"/>
      <c r="AO491" s="58"/>
      <c r="AP491" s="58"/>
      <c r="AQ491" s="57"/>
      <c r="AR491" s="57"/>
      <c r="AS491" s="57"/>
    </row>
    <row r="492" spans="1:45" ht="15" x14ac:dyDescent="0.25">
      <c r="A492" s="64"/>
      <c r="B492" s="64"/>
      <c r="C492" s="64"/>
      <c r="D492" s="64"/>
      <c r="E492" s="64"/>
      <c r="F492" s="64"/>
      <c r="G492" s="64"/>
      <c r="H492" s="67"/>
      <c r="I492" s="66"/>
      <c r="J492" s="68"/>
      <c r="K492" s="68"/>
      <c r="L492" s="67"/>
      <c r="M492" s="61"/>
      <c r="N492" s="67"/>
      <c r="O492" s="66"/>
      <c r="P492" s="65"/>
      <c r="Q492" s="64"/>
      <c r="R492" s="64"/>
      <c r="S492" s="64"/>
      <c r="T492" s="64"/>
      <c r="U492" s="65"/>
      <c r="V492" s="62"/>
      <c r="W492" s="63"/>
      <c r="X492" s="63"/>
      <c r="Y492" s="63"/>
      <c r="Z492" s="63"/>
      <c r="AA492" s="63"/>
      <c r="AB492" s="63"/>
      <c r="AC492" s="63"/>
      <c r="AD492" s="62"/>
      <c r="AE492" s="61"/>
      <c r="AF492" s="61"/>
      <c r="AG492" s="60"/>
      <c r="AH492" s="60"/>
      <c r="AI492" s="59"/>
      <c r="AJ492" s="58"/>
      <c r="AK492" s="58"/>
      <c r="AL492" s="58"/>
      <c r="AM492" s="58"/>
      <c r="AN492" s="58"/>
      <c r="AO492" s="58"/>
      <c r="AP492" s="58"/>
      <c r="AQ492" s="57"/>
      <c r="AR492" s="57"/>
      <c r="AS492" s="57"/>
    </row>
    <row r="493" spans="1:45" ht="15" x14ac:dyDescent="0.25">
      <c r="A493" s="64"/>
      <c r="B493" s="64"/>
      <c r="C493" s="64"/>
      <c r="D493" s="64"/>
      <c r="E493" s="64"/>
      <c r="F493" s="64"/>
      <c r="G493" s="64"/>
      <c r="H493" s="67"/>
      <c r="I493" s="66"/>
      <c r="J493" s="68"/>
      <c r="K493" s="68"/>
      <c r="L493" s="67"/>
      <c r="M493" s="61"/>
      <c r="N493" s="67"/>
      <c r="O493" s="66"/>
      <c r="P493" s="65"/>
      <c r="Q493" s="64"/>
      <c r="R493" s="64"/>
      <c r="S493" s="64"/>
      <c r="T493" s="64"/>
      <c r="U493" s="65"/>
      <c r="V493" s="62"/>
      <c r="W493" s="63"/>
      <c r="X493" s="63"/>
      <c r="Y493" s="63"/>
      <c r="Z493" s="63"/>
      <c r="AA493" s="63"/>
      <c r="AB493" s="63"/>
      <c r="AC493" s="63"/>
      <c r="AD493" s="62"/>
      <c r="AE493" s="61"/>
      <c r="AF493" s="61"/>
      <c r="AG493" s="60"/>
      <c r="AH493" s="60"/>
      <c r="AI493" s="59"/>
      <c r="AJ493" s="58"/>
      <c r="AK493" s="58"/>
      <c r="AL493" s="58"/>
      <c r="AM493" s="58"/>
      <c r="AN493" s="58"/>
      <c r="AO493" s="58"/>
      <c r="AP493" s="58"/>
      <c r="AQ493" s="57"/>
      <c r="AR493" s="57"/>
      <c r="AS493" s="57"/>
    </row>
    <row r="494" spans="1:45" ht="15" x14ac:dyDescent="0.25">
      <c r="A494" s="64"/>
      <c r="B494" s="64"/>
      <c r="C494" s="64"/>
      <c r="D494" s="64"/>
      <c r="E494" s="64"/>
      <c r="F494" s="64"/>
      <c r="G494" s="64"/>
      <c r="H494" s="67"/>
      <c r="I494" s="66"/>
      <c r="J494" s="68"/>
      <c r="K494" s="68"/>
      <c r="L494" s="67"/>
      <c r="M494" s="61"/>
      <c r="N494" s="67"/>
      <c r="O494" s="66"/>
      <c r="P494" s="65"/>
      <c r="Q494" s="64"/>
      <c r="R494" s="64"/>
      <c r="S494" s="64"/>
      <c r="T494" s="64"/>
      <c r="U494" s="65"/>
      <c r="V494" s="62"/>
      <c r="W494" s="63"/>
      <c r="X494" s="63"/>
      <c r="Y494" s="63"/>
      <c r="Z494" s="63"/>
      <c r="AA494" s="63"/>
      <c r="AB494" s="63"/>
      <c r="AC494" s="63"/>
      <c r="AD494" s="62"/>
      <c r="AE494" s="61"/>
      <c r="AF494" s="61"/>
      <c r="AG494" s="60"/>
      <c r="AH494" s="60"/>
      <c r="AI494" s="59"/>
      <c r="AJ494" s="58"/>
      <c r="AK494" s="58"/>
      <c r="AL494" s="58"/>
      <c r="AM494" s="58"/>
      <c r="AN494" s="58"/>
      <c r="AO494" s="58"/>
      <c r="AP494" s="58"/>
      <c r="AQ494" s="57"/>
      <c r="AR494" s="57"/>
      <c r="AS494" s="57"/>
    </row>
    <row r="495" spans="1:45" ht="15" x14ac:dyDescent="0.25">
      <c r="A495" s="64"/>
      <c r="B495" s="64"/>
      <c r="C495" s="64"/>
      <c r="D495" s="64"/>
      <c r="E495" s="64"/>
      <c r="F495" s="64"/>
      <c r="G495" s="64"/>
      <c r="H495" s="67"/>
      <c r="I495" s="66"/>
      <c r="J495" s="68"/>
      <c r="K495" s="68"/>
      <c r="L495" s="67"/>
      <c r="M495" s="61"/>
      <c r="N495" s="67"/>
      <c r="O495" s="66"/>
      <c r="P495" s="65"/>
      <c r="Q495" s="64"/>
      <c r="R495" s="64"/>
      <c r="S495" s="64"/>
      <c r="T495" s="64"/>
      <c r="U495" s="65"/>
      <c r="V495" s="62"/>
      <c r="W495" s="63"/>
      <c r="X495" s="63"/>
      <c r="Y495" s="63"/>
      <c r="Z495" s="63"/>
      <c r="AA495" s="63"/>
      <c r="AB495" s="63"/>
      <c r="AC495" s="63"/>
      <c r="AD495" s="62"/>
      <c r="AE495" s="61"/>
      <c r="AF495" s="61"/>
      <c r="AG495" s="60"/>
      <c r="AH495" s="60"/>
      <c r="AI495" s="59"/>
      <c r="AJ495" s="58"/>
      <c r="AK495" s="58"/>
      <c r="AL495" s="58"/>
      <c r="AM495" s="58"/>
      <c r="AN495" s="58"/>
      <c r="AO495" s="58"/>
      <c r="AP495" s="58"/>
      <c r="AQ495" s="57"/>
      <c r="AR495" s="57"/>
      <c r="AS495" s="57"/>
    </row>
    <row r="496" spans="1:45" ht="15" x14ac:dyDescent="0.25">
      <c r="A496" s="64"/>
      <c r="B496" s="64"/>
      <c r="C496" s="64"/>
      <c r="D496" s="64"/>
      <c r="E496" s="64"/>
      <c r="F496" s="64"/>
      <c r="G496" s="64"/>
      <c r="H496" s="67"/>
      <c r="I496" s="66"/>
      <c r="J496" s="68"/>
      <c r="K496" s="68"/>
      <c r="L496" s="67"/>
      <c r="M496" s="61"/>
      <c r="N496" s="67"/>
      <c r="O496" s="66"/>
      <c r="P496" s="65"/>
      <c r="Q496" s="64"/>
      <c r="R496" s="64"/>
      <c r="S496" s="64"/>
      <c r="T496" s="64"/>
      <c r="U496" s="65"/>
      <c r="V496" s="62"/>
      <c r="W496" s="63"/>
      <c r="X496" s="63"/>
      <c r="Y496" s="63"/>
      <c r="Z496" s="63"/>
      <c r="AA496" s="63"/>
      <c r="AB496" s="63"/>
      <c r="AC496" s="63"/>
      <c r="AD496" s="62"/>
      <c r="AE496" s="61"/>
      <c r="AF496" s="61"/>
      <c r="AG496" s="60"/>
      <c r="AH496" s="60"/>
      <c r="AI496" s="59"/>
      <c r="AJ496" s="58"/>
      <c r="AK496" s="58"/>
      <c r="AL496" s="58"/>
      <c r="AM496" s="58"/>
      <c r="AN496" s="58"/>
      <c r="AO496" s="58"/>
      <c r="AP496" s="58"/>
      <c r="AQ496" s="57"/>
      <c r="AR496" s="57"/>
      <c r="AS496" s="57"/>
    </row>
    <row r="497" spans="1:45" ht="15" x14ac:dyDescent="0.25">
      <c r="A497" s="64"/>
      <c r="B497" s="64"/>
      <c r="C497" s="64"/>
      <c r="D497" s="64"/>
      <c r="E497" s="64"/>
      <c r="F497" s="64"/>
      <c r="G497" s="64"/>
      <c r="H497" s="67"/>
      <c r="I497" s="66"/>
      <c r="J497" s="68"/>
      <c r="K497" s="68"/>
      <c r="L497" s="67"/>
      <c r="M497" s="61"/>
      <c r="N497" s="67"/>
      <c r="O497" s="66"/>
      <c r="P497" s="65"/>
      <c r="Q497" s="64"/>
      <c r="R497" s="64"/>
      <c r="S497" s="64"/>
      <c r="T497" s="64"/>
      <c r="U497" s="65"/>
      <c r="V497" s="62"/>
      <c r="W497" s="63"/>
      <c r="X497" s="63"/>
      <c r="Y497" s="63"/>
      <c r="Z497" s="63"/>
      <c r="AA497" s="63"/>
      <c r="AB497" s="63"/>
      <c r="AC497" s="63"/>
      <c r="AD497" s="62"/>
      <c r="AE497" s="61"/>
      <c r="AF497" s="61"/>
      <c r="AG497" s="60"/>
      <c r="AH497" s="60"/>
      <c r="AI497" s="59"/>
      <c r="AJ497" s="58"/>
      <c r="AK497" s="58"/>
      <c r="AL497" s="58"/>
      <c r="AM497" s="58"/>
      <c r="AN497" s="58"/>
      <c r="AO497" s="58"/>
      <c r="AP497" s="58"/>
      <c r="AQ497" s="57"/>
      <c r="AR497" s="57"/>
      <c r="AS497" s="57"/>
    </row>
    <row r="498" spans="1:45" ht="15" x14ac:dyDescent="0.25">
      <c r="A498" s="64"/>
      <c r="B498" s="64"/>
      <c r="C498" s="64"/>
      <c r="D498" s="64"/>
      <c r="E498" s="64"/>
      <c r="F498" s="64"/>
      <c r="G498" s="64"/>
      <c r="H498" s="67"/>
      <c r="I498" s="66"/>
      <c r="J498" s="68"/>
      <c r="K498" s="68"/>
      <c r="L498" s="67"/>
      <c r="M498" s="61"/>
      <c r="N498" s="67"/>
      <c r="O498" s="66"/>
      <c r="P498" s="65"/>
      <c r="Q498" s="64"/>
      <c r="R498" s="64"/>
      <c r="S498" s="64"/>
      <c r="T498" s="64"/>
      <c r="U498" s="65"/>
      <c r="V498" s="62"/>
      <c r="W498" s="63"/>
      <c r="X498" s="63"/>
      <c r="Y498" s="63"/>
      <c r="Z498" s="63"/>
      <c r="AA498" s="63"/>
      <c r="AB498" s="63"/>
      <c r="AC498" s="63"/>
      <c r="AD498" s="62"/>
      <c r="AE498" s="61"/>
      <c r="AF498" s="61"/>
      <c r="AG498" s="60"/>
      <c r="AH498" s="60"/>
      <c r="AI498" s="59"/>
      <c r="AJ498" s="58"/>
      <c r="AK498" s="58"/>
      <c r="AL498" s="58"/>
      <c r="AM498" s="58"/>
      <c r="AN498" s="58"/>
      <c r="AO498" s="58"/>
      <c r="AP498" s="58"/>
      <c r="AQ498" s="57"/>
      <c r="AR498" s="57"/>
      <c r="AS498" s="57"/>
    </row>
    <row r="499" spans="1:45" ht="15" x14ac:dyDescent="0.25">
      <c r="A499" s="64"/>
      <c r="B499" s="64"/>
      <c r="C499" s="64"/>
      <c r="D499" s="64"/>
      <c r="E499" s="64"/>
      <c r="F499" s="64"/>
      <c r="G499" s="64"/>
      <c r="H499" s="67"/>
      <c r="I499" s="66"/>
      <c r="J499" s="68"/>
      <c r="K499" s="68"/>
      <c r="L499" s="67"/>
      <c r="M499" s="61"/>
      <c r="N499" s="67"/>
      <c r="O499" s="66"/>
      <c r="P499" s="65"/>
      <c r="Q499" s="64"/>
      <c r="R499" s="64"/>
      <c r="S499" s="64"/>
      <c r="T499" s="64"/>
      <c r="U499" s="65"/>
      <c r="V499" s="62"/>
      <c r="W499" s="63"/>
      <c r="X499" s="63"/>
      <c r="Y499" s="63"/>
      <c r="Z499" s="63"/>
      <c r="AA499" s="63"/>
      <c r="AB499" s="63"/>
      <c r="AC499" s="63"/>
      <c r="AD499" s="62"/>
      <c r="AE499" s="61"/>
      <c r="AF499" s="61"/>
      <c r="AG499" s="60"/>
      <c r="AH499" s="60"/>
      <c r="AI499" s="59"/>
      <c r="AJ499" s="58"/>
      <c r="AK499" s="58"/>
      <c r="AL499" s="58"/>
      <c r="AM499" s="58"/>
      <c r="AN499" s="58"/>
      <c r="AO499" s="58"/>
      <c r="AP499" s="58"/>
      <c r="AQ499" s="57"/>
      <c r="AR499" s="57"/>
      <c r="AS499" s="57"/>
    </row>
    <row r="500" spans="1:45" ht="15" x14ac:dyDescent="0.25">
      <c r="A500" s="64"/>
      <c r="B500" s="64"/>
      <c r="C500" s="64"/>
      <c r="D500" s="64"/>
      <c r="E500" s="64"/>
      <c r="F500" s="64"/>
      <c r="G500" s="64"/>
      <c r="H500" s="67"/>
      <c r="I500" s="66"/>
      <c r="J500" s="68"/>
      <c r="K500" s="68"/>
      <c r="L500" s="67"/>
      <c r="M500" s="61"/>
      <c r="N500" s="67"/>
      <c r="O500" s="66"/>
      <c r="P500" s="65"/>
      <c r="Q500" s="64"/>
      <c r="R500" s="64"/>
      <c r="S500" s="64"/>
      <c r="T500" s="64"/>
      <c r="U500" s="65"/>
      <c r="V500" s="62"/>
      <c r="W500" s="63"/>
      <c r="X500" s="63"/>
      <c r="Y500" s="63"/>
      <c r="Z500" s="63"/>
      <c r="AA500" s="63"/>
      <c r="AB500" s="63"/>
      <c r="AC500" s="63"/>
      <c r="AD500" s="62"/>
      <c r="AE500" s="61"/>
      <c r="AF500" s="61"/>
      <c r="AG500" s="60"/>
      <c r="AH500" s="60"/>
      <c r="AI500" s="59"/>
      <c r="AJ500" s="58"/>
      <c r="AK500" s="58"/>
      <c r="AL500" s="58"/>
      <c r="AM500" s="58"/>
      <c r="AN500" s="58"/>
      <c r="AO500" s="58"/>
      <c r="AP500" s="58"/>
      <c r="AQ500" s="57"/>
      <c r="AR500" s="57"/>
      <c r="AS500" s="57"/>
    </row>
    <row r="501" spans="1:45" ht="15" x14ac:dyDescent="0.25">
      <c r="A501" s="64"/>
      <c r="B501" s="64"/>
      <c r="C501" s="64"/>
      <c r="D501" s="64"/>
      <c r="E501" s="64"/>
      <c r="F501" s="64"/>
      <c r="G501" s="64"/>
      <c r="H501" s="67"/>
      <c r="I501" s="66"/>
      <c r="J501" s="68"/>
      <c r="K501" s="68"/>
      <c r="L501" s="67"/>
      <c r="M501" s="61"/>
      <c r="N501" s="67"/>
      <c r="O501" s="66"/>
      <c r="P501" s="65"/>
      <c r="Q501" s="64"/>
      <c r="R501" s="64"/>
      <c r="S501" s="64"/>
      <c r="T501" s="64"/>
      <c r="U501" s="65"/>
      <c r="V501" s="62"/>
      <c r="W501" s="63"/>
      <c r="X501" s="63"/>
      <c r="Y501" s="63"/>
      <c r="Z501" s="63"/>
      <c r="AA501" s="63"/>
      <c r="AB501" s="63"/>
      <c r="AC501" s="63"/>
      <c r="AD501" s="62"/>
      <c r="AE501" s="61"/>
      <c r="AF501" s="61"/>
      <c r="AG501" s="60"/>
      <c r="AH501" s="60"/>
      <c r="AI501" s="59"/>
      <c r="AJ501" s="58"/>
      <c r="AK501" s="58"/>
      <c r="AL501" s="58"/>
      <c r="AM501" s="58"/>
      <c r="AN501" s="58"/>
      <c r="AO501" s="58"/>
      <c r="AP501" s="58"/>
      <c r="AQ501" s="57"/>
      <c r="AR501" s="57"/>
      <c r="AS501" s="57"/>
    </row>
    <row r="502" spans="1:45" ht="15" x14ac:dyDescent="0.25">
      <c r="A502" s="64"/>
      <c r="B502" s="64"/>
      <c r="C502" s="64"/>
      <c r="D502" s="64"/>
      <c r="E502" s="64"/>
      <c r="F502" s="64"/>
      <c r="G502" s="64"/>
      <c r="H502" s="67"/>
      <c r="I502" s="66"/>
      <c r="J502" s="68"/>
      <c r="K502" s="68"/>
      <c r="L502" s="67"/>
      <c r="M502" s="61"/>
      <c r="N502" s="67"/>
      <c r="O502" s="66"/>
      <c r="P502" s="65"/>
      <c r="Q502" s="64"/>
      <c r="R502" s="64"/>
      <c r="S502" s="64"/>
      <c r="T502" s="64"/>
      <c r="U502" s="65"/>
      <c r="V502" s="62"/>
      <c r="W502" s="63"/>
      <c r="X502" s="63"/>
      <c r="Y502" s="63"/>
      <c r="Z502" s="63"/>
      <c r="AA502" s="63"/>
      <c r="AB502" s="63"/>
      <c r="AC502" s="63"/>
      <c r="AD502" s="62"/>
      <c r="AE502" s="61"/>
      <c r="AF502" s="61"/>
      <c r="AG502" s="60"/>
      <c r="AH502" s="60"/>
      <c r="AI502" s="59"/>
      <c r="AJ502" s="58"/>
      <c r="AK502" s="58"/>
      <c r="AL502" s="58"/>
      <c r="AM502" s="58"/>
      <c r="AN502" s="58"/>
      <c r="AO502" s="58"/>
      <c r="AP502" s="58"/>
      <c r="AQ502" s="57"/>
      <c r="AR502" s="57"/>
      <c r="AS502" s="57"/>
    </row>
    <row r="503" spans="1:45" ht="15" x14ac:dyDescent="0.25">
      <c r="A503" s="64"/>
      <c r="B503" s="64"/>
      <c r="C503" s="64"/>
      <c r="D503" s="64"/>
      <c r="E503" s="64"/>
      <c r="F503" s="64"/>
      <c r="G503" s="64"/>
      <c r="H503" s="67"/>
      <c r="I503" s="66"/>
      <c r="J503" s="68"/>
      <c r="K503" s="68"/>
      <c r="L503" s="67"/>
      <c r="M503" s="61"/>
      <c r="N503" s="67"/>
      <c r="O503" s="66"/>
      <c r="P503" s="65"/>
      <c r="Q503" s="64"/>
      <c r="R503" s="64"/>
      <c r="S503" s="64"/>
      <c r="T503" s="64"/>
      <c r="U503" s="65"/>
      <c r="V503" s="62"/>
      <c r="W503" s="63"/>
      <c r="X503" s="63"/>
      <c r="Y503" s="63"/>
      <c r="Z503" s="63"/>
      <c r="AA503" s="63"/>
      <c r="AB503" s="63"/>
      <c r="AC503" s="63"/>
      <c r="AD503" s="62"/>
      <c r="AE503" s="61"/>
      <c r="AF503" s="61"/>
      <c r="AG503" s="60"/>
      <c r="AH503" s="60"/>
      <c r="AI503" s="59"/>
      <c r="AJ503" s="58"/>
      <c r="AK503" s="58"/>
      <c r="AL503" s="58"/>
      <c r="AM503" s="58"/>
      <c r="AN503" s="58"/>
      <c r="AO503" s="58"/>
      <c r="AP503" s="58"/>
      <c r="AQ503" s="57"/>
      <c r="AR503" s="57"/>
      <c r="AS503" s="57"/>
    </row>
    <row r="504" spans="1:45" ht="15" x14ac:dyDescent="0.25">
      <c r="A504" s="64"/>
      <c r="B504" s="64"/>
      <c r="C504" s="64"/>
      <c r="D504" s="64"/>
      <c r="E504" s="64"/>
      <c r="F504" s="64"/>
      <c r="G504" s="64"/>
      <c r="H504" s="67"/>
      <c r="I504" s="66"/>
      <c r="J504" s="68"/>
      <c r="K504" s="68"/>
      <c r="L504" s="67"/>
      <c r="M504" s="61"/>
      <c r="N504" s="67"/>
      <c r="O504" s="66"/>
      <c r="P504" s="65"/>
      <c r="Q504" s="64"/>
      <c r="R504" s="64"/>
      <c r="S504" s="64"/>
      <c r="T504" s="64"/>
      <c r="U504" s="65"/>
      <c r="V504" s="62"/>
      <c r="W504" s="63"/>
      <c r="X504" s="63"/>
      <c r="Y504" s="63"/>
      <c r="Z504" s="63"/>
      <c r="AA504" s="63"/>
      <c r="AB504" s="63"/>
      <c r="AC504" s="63"/>
      <c r="AD504" s="62"/>
      <c r="AE504" s="61"/>
      <c r="AF504" s="61"/>
      <c r="AG504" s="60"/>
      <c r="AH504" s="60"/>
      <c r="AI504" s="59"/>
      <c r="AJ504" s="58"/>
      <c r="AK504" s="58"/>
      <c r="AL504" s="58"/>
      <c r="AM504" s="58"/>
      <c r="AN504" s="58"/>
      <c r="AO504" s="58"/>
      <c r="AP504" s="58"/>
      <c r="AQ504" s="57"/>
      <c r="AR504" s="57"/>
      <c r="AS504" s="57"/>
    </row>
    <row r="505" spans="1:45" ht="15" x14ac:dyDescent="0.25">
      <c r="A505" s="64"/>
      <c r="B505" s="64"/>
      <c r="C505" s="64"/>
      <c r="D505" s="64"/>
      <c r="E505" s="64"/>
      <c r="F505" s="64"/>
      <c r="G505" s="64"/>
      <c r="H505" s="67"/>
      <c r="I505" s="66"/>
      <c r="J505" s="68"/>
      <c r="K505" s="68"/>
      <c r="L505" s="67"/>
      <c r="M505" s="61"/>
      <c r="N505" s="67"/>
      <c r="O505" s="66"/>
      <c r="P505" s="65"/>
      <c r="Q505" s="64"/>
      <c r="R505" s="64"/>
      <c r="S505" s="64"/>
      <c r="T505" s="64"/>
      <c r="U505" s="65"/>
      <c r="V505" s="62"/>
      <c r="W505" s="63"/>
      <c r="X505" s="63"/>
      <c r="Y505" s="63"/>
      <c r="Z505" s="63"/>
      <c r="AA505" s="63"/>
      <c r="AB505" s="63"/>
      <c r="AC505" s="63"/>
      <c r="AD505" s="62"/>
      <c r="AE505" s="61"/>
      <c r="AF505" s="61"/>
      <c r="AG505" s="60"/>
      <c r="AH505" s="60"/>
      <c r="AI505" s="59"/>
      <c r="AJ505" s="58"/>
      <c r="AK505" s="58"/>
      <c r="AL505" s="58"/>
      <c r="AM505" s="58"/>
      <c r="AN505" s="58"/>
      <c r="AO505" s="58"/>
      <c r="AP505" s="58"/>
      <c r="AQ505" s="57"/>
      <c r="AR505" s="57"/>
      <c r="AS505" s="57"/>
    </row>
    <row r="506" spans="1:45" ht="15" x14ac:dyDescent="0.25">
      <c r="A506" s="64"/>
      <c r="B506" s="64"/>
      <c r="C506" s="64"/>
      <c r="D506" s="64"/>
      <c r="E506" s="64"/>
      <c r="F506" s="64"/>
      <c r="G506" s="64"/>
      <c r="H506" s="67"/>
      <c r="I506" s="66"/>
      <c r="J506" s="68"/>
      <c r="K506" s="68"/>
      <c r="L506" s="67"/>
      <c r="M506" s="61"/>
      <c r="N506" s="67"/>
      <c r="O506" s="66"/>
      <c r="P506" s="65"/>
      <c r="Q506" s="64"/>
      <c r="R506" s="64"/>
      <c r="S506" s="64"/>
      <c r="T506" s="64"/>
      <c r="U506" s="65"/>
      <c r="V506" s="62"/>
      <c r="W506" s="63"/>
      <c r="X506" s="63"/>
      <c r="Y506" s="63"/>
      <c r="Z506" s="63"/>
      <c r="AA506" s="63"/>
      <c r="AB506" s="63"/>
      <c r="AC506" s="63"/>
      <c r="AD506" s="62"/>
      <c r="AE506" s="61"/>
      <c r="AF506" s="61"/>
      <c r="AG506" s="60"/>
      <c r="AH506" s="60"/>
      <c r="AI506" s="59"/>
      <c r="AJ506" s="58"/>
      <c r="AK506" s="58"/>
      <c r="AL506" s="58"/>
      <c r="AM506" s="58"/>
      <c r="AN506" s="58"/>
      <c r="AO506" s="58"/>
      <c r="AP506" s="58"/>
      <c r="AQ506" s="57"/>
      <c r="AR506" s="57"/>
      <c r="AS506" s="57"/>
    </row>
    <row r="507" spans="1:45" ht="15" x14ac:dyDescent="0.25">
      <c r="A507" s="64"/>
      <c r="B507" s="64"/>
      <c r="C507" s="64"/>
      <c r="D507" s="64"/>
      <c r="E507" s="64"/>
      <c r="F507" s="64"/>
      <c r="G507" s="64"/>
      <c r="H507" s="67"/>
      <c r="I507" s="66"/>
      <c r="J507" s="68"/>
      <c r="K507" s="68"/>
      <c r="L507" s="67"/>
      <c r="M507" s="61"/>
      <c r="N507" s="67"/>
      <c r="O507" s="66"/>
      <c r="P507" s="65"/>
      <c r="Q507" s="64"/>
      <c r="R507" s="64"/>
      <c r="S507" s="64"/>
      <c r="T507" s="64"/>
      <c r="U507" s="65"/>
      <c r="V507" s="62"/>
      <c r="W507" s="63"/>
      <c r="X507" s="63"/>
      <c r="Y507" s="63"/>
      <c r="Z507" s="63"/>
      <c r="AA507" s="63"/>
      <c r="AB507" s="63"/>
      <c r="AC507" s="63"/>
      <c r="AD507" s="62"/>
      <c r="AE507" s="61"/>
      <c r="AF507" s="61"/>
      <c r="AG507" s="60"/>
      <c r="AH507" s="60"/>
      <c r="AI507" s="59"/>
      <c r="AJ507" s="58"/>
      <c r="AK507" s="58"/>
      <c r="AL507" s="58"/>
      <c r="AM507" s="58"/>
      <c r="AN507" s="58"/>
      <c r="AO507" s="58"/>
      <c r="AP507" s="58"/>
      <c r="AQ507" s="57"/>
      <c r="AR507" s="57"/>
      <c r="AS507" s="57"/>
    </row>
    <row r="508" spans="1:45" ht="15" x14ac:dyDescent="0.25">
      <c r="A508" s="64"/>
      <c r="B508" s="64"/>
      <c r="C508" s="64"/>
      <c r="D508" s="64"/>
      <c r="E508" s="64"/>
      <c r="F508" s="64"/>
      <c r="G508" s="64"/>
      <c r="H508" s="67"/>
      <c r="I508" s="66"/>
      <c r="J508" s="68"/>
      <c r="K508" s="68"/>
      <c r="L508" s="67"/>
      <c r="M508" s="61"/>
      <c r="N508" s="67"/>
      <c r="O508" s="66"/>
      <c r="P508" s="65"/>
      <c r="Q508" s="64"/>
      <c r="R508" s="64"/>
      <c r="S508" s="64"/>
      <c r="T508" s="64"/>
      <c r="U508" s="65"/>
      <c r="V508" s="62"/>
      <c r="W508" s="63"/>
      <c r="X508" s="63"/>
      <c r="Y508" s="63"/>
      <c r="Z508" s="63"/>
      <c r="AA508" s="63"/>
      <c r="AB508" s="63"/>
      <c r="AC508" s="63"/>
      <c r="AD508" s="62"/>
      <c r="AE508" s="61"/>
      <c r="AF508" s="61"/>
      <c r="AG508" s="60"/>
      <c r="AH508" s="60"/>
      <c r="AI508" s="59"/>
      <c r="AJ508" s="58"/>
      <c r="AK508" s="58"/>
      <c r="AL508" s="58"/>
      <c r="AM508" s="58"/>
      <c r="AN508" s="58"/>
      <c r="AO508" s="58"/>
      <c r="AP508" s="58"/>
      <c r="AQ508" s="57"/>
      <c r="AR508" s="57"/>
      <c r="AS508" s="57"/>
    </row>
    <row r="509" spans="1:45" ht="15" x14ac:dyDescent="0.25">
      <c r="A509" s="64"/>
      <c r="B509" s="64"/>
      <c r="C509" s="64"/>
      <c r="D509" s="64"/>
      <c r="E509" s="64"/>
      <c r="F509" s="64"/>
      <c r="G509" s="64"/>
      <c r="H509" s="67"/>
      <c r="I509" s="66"/>
      <c r="J509" s="68"/>
      <c r="K509" s="68"/>
      <c r="L509" s="67"/>
      <c r="M509" s="61"/>
      <c r="N509" s="67"/>
      <c r="O509" s="66"/>
      <c r="P509" s="65"/>
      <c r="Q509" s="64"/>
      <c r="R509" s="64"/>
      <c r="S509" s="64"/>
      <c r="T509" s="64"/>
      <c r="U509" s="65"/>
      <c r="V509" s="62"/>
      <c r="W509" s="63"/>
      <c r="X509" s="63"/>
      <c r="Y509" s="63"/>
      <c r="Z509" s="63"/>
      <c r="AA509" s="63"/>
      <c r="AB509" s="63"/>
      <c r="AC509" s="63"/>
      <c r="AD509" s="62"/>
      <c r="AE509" s="61"/>
      <c r="AF509" s="61"/>
      <c r="AG509" s="60"/>
      <c r="AH509" s="60"/>
      <c r="AI509" s="59"/>
      <c r="AJ509" s="58"/>
      <c r="AK509" s="58"/>
      <c r="AL509" s="58"/>
      <c r="AM509" s="58"/>
      <c r="AN509" s="58"/>
      <c r="AO509" s="58"/>
      <c r="AP509" s="58"/>
      <c r="AQ509" s="57"/>
      <c r="AR509" s="57"/>
      <c r="AS509" s="57"/>
    </row>
    <row r="510" spans="1:45" ht="15" x14ac:dyDescent="0.25">
      <c r="A510" s="64"/>
      <c r="B510" s="64"/>
      <c r="C510" s="64"/>
      <c r="D510" s="64"/>
      <c r="E510" s="64"/>
      <c r="F510" s="64"/>
      <c r="G510" s="64"/>
      <c r="H510" s="67"/>
      <c r="I510" s="66"/>
      <c r="J510" s="68"/>
      <c r="K510" s="68"/>
      <c r="L510" s="67"/>
      <c r="M510" s="61"/>
      <c r="N510" s="67"/>
      <c r="O510" s="66"/>
      <c r="P510" s="65"/>
      <c r="Q510" s="64"/>
      <c r="R510" s="64"/>
      <c r="S510" s="64"/>
      <c r="T510" s="64"/>
      <c r="U510" s="65"/>
      <c r="V510" s="62"/>
      <c r="W510" s="63"/>
      <c r="X510" s="63"/>
      <c r="Y510" s="63"/>
      <c r="Z510" s="63"/>
      <c r="AA510" s="63"/>
      <c r="AB510" s="63"/>
      <c r="AC510" s="63"/>
      <c r="AD510" s="62"/>
      <c r="AE510" s="61"/>
      <c r="AF510" s="61"/>
      <c r="AG510" s="60"/>
      <c r="AH510" s="60"/>
      <c r="AI510" s="59"/>
      <c r="AJ510" s="58"/>
      <c r="AK510" s="58"/>
      <c r="AL510" s="58"/>
      <c r="AM510" s="58"/>
      <c r="AN510" s="58"/>
      <c r="AO510" s="58"/>
      <c r="AP510" s="58"/>
      <c r="AQ510" s="57"/>
      <c r="AR510" s="57"/>
      <c r="AS510" s="57"/>
    </row>
    <row r="511" spans="1:45" ht="15" x14ac:dyDescent="0.25">
      <c r="A511" s="64"/>
      <c r="B511" s="64"/>
      <c r="C511" s="64"/>
      <c r="D511" s="64"/>
      <c r="E511" s="64"/>
      <c r="F511" s="64"/>
      <c r="G511" s="64"/>
      <c r="H511" s="67"/>
      <c r="I511" s="66"/>
      <c r="J511" s="68"/>
      <c r="K511" s="68"/>
      <c r="L511" s="67"/>
      <c r="M511" s="61"/>
      <c r="N511" s="67"/>
      <c r="O511" s="66"/>
      <c r="P511" s="65"/>
      <c r="Q511" s="64"/>
      <c r="R511" s="64"/>
      <c r="S511" s="64"/>
      <c r="T511" s="64"/>
      <c r="U511" s="65"/>
      <c r="V511" s="62"/>
      <c r="W511" s="63"/>
      <c r="X511" s="63"/>
      <c r="Y511" s="63"/>
      <c r="Z511" s="63"/>
      <c r="AA511" s="63"/>
      <c r="AB511" s="63"/>
      <c r="AC511" s="63"/>
      <c r="AD511" s="62"/>
      <c r="AE511" s="61"/>
      <c r="AF511" s="61"/>
      <c r="AG511" s="60"/>
      <c r="AH511" s="60"/>
      <c r="AI511" s="59"/>
      <c r="AJ511" s="58"/>
      <c r="AK511" s="58"/>
      <c r="AL511" s="58"/>
      <c r="AM511" s="58"/>
      <c r="AN511" s="58"/>
      <c r="AO511" s="58"/>
      <c r="AP511" s="58"/>
      <c r="AQ511" s="57"/>
      <c r="AR511" s="57"/>
      <c r="AS511" s="57"/>
    </row>
    <row r="512" spans="1:45" ht="15" x14ac:dyDescent="0.25">
      <c r="A512" s="64"/>
      <c r="B512" s="64"/>
      <c r="C512" s="64"/>
      <c r="D512" s="64"/>
      <c r="E512" s="64"/>
      <c r="F512" s="64"/>
      <c r="G512" s="64"/>
      <c r="H512" s="67"/>
      <c r="I512" s="66"/>
      <c r="J512" s="68"/>
      <c r="K512" s="68"/>
      <c r="L512" s="67"/>
      <c r="M512" s="61"/>
      <c r="N512" s="67"/>
      <c r="O512" s="66"/>
      <c r="P512" s="65"/>
      <c r="Q512" s="64"/>
      <c r="R512" s="64"/>
      <c r="S512" s="64"/>
      <c r="T512" s="64"/>
      <c r="U512" s="65"/>
      <c r="V512" s="62"/>
      <c r="W512" s="63"/>
      <c r="X512" s="63"/>
      <c r="Y512" s="63"/>
      <c r="Z512" s="63"/>
      <c r="AA512" s="63"/>
      <c r="AB512" s="63"/>
      <c r="AC512" s="63"/>
      <c r="AD512" s="62"/>
      <c r="AE512" s="61"/>
      <c r="AF512" s="61"/>
      <c r="AG512" s="60"/>
      <c r="AH512" s="60"/>
      <c r="AI512" s="59"/>
      <c r="AJ512" s="58"/>
      <c r="AK512" s="58"/>
      <c r="AL512" s="58"/>
      <c r="AM512" s="58"/>
      <c r="AN512" s="58"/>
      <c r="AO512" s="58"/>
      <c r="AP512" s="58"/>
      <c r="AQ512" s="57"/>
      <c r="AR512" s="57"/>
      <c r="AS512" s="57"/>
    </row>
    <row r="513" spans="1:45" ht="15" x14ac:dyDescent="0.25">
      <c r="A513" s="64"/>
      <c r="B513" s="64"/>
      <c r="C513" s="64"/>
      <c r="D513" s="64"/>
      <c r="E513" s="64"/>
      <c r="F513" s="64"/>
      <c r="G513" s="64"/>
      <c r="H513" s="67"/>
      <c r="I513" s="66"/>
      <c r="J513" s="68"/>
      <c r="K513" s="68"/>
      <c r="L513" s="67"/>
      <c r="M513" s="61"/>
      <c r="N513" s="67"/>
      <c r="O513" s="66"/>
      <c r="P513" s="65"/>
      <c r="Q513" s="64"/>
      <c r="R513" s="64"/>
      <c r="S513" s="64"/>
      <c r="T513" s="64"/>
      <c r="U513" s="65"/>
      <c r="V513" s="62"/>
      <c r="W513" s="63"/>
      <c r="X513" s="63"/>
      <c r="Y513" s="63"/>
      <c r="Z513" s="63"/>
      <c r="AA513" s="63"/>
      <c r="AB513" s="63"/>
      <c r="AC513" s="63"/>
      <c r="AD513" s="62"/>
      <c r="AE513" s="61"/>
      <c r="AF513" s="61"/>
      <c r="AG513" s="60"/>
      <c r="AH513" s="60"/>
      <c r="AI513" s="59"/>
      <c r="AJ513" s="58"/>
      <c r="AK513" s="58"/>
      <c r="AL513" s="58"/>
      <c r="AM513" s="58"/>
      <c r="AN513" s="58"/>
      <c r="AO513" s="58"/>
      <c r="AP513" s="58"/>
      <c r="AQ513" s="57"/>
      <c r="AR513" s="57"/>
      <c r="AS513" s="57"/>
    </row>
    <row r="514" spans="1:45" ht="15" x14ac:dyDescent="0.25">
      <c r="A514" s="64"/>
      <c r="B514" s="64"/>
      <c r="C514" s="64"/>
      <c r="D514" s="64"/>
      <c r="E514" s="64"/>
      <c r="F514" s="64"/>
      <c r="G514" s="64"/>
      <c r="H514" s="67"/>
      <c r="I514" s="66"/>
      <c r="J514" s="68"/>
      <c r="K514" s="68"/>
      <c r="L514" s="67"/>
      <c r="M514" s="61"/>
      <c r="N514" s="67"/>
      <c r="O514" s="66"/>
      <c r="P514" s="65"/>
      <c r="Q514" s="64"/>
      <c r="R514" s="64"/>
      <c r="S514" s="64"/>
      <c r="T514" s="64"/>
      <c r="U514" s="65"/>
      <c r="V514" s="62"/>
      <c r="W514" s="63"/>
      <c r="X514" s="63"/>
      <c r="Y514" s="63"/>
      <c r="Z514" s="63"/>
      <c r="AA514" s="63"/>
      <c r="AB514" s="63"/>
      <c r="AC514" s="63"/>
      <c r="AD514" s="62"/>
      <c r="AE514" s="61"/>
      <c r="AF514" s="61"/>
      <c r="AG514" s="60"/>
      <c r="AH514" s="60"/>
      <c r="AI514" s="59"/>
      <c r="AJ514" s="58"/>
      <c r="AK514" s="58"/>
      <c r="AL514" s="58"/>
      <c r="AM514" s="58"/>
      <c r="AN514" s="58"/>
      <c r="AO514" s="58"/>
      <c r="AP514" s="58"/>
      <c r="AQ514" s="57"/>
      <c r="AR514" s="57"/>
      <c r="AS514" s="57"/>
    </row>
    <row r="515" spans="1:45" ht="15" x14ac:dyDescent="0.25">
      <c r="A515" s="64"/>
      <c r="B515" s="64"/>
      <c r="C515" s="64"/>
      <c r="D515" s="64"/>
      <c r="E515" s="64"/>
      <c r="F515" s="64"/>
      <c r="G515" s="64"/>
      <c r="H515" s="67"/>
      <c r="I515" s="66"/>
      <c r="J515" s="68"/>
      <c r="K515" s="68"/>
      <c r="L515" s="67"/>
      <c r="M515" s="61"/>
      <c r="N515" s="67"/>
      <c r="O515" s="66"/>
      <c r="P515" s="65"/>
      <c r="Q515" s="64"/>
      <c r="R515" s="64"/>
      <c r="S515" s="64"/>
      <c r="T515" s="64"/>
      <c r="U515" s="65"/>
      <c r="V515" s="62"/>
      <c r="W515" s="63"/>
      <c r="X515" s="63"/>
      <c r="Y515" s="63"/>
      <c r="Z515" s="63"/>
      <c r="AA515" s="63"/>
      <c r="AB515" s="63"/>
      <c r="AC515" s="63"/>
      <c r="AD515" s="62"/>
      <c r="AE515" s="61"/>
      <c r="AF515" s="61"/>
      <c r="AG515" s="60"/>
      <c r="AH515" s="60"/>
      <c r="AI515" s="59"/>
      <c r="AJ515" s="58"/>
      <c r="AK515" s="58"/>
      <c r="AL515" s="58"/>
      <c r="AM515" s="58"/>
      <c r="AN515" s="58"/>
      <c r="AO515" s="58"/>
      <c r="AP515" s="58"/>
      <c r="AQ515" s="57"/>
      <c r="AR515" s="57"/>
      <c r="AS515" s="57"/>
    </row>
    <row r="516" spans="1:45" ht="15" x14ac:dyDescent="0.25">
      <c r="A516" s="64"/>
      <c r="B516" s="64"/>
      <c r="C516" s="64"/>
      <c r="D516" s="64"/>
      <c r="E516" s="64"/>
      <c r="F516" s="64"/>
      <c r="G516" s="64"/>
      <c r="H516" s="67"/>
      <c r="I516" s="66"/>
      <c r="J516" s="68"/>
      <c r="K516" s="68"/>
      <c r="L516" s="67"/>
      <c r="M516" s="61"/>
      <c r="N516" s="67"/>
      <c r="O516" s="66"/>
      <c r="P516" s="65"/>
      <c r="Q516" s="64"/>
      <c r="R516" s="64"/>
      <c r="S516" s="64"/>
      <c r="T516" s="64"/>
      <c r="U516" s="65"/>
      <c r="V516" s="62"/>
      <c r="W516" s="63"/>
      <c r="X516" s="63"/>
      <c r="Y516" s="63"/>
      <c r="Z516" s="63"/>
      <c r="AA516" s="63"/>
      <c r="AB516" s="63"/>
      <c r="AC516" s="63"/>
      <c r="AD516" s="62"/>
      <c r="AE516" s="61"/>
      <c r="AF516" s="61"/>
      <c r="AG516" s="60"/>
      <c r="AH516" s="60"/>
      <c r="AI516" s="59"/>
      <c r="AJ516" s="58"/>
      <c r="AK516" s="58"/>
      <c r="AL516" s="58"/>
      <c r="AM516" s="58"/>
      <c r="AN516" s="58"/>
      <c r="AO516" s="58"/>
      <c r="AP516" s="58"/>
      <c r="AQ516" s="57"/>
      <c r="AR516" s="57"/>
      <c r="AS516" s="57"/>
    </row>
    <row r="517" spans="1:45" ht="15" x14ac:dyDescent="0.25">
      <c r="A517" s="64"/>
      <c r="B517" s="64"/>
      <c r="C517" s="64"/>
      <c r="D517" s="64"/>
      <c r="E517" s="64"/>
      <c r="F517" s="64"/>
      <c r="G517" s="64"/>
      <c r="H517" s="67"/>
      <c r="I517" s="66"/>
      <c r="J517" s="68"/>
      <c r="K517" s="68"/>
      <c r="L517" s="67"/>
      <c r="M517" s="61"/>
      <c r="N517" s="67"/>
      <c r="O517" s="66"/>
      <c r="P517" s="65"/>
      <c r="Q517" s="64"/>
      <c r="R517" s="64"/>
      <c r="S517" s="64"/>
      <c r="T517" s="64"/>
      <c r="U517" s="65"/>
      <c r="V517" s="62"/>
      <c r="W517" s="63"/>
      <c r="X517" s="63"/>
      <c r="Y517" s="63"/>
      <c r="Z517" s="63"/>
      <c r="AA517" s="63"/>
      <c r="AB517" s="63"/>
      <c r="AC517" s="63"/>
      <c r="AD517" s="62"/>
      <c r="AE517" s="61"/>
      <c r="AF517" s="61"/>
      <c r="AG517" s="60"/>
      <c r="AH517" s="60"/>
      <c r="AI517" s="59"/>
      <c r="AJ517" s="58"/>
      <c r="AK517" s="58"/>
      <c r="AL517" s="58"/>
      <c r="AM517" s="58"/>
      <c r="AN517" s="58"/>
      <c r="AO517" s="58"/>
      <c r="AP517" s="58"/>
      <c r="AQ517" s="57"/>
      <c r="AR517" s="57"/>
      <c r="AS517" s="57"/>
    </row>
    <row r="518" spans="1:45" ht="15" x14ac:dyDescent="0.25">
      <c r="A518" s="64"/>
      <c r="B518" s="64"/>
      <c r="C518" s="64"/>
      <c r="D518" s="64"/>
      <c r="E518" s="64"/>
      <c r="F518" s="64"/>
      <c r="G518" s="64"/>
      <c r="H518" s="67"/>
      <c r="I518" s="66"/>
      <c r="J518" s="68"/>
      <c r="K518" s="68"/>
      <c r="L518" s="67"/>
      <c r="M518" s="61"/>
      <c r="N518" s="67"/>
      <c r="O518" s="66"/>
      <c r="P518" s="65"/>
      <c r="Q518" s="64"/>
      <c r="R518" s="64"/>
      <c r="S518" s="64"/>
      <c r="T518" s="64"/>
      <c r="U518" s="65"/>
      <c r="V518" s="62"/>
      <c r="W518" s="63"/>
      <c r="X518" s="63"/>
      <c r="Y518" s="63"/>
      <c r="Z518" s="63"/>
      <c r="AA518" s="63"/>
      <c r="AB518" s="63"/>
      <c r="AC518" s="63"/>
      <c r="AD518" s="62"/>
      <c r="AE518" s="61"/>
      <c r="AF518" s="61"/>
      <c r="AG518" s="60"/>
      <c r="AH518" s="60"/>
      <c r="AI518" s="59"/>
      <c r="AJ518" s="58"/>
      <c r="AK518" s="58"/>
      <c r="AL518" s="58"/>
      <c r="AM518" s="58"/>
      <c r="AN518" s="58"/>
      <c r="AO518" s="58"/>
      <c r="AP518" s="58"/>
      <c r="AQ518" s="57"/>
      <c r="AR518" s="57"/>
      <c r="AS518" s="57"/>
    </row>
    <row r="519" spans="1:45" ht="15" x14ac:dyDescent="0.25">
      <c r="A519" s="64"/>
      <c r="B519" s="64"/>
      <c r="C519" s="64"/>
      <c r="D519" s="64"/>
      <c r="E519" s="64"/>
      <c r="F519" s="64"/>
      <c r="G519" s="64"/>
      <c r="H519" s="67"/>
      <c r="I519" s="66"/>
      <c r="J519" s="68"/>
      <c r="K519" s="68"/>
      <c r="L519" s="67"/>
      <c r="M519" s="61"/>
      <c r="N519" s="67"/>
      <c r="O519" s="66"/>
      <c r="P519" s="65"/>
      <c r="Q519" s="64"/>
      <c r="R519" s="64"/>
      <c r="S519" s="64"/>
      <c r="T519" s="64"/>
      <c r="U519" s="65"/>
      <c r="V519" s="62"/>
      <c r="W519" s="63"/>
      <c r="X519" s="63"/>
      <c r="Y519" s="63"/>
      <c r="Z519" s="63"/>
      <c r="AA519" s="63"/>
      <c r="AB519" s="63"/>
      <c r="AC519" s="63"/>
      <c r="AD519" s="62"/>
      <c r="AE519" s="61"/>
      <c r="AF519" s="61"/>
      <c r="AG519" s="60"/>
      <c r="AH519" s="60"/>
      <c r="AI519" s="59"/>
      <c r="AJ519" s="58"/>
      <c r="AK519" s="58"/>
      <c r="AL519" s="58"/>
      <c r="AM519" s="58"/>
      <c r="AN519" s="58"/>
      <c r="AO519" s="58"/>
      <c r="AP519" s="58"/>
      <c r="AQ519" s="57"/>
      <c r="AR519" s="57"/>
      <c r="AS519" s="57"/>
    </row>
    <row r="520" spans="1:45" ht="15" x14ac:dyDescent="0.25">
      <c r="A520" s="64"/>
      <c r="B520" s="64"/>
      <c r="C520" s="64"/>
      <c r="D520" s="64"/>
      <c r="E520" s="64"/>
      <c r="F520" s="64"/>
      <c r="G520" s="64"/>
      <c r="H520" s="67"/>
      <c r="I520" s="66"/>
      <c r="J520" s="68"/>
      <c r="K520" s="68"/>
      <c r="L520" s="67"/>
      <c r="M520" s="61"/>
      <c r="N520" s="67"/>
      <c r="O520" s="66"/>
      <c r="P520" s="65"/>
      <c r="Q520" s="64"/>
      <c r="R520" s="64"/>
      <c r="S520" s="64"/>
      <c r="T520" s="64"/>
      <c r="U520" s="65"/>
      <c r="V520" s="62"/>
      <c r="W520" s="63"/>
      <c r="X520" s="63"/>
      <c r="Y520" s="63"/>
      <c r="Z520" s="63"/>
      <c r="AA520" s="63"/>
      <c r="AB520" s="63"/>
      <c r="AC520" s="63"/>
      <c r="AD520" s="62"/>
      <c r="AE520" s="61"/>
      <c r="AF520" s="61"/>
      <c r="AG520" s="60"/>
      <c r="AH520" s="60"/>
      <c r="AI520" s="59"/>
      <c r="AJ520" s="58"/>
      <c r="AK520" s="58"/>
      <c r="AL520" s="58"/>
      <c r="AM520" s="58"/>
      <c r="AN520" s="58"/>
      <c r="AO520" s="58"/>
      <c r="AP520" s="58"/>
      <c r="AQ520" s="57"/>
      <c r="AR520" s="57"/>
      <c r="AS520" s="57"/>
    </row>
    <row r="521" spans="1:45" ht="15" x14ac:dyDescent="0.25">
      <c r="A521" s="64"/>
      <c r="B521" s="64"/>
      <c r="C521" s="64"/>
      <c r="D521" s="64"/>
      <c r="E521" s="64"/>
      <c r="F521" s="64"/>
      <c r="G521" s="64"/>
      <c r="H521" s="67"/>
      <c r="I521" s="66"/>
      <c r="J521" s="68"/>
      <c r="K521" s="68"/>
      <c r="L521" s="67"/>
      <c r="M521" s="61"/>
      <c r="N521" s="67"/>
      <c r="O521" s="66"/>
      <c r="P521" s="65"/>
      <c r="Q521" s="64"/>
      <c r="R521" s="64"/>
      <c r="S521" s="64"/>
      <c r="T521" s="64"/>
      <c r="U521" s="65"/>
      <c r="V521" s="62"/>
      <c r="W521" s="63"/>
      <c r="X521" s="63"/>
      <c r="Y521" s="63"/>
      <c r="Z521" s="63"/>
      <c r="AA521" s="63"/>
      <c r="AB521" s="63"/>
      <c r="AC521" s="63"/>
      <c r="AD521" s="62"/>
      <c r="AE521" s="61"/>
      <c r="AF521" s="61"/>
      <c r="AG521" s="60"/>
      <c r="AH521" s="60"/>
      <c r="AI521" s="59"/>
      <c r="AJ521" s="58"/>
      <c r="AK521" s="58"/>
      <c r="AL521" s="58"/>
      <c r="AM521" s="58"/>
      <c r="AN521" s="58"/>
      <c r="AO521" s="58"/>
      <c r="AP521" s="58"/>
      <c r="AQ521" s="57"/>
      <c r="AR521" s="57"/>
      <c r="AS521" s="57"/>
    </row>
    <row r="522" spans="1:45" ht="15" x14ac:dyDescent="0.25">
      <c r="A522" s="64"/>
      <c r="B522" s="64"/>
      <c r="C522" s="64"/>
      <c r="D522" s="64"/>
      <c r="E522" s="64"/>
      <c r="F522" s="64"/>
      <c r="G522" s="64"/>
      <c r="H522" s="67"/>
      <c r="I522" s="66"/>
      <c r="J522" s="68"/>
      <c r="K522" s="68"/>
      <c r="L522" s="67"/>
      <c r="M522" s="61"/>
      <c r="N522" s="67"/>
      <c r="O522" s="66"/>
      <c r="P522" s="65"/>
      <c r="Q522" s="64"/>
      <c r="R522" s="64"/>
      <c r="S522" s="64"/>
      <c r="T522" s="64"/>
      <c r="U522" s="65"/>
      <c r="V522" s="62"/>
      <c r="W522" s="63"/>
      <c r="X522" s="63"/>
      <c r="Y522" s="63"/>
      <c r="Z522" s="63"/>
      <c r="AA522" s="63"/>
      <c r="AB522" s="63"/>
      <c r="AC522" s="63"/>
      <c r="AD522" s="62"/>
      <c r="AE522" s="61"/>
      <c r="AF522" s="61"/>
      <c r="AG522" s="60"/>
      <c r="AH522" s="60"/>
      <c r="AI522" s="59"/>
      <c r="AJ522" s="58"/>
      <c r="AK522" s="58"/>
      <c r="AL522" s="58"/>
      <c r="AM522" s="58"/>
      <c r="AN522" s="58"/>
      <c r="AO522" s="58"/>
      <c r="AP522" s="58"/>
      <c r="AQ522" s="57"/>
      <c r="AR522" s="57"/>
      <c r="AS522" s="57"/>
    </row>
    <row r="523" spans="1:45" ht="15" x14ac:dyDescent="0.25">
      <c r="A523" s="64"/>
      <c r="B523" s="64"/>
      <c r="C523" s="64"/>
      <c r="D523" s="64"/>
      <c r="E523" s="64"/>
      <c r="F523" s="64"/>
      <c r="G523" s="64"/>
      <c r="H523" s="67"/>
      <c r="I523" s="66"/>
      <c r="J523" s="68"/>
      <c r="K523" s="68"/>
      <c r="L523" s="67"/>
      <c r="M523" s="61"/>
      <c r="N523" s="67"/>
      <c r="O523" s="66"/>
      <c r="P523" s="65"/>
      <c r="Q523" s="64"/>
      <c r="R523" s="64"/>
      <c r="S523" s="64"/>
      <c r="T523" s="64"/>
      <c r="U523" s="65"/>
      <c r="V523" s="62"/>
      <c r="W523" s="63"/>
      <c r="X523" s="63"/>
      <c r="Y523" s="63"/>
      <c r="Z523" s="63"/>
      <c r="AA523" s="63"/>
      <c r="AB523" s="63"/>
      <c r="AC523" s="63"/>
      <c r="AD523" s="62"/>
      <c r="AE523" s="61"/>
      <c r="AF523" s="61"/>
      <c r="AG523" s="60"/>
      <c r="AH523" s="60"/>
      <c r="AI523" s="59"/>
      <c r="AJ523" s="58"/>
      <c r="AK523" s="58"/>
      <c r="AL523" s="58"/>
      <c r="AM523" s="58"/>
      <c r="AN523" s="58"/>
      <c r="AO523" s="58"/>
      <c r="AP523" s="58"/>
      <c r="AQ523" s="57"/>
      <c r="AR523" s="57"/>
      <c r="AS523" s="57"/>
    </row>
    <row r="524" spans="1:45" ht="15" x14ac:dyDescent="0.25">
      <c r="A524" s="64"/>
      <c r="B524" s="64"/>
      <c r="C524" s="64"/>
      <c r="D524" s="64"/>
      <c r="E524" s="64"/>
      <c r="F524" s="64"/>
      <c r="G524" s="64"/>
      <c r="H524" s="67"/>
      <c r="I524" s="66"/>
      <c r="J524" s="68"/>
      <c r="K524" s="68"/>
      <c r="L524" s="67"/>
      <c r="M524" s="61"/>
      <c r="N524" s="67"/>
      <c r="O524" s="66"/>
      <c r="P524" s="65"/>
      <c r="Q524" s="64"/>
      <c r="R524" s="64"/>
      <c r="S524" s="64"/>
      <c r="T524" s="64"/>
      <c r="U524" s="65"/>
      <c r="V524" s="62"/>
      <c r="W524" s="63"/>
      <c r="X524" s="63"/>
      <c r="Y524" s="63"/>
      <c r="Z524" s="63"/>
      <c r="AA524" s="63"/>
      <c r="AB524" s="63"/>
      <c r="AC524" s="63"/>
      <c r="AD524" s="62"/>
      <c r="AE524" s="61"/>
      <c r="AF524" s="61"/>
      <c r="AG524" s="60"/>
      <c r="AH524" s="60"/>
      <c r="AI524" s="59"/>
      <c r="AJ524" s="58"/>
      <c r="AK524" s="58"/>
      <c r="AL524" s="58"/>
      <c r="AM524" s="58"/>
      <c r="AN524" s="58"/>
      <c r="AO524" s="58"/>
      <c r="AP524" s="58"/>
      <c r="AQ524" s="57"/>
      <c r="AR524" s="57"/>
      <c r="AS524" s="57"/>
    </row>
    <row r="525" spans="1:45" ht="15" x14ac:dyDescent="0.25">
      <c r="A525" s="64"/>
      <c r="B525" s="64"/>
      <c r="C525" s="64"/>
      <c r="D525" s="64"/>
      <c r="E525" s="64"/>
      <c r="F525" s="64"/>
      <c r="G525" s="64"/>
      <c r="H525" s="67"/>
      <c r="I525" s="66"/>
      <c r="J525" s="68"/>
      <c r="K525" s="68"/>
      <c r="L525" s="67"/>
      <c r="M525" s="61"/>
      <c r="N525" s="67"/>
      <c r="O525" s="66"/>
      <c r="P525" s="65"/>
      <c r="Q525" s="64"/>
      <c r="R525" s="64"/>
      <c r="S525" s="64"/>
      <c r="T525" s="64"/>
      <c r="U525" s="65"/>
      <c r="V525" s="62"/>
      <c r="W525" s="63"/>
      <c r="X525" s="63"/>
      <c r="Y525" s="63"/>
      <c r="Z525" s="63"/>
      <c r="AA525" s="63"/>
      <c r="AB525" s="63"/>
      <c r="AC525" s="63"/>
      <c r="AD525" s="62"/>
      <c r="AE525" s="61"/>
      <c r="AF525" s="61"/>
      <c r="AG525" s="60"/>
      <c r="AH525" s="60"/>
      <c r="AI525" s="59"/>
      <c r="AJ525" s="58"/>
      <c r="AK525" s="58"/>
      <c r="AL525" s="58"/>
      <c r="AM525" s="58"/>
      <c r="AN525" s="58"/>
      <c r="AO525" s="58"/>
      <c r="AP525" s="58"/>
      <c r="AQ525" s="57"/>
      <c r="AR525" s="57"/>
      <c r="AS525" s="57"/>
    </row>
    <row r="526" spans="1:45" ht="15" x14ac:dyDescent="0.25">
      <c r="A526" s="64"/>
      <c r="B526" s="64"/>
      <c r="C526" s="64"/>
      <c r="D526" s="64"/>
      <c r="E526" s="64"/>
      <c r="F526" s="64"/>
      <c r="G526" s="64"/>
      <c r="H526" s="67"/>
      <c r="I526" s="66"/>
      <c r="J526" s="68"/>
      <c r="K526" s="68"/>
      <c r="L526" s="67"/>
      <c r="M526" s="61"/>
      <c r="N526" s="67"/>
      <c r="O526" s="66"/>
      <c r="P526" s="65"/>
      <c r="Q526" s="64"/>
      <c r="R526" s="64"/>
      <c r="S526" s="64"/>
      <c r="T526" s="64"/>
      <c r="U526" s="65"/>
      <c r="V526" s="62"/>
      <c r="W526" s="63"/>
      <c r="X526" s="63"/>
      <c r="Y526" s="63"/>
      <c r="Z526" s="63"/>
      <c r="AA526" s="63"/>
      <c r="AB526" s="63"/>
      <c r="AC526" s="63"/>
      <c r="AD526" s="62"/>
      <c r="AE526" s="61"/>
      <c r="AF526" s="61"/>
      <c r="AG526" s="60"/>
      <c r="AH526" s="60"/>
      <c r="AI526" s="59"/>
      <c r="AJ526" s="58"/>
      <c r="AK526" s="58"/>
      <c r="AL526" s="58"/>
      <c r="AM526" s="58"/>
      <c r="AN526" s="58"/>
      <c r="AO526" s="58"/>
      <c r="AP526" s="58"/>
      <c r="AQ526" s="57"/>
      <c r="AR526" s="57"/>
      <c r="AS526" s="57"/>
    </row>
    <row r="527" spans="1:45" ht="15" x14ac:dyDescent="0.25">
      <c r="A527" s="64"/>
      <c r="B527" s="64"/>
      <c r="C527" s="64"/>
      <c r="D527" s="64"/>
      <c r="E527" s="64"/>
      <c r="F527" s="64"/>
      <c r="G527" s="64"/>
      <c r="H527" s="67"/>
      <c r="I527" s="66"/>
      <c r="J527" s="68"/>
      <c r="K527" s="68"/>
      <c r="L527" s="67"/>
      <c r="M527" s="61"/>
      <c r="N527" s="67"/>
      <c r="O527" s="66"/>
      <c r="P527" s="65"/>
      <c r="Q527" s="64"/>
      <c r="R527" s="64"/>
      <c r="S527" s="64"/>
      <c r="T527" s="64"/>
      <c r="U527" s="65"/>
      <c r="V527" s="62"/>
      <c r="W527" s="63"/>
      <c r="X527" s="63"/>
      <c r="Y527" s="63"/>
      <c r="Z527" s="63"/>
      <c r="AA527" s="63"/>
      <c r="AB527" s="63"/>
      <c r="AC527" s="63"/>
      <c r="AD527" s="62"/>
      <c r="AE527" s="61"/>
      <c r="AF527" s="61"/>
      <c r="AG527" s="60"/>
      <c r="AH527" s="60"/>
      <c r="AI527" s="59"/>
      <c r="AJ527" s="58"/>
      <c r="AK527" s="58"/>
      <c r="AL527" s="58"/>
      <c r="AM527" s="58"/>
      <c r="AN527" s="58"/>
      <c r="AO527" s="58"/>
      <c r="AP527" s="58"/>
      <c r="AQ527" s="57"/>
      <c r="AR527" s="57"/>
      <c r="AS527" s="57"/>
    </row>
    <row r="528" spans="1:45" ht="15" x14ac:dyDescent="0.25">
      <c r="A528" s="64"/>
      <c r="B528" s="64"/>
      <c r="C528" s="64"/>
      <c r="D528" s="64"/>
      <c r="E528" s="64"/>
      <c r="F528" s="64"/>
      <c r="G528" s="64"/>
      <c r="H528" s="67"/>
      <c r="I528" s="66"/>
      <c r="J528" s="68"/>
      <c r="K528" s="68"/>
      <c r="L528" s="67"/>
      <c r="M528" s="61"/>
      <c r="N528" s="67"/>
      <c r="O528" s="66"/>
      <c r="P528" s="65"/>
      <c r="Q528" s="64"/>
      <c r="R528" s="64"/>
      <c r="S528" s="64"/>
      <c r="T528" s="64"/>
      <c r="U528" s="65"/>
      <c r="V528" s="62"/>
      <c r="W528" s="63"/>
      <c r="X528" s="63"/>
      <c r="Y528" s="63"/>
      <c r="Z528" s="63"/>
      <c r="AA528" s="63"/>
      <c r="AB528" s="63"/>
      <c r="AC528" s="63"/>
      <c r="AD528" s="62"/>
      <c r="AE528" s="61"/>
      <c r="AF528" s="61"/>
      <c r="AG528" s="60"/>
      <c r="AH528" s="60"/>
      <c r="AI528" s="59"/>
      <c r="AJ528" s="58"/>
      <c r="AK528" s="58"/>
      <c r="AL528" s="58"/>
      <c r="AM528" s="58"/>
      <c r="AN528" s="58"/>
      <c r="AO528" s="58"/>
      <c r="AP528" s="58"/>
      <c r="AQ528" s="57"/>
      <c r="AR528" s="57"/>
      <c r="AS528" s="57"/>
    </row>
    <row r="529" spans="1:45" ht="15" x14ac:dyDescent="0.25">
      <c r="A529" s="64"/>
      <c r="B529" s="64"/>
      <c r="C529" s="64"/>
      <c r="D529" s="64"/>
      <c r="E529" s="64"/>
      <c r="F529" s="64"/>
      <c r="G529" s="64"/>
      <c r="H529" s="67"/>
      <c r="I529" s="66"/>
      <c r="J529" s="68"/>
      <c r="K529" s="68"/>
      <c r="L529" s="67"/>
      <c r="M529" s="61"/>
      <c r="N529" s="67"/>
      <c r="O529" s="66"/>
      <c r="P529" s="65"/>
      <c r="Q529" s="64"/>
      <c r="R529" s="64"/>
      <c r="S529" s="64"/>
      <c r="T529" s="64"/>
      <c r="U529" s="65"/>
      <c r="V529" s="62"/>
      <c r="W529" s="63"/>
      <c r="X529" s="63"/>
      <c r="Y529" s="63"/>
      <c r="Z529" s="63"/>
      <c r="AA529" s="63"/>
      <c r="AB529" s="63"/>
      <c r="AC529" s="63"/>
      <c r="AD529" s="62"/>
      <c r="AE529" s="61"/>
      <c r="AF529" s="61"/>
      <c r="AG529" s="60"/>
      <c r="AH529" s="60"/>
      <c r="AI529" s="59"/>
      <c r="AJ529" s="58"/>
      <c r="AK529" s="58"/>
      <c r="AL529" s="58"/>
      <c r="AM529" s="58"/>
      <c r="AN529" s="58"/>
      <c r="AO529" s="58"/>
      <c r="AP529" s="58"/>
      <c r="AQ529" s="57"/>
      <c r="AR529" s="57"/>
      <c r="AS529" s="57"/>
    </row>
    <row r="530" spans="1:45" ht="15" x14ac:dyDescent="0.25">
      <c r="A530" s="64"/>
      <c r="B530" s="64"/>
      <c r="C530" s="64"/>
      <c r="D530" s="64"/>
      <c r="E530" s="64"/>
      <c r="F530" s="64"/>
      <c r="G530" s="64"/>
      <c r="H530" s="67"/>
      <c r="I530" s="66"/>
      <c r="J530" s="68"/>
      <c r="K530" s="68"/>
      <c r="L530" s="67"/>
      <c r="M530" s="61"/>
      <c r="N530" s="67"/>
      <c r="O530" s="66"/>
      <c r="P530" s="65"/>
      <c r="Q530" s="64"/>
      <c r="R530" s="64"/>
      <c r="S530" s="64"/>
      <c r="T530" s="64"/>
      <c r="U530" s="65"/>
      <c r="V530" s="62"/>
      <c r="W530" s="63"/>
      <c r="X530" s="63"/>
      <c r="Y530" s="63"/>
      <c r="Z530" s="63"/>
      <c r="AA530" s="63"/>
      <c r="AB530" s="63"/>
      <c r="AC530" s="63"/>
      <c r="AD530" s="62"/>
      <c r="AE530" s="61"/>
      <c r="AF530" s="61"/>
      <c r="AG530" s="60"/>
      <c r="AH530" s="60"/>
      <c r="AI530" s="59"/>
      <c r="AJ530" s="58"/>
      <c r="AK530" s="58"/>
      <c r="AL530" s="58"/>
      <c r="AM530" s="58"/>
      <c r="AN530" s="58"/>
      <c r="AO530" s="58"/>
      <c r="AP530" s="58"/>
      <c r="AQ530" s="57"/>
      <c r="AR530" s="57"/>
      <c r="AS530" s="57"/>
    </row>
    <row r="531" spans="1:45" ht="15" x14ac:dyDescent="0.25">
      <c r="A531" s="64"/>
      <c r="B531" s="64"/>
      <c r="C531" s="64"/>
      <c r="D531" s="64"/>
      <c r="E531" s="64"/>
      <c r="F531" s="64"/>
      <c r="G531" s="64"/>
      <c r="H531" s="67"/>
      <c r="I531" s="66"/>
      <c r="J531" s="68"/>
      <c r="K531" s="68"/>
      <c r="L531" s="67"/>
      <c r="M531" s="61"/>
      <c r="N531" s="67"/>
      <c r="O531" s="66"/>
      <c r="P531" s="65"/>
      <c r="Q531" s="64"/>
      <c r="R531" s="64"/>
      <c r="S531" s="64"/>
      <c r="T531" s="64"/>
      <c r="U531" s="65"/>
      <c r="V531" s="62"/>
      <c r="W531" s="63"/>
      <c r="X531" s="63"/>
      <c r="Y531" s="63"/>
      <c r="Z531" s="63"/>
      <c r="AA531" s="63"/>
      <c r="AB531" s="63"/>
      <c r="AC531" s="63"/>
      <c r="AD531" s="62"/>
      <c r="AE531" s="61"/>
      <c r="AF531" s="61"/>
      <c r="AG531" s="60"/>
      <c r="AH531" s="60"/>
      <c r="AI531" s="59"/>
      <c r="AJ531" s="58"/>
      <c r="AK531" s="58"/>
      <c r="AL531" s="58"/>
      <c r="AM531" s="58"/>
      <c r="AN531" s="58"/>
      <c r="AO531" s="58"/>
      <c r="AP531" s="58"/>
      <c r="AQ531" s="57"/>
      <c r="AR531" s="57"/>
      <c r="AS531" s="57"/>
    </row>
    <row r="532" spans="1:45" ht="15" x14ac:dyDescent="0.25">
      <c r="A532" s="64"/>
      <c r="B532" s="64"/>
      <c r="C532" s="64"/>
      <c r="D532" s="64"/>
      <c r="E532" s="64"/>
      <c r="F532" s="64"/>
      <c r="G532" s="64"/>
      <c r="H532" s="67"/>
      <c r="I532" s="66"/>
      <c r="J532" s="68"/>
      <c r="K532" s="68"/>
      <c r="L532" s="67"/>
      <c r="M532" s="61"/>
      <c r="N532" s="67"/>
      <c r="O532" s="66"/>
      <c r="P532" s="65"/>
      <c r="Q532" s="64"/>
      <c r="R532" s="64"/>
      <c r="S532" s="64"/>
      <c r="T532" s="64"/>
      <c r="U532" s="65"/>
      <c r="V532" s="62"/>
      <c r="W532" s="63"/>
      <c r="X532" s="63"/>
      <c r="Y532" s="63"/>
      <c r="Z532" s="63"/>
      <c r="AA532" s="63"/>
      <c r="AB532" s="63"/>
      <c r="AC532" s="63"/>
      <c r="AD532" s="62"/>
      <c r="AE532" s="61"/>
      <c r="AF532" s="61"/>
      <c r="AG532" s="60"/>
      <c r="AH532" s="60"/>
      <c r="AI532" s="59"/>
      <c r="AJ532" s="58"/>
      <c r="AK532" s="58"/>
      <c r="AL532" s="58"/>
      <c r="AM532" s="58"/>
      <c r="AN532" s="58"/>
      <c r="AO532" s="58"/>
      <c r="AP532" s="58"/>
      <c r="AQ532" s="57"/>
      <c r="AR532" s="57"/>
      <c r="AS532" s="57"/>
    </row>
    <row r="533" spans="1:45" ht="15" x14ac:dyDescent="0.25">
      <c r="A533" s="64"/>
      <c r="B533" s="64"/>
      <c r="C533" s="64"/>
      <c r="D533" s="64"/>
      <c r="E533" s="64"/>
      <c r="F533" s="64"/>
      <c r="G533" s="64"/>
      <c r="H533" s="67"/>
      <c r="I533" s="66"/>
      <c r="J533" s="68"/>
      <c r="K533" s="68"/>
      <c r="L533" s="67"/>
      <c r="M533" s="61"/>
      <c r="N533" s="67"/>
      <c r="O533" s="66"/>
      <c r="P533" s="65"/>
      <c r="Q533" s="64"/>
      <c r="R533" s="64"/>
      <c r="S533" s="64"/>
      <c r="T533" s="64"/>
      <c r="U533" s="65"/>
      <c r="V533" s="62"/>
      <c r="W533" s="63"/>
      <c r="X533" s="63"/>
      <c r="Y533" s="63"/>
      <c r="Z533" s="63"/>
      <c r="AA533" s="63"/>
      <c r="AB533" s="63"/>
      <c r="AC533" s="63"/>
      <c r="AD533" s="62"/>
      <c r="AE533" s="61"/>
      <c r="AF533" s="61"/>
      <c r="AG533" s="60"/>
      <c r="AH533" s="60"/>
      <c r="AI533" s="59"/>
      <c r="AJ533" s="58"/>
      <c r="AK533" s="58"/>
      <c r="AL533" s="58"/>
      <c r="AM533" s="58"/>
      <c r="AN533" s="58"/>
      <c r="AO533" s="58"/>
      <c r="AP533" s="58"/>
      <c r="AQ533" s="57"/>
      <c r="AR533" s="57"/>
      <c r="AS533" s="57"/>
    </row>
    <row r="534" spans="1:45" ht="15" x14ac:dyDescent="0.25">
      <c r="A534" s="64"/>
      <c r="B534" s="64"/>
      <c r="C534" s="64"/>
      <c r="D534" s="64"/>
      <c r="E534" s="64"/>
      <c r="F534" s="64"/>
      <c r="G534" s="64"/>
      <c r="H534" s="67"/>
      <c r="I534" s="66"/>
      <c r="J534" s="68"/>
      <c r="K534" s="68"/>
      <c r="L534" s="67"/>
      <c r="M534" s="61"/>
      <c r="N534" s="67"/>
      <c r="O534" s="66"/>
      <c r="P534" s="65"/>
      <c r="Q534" s="64"/>
      <c r="R534" s="64"/>
      <c r="S534" s="64"/>
      <c r="T534" s="64"/>
      <c r="U534" s="65"/>
      <c r="V534" s="62"/>
      <c r="W534" s="63"/>
      <c r="X534" s="63"/>
      <c r="Y534" s="63"/>
      <c r="Z534" s="63"/>
      <c r="AA534" s="63"/>
      <c r="AB534" s="63"/>
      <c r="AC534" s="63"/>
      <c r="AD534" s="62"/>
      <c r="AE534" s="61"/>
      <c r="AF534" s="61"/>
      <c r="AG534" s="60"/>
      <c r="AH534" s="60"/>
      <c r="AI534" s="59"/>
      <c r="AJ534" s="58"/>
      <c r="AK534" s="58"/>
      <c r="AL534" s="58"/>
      <c r="AM534" s="58"/>
      <c r="AN534" s="58"/>
      <c r="AO534" s="58"/>
      <c r="AP534" s="58"/>
      <c r="AQ534" s="57"/>
      <c r="AR534" s="57"/>
      <c r="AS534" s="57"/>
    </row>
    <row r="535" spans="1:45" ht="15" x14ac:dyDescent="0.25">
      <c r="A535" s="64"/>
      <c r="B535" s="64"/>
      <c r="C535" s="64"/>
      <c r="D535" s="64"/>
      <c r="E535" s="64"/>
      <c r="F535" s="64"/>
      <c r="G535" s="64"/>
      <c r="H535" s="67"/>
      <c r="I535" s="66"/>
      <c r="J535" s="68"/>
      <c r="K535" s="68"/>
      <c r="L535" s="67"/>
      <c r="M535" s="61"/>
      <c r="N535" s="67"/>
      <c r="O535" s="66"/>
      <c r="P535" s="65"/>
      <c r="Q535" s="64"/>
      <c r="R535" s="64"/>
      <c r="S535" s="64"/>
      <c r="T535" s="64"/>
      <c r="U535" s="65"/>
      <c r="V535" s="62"/>
      <c r="W535" s="63"/>
      <c r="X535" s="63"/>
      <c r="Y535" s="63"/>
      <c r="Z535" s="63"/>
      <c r="AA535" s="63"/>
      <c r="AB535" s="63"/>
      <c r="AC535" s="63"/>
      <c r="AD535" s="62"/>
      <c r="AE535" s="61"/>
      <c r="AF535" s="61"/>
      <c r="AG535" s="60"/>
      <c r="AH535" s="60"/>
      <c r="AI535" s="59"/>
      <c r="AJ535" s="58"/>
      <c r="AK535" s="58"/>
      <c r="AL535" s="58"/>
      <c r="AM535" s="58"/>
      <c r="AN535" s="58"/>
      <c r="AO535" s="58"/>
      <c r="AP535" s="58"/>
      <c r="AQ535" s="57"/>
      <c r="AR535" s="57"/>
      <c r="AS535" s="57"/>
    </row>
    <row r="536" spans="1:45" ht="15" x14ac:dyDescent="0.25">
      <c r="A536" s="64"/>
      <c r="B536" s="64"/>
      <c r="C536" s="64"/>
      <c r="D536" s="64"/>
      <c r="E536" s="64"/>
      <c r="F536" s="64"/>
      <c r="G536" s="64"/>
      <c r="H536" s="67"/>
      <c r="I536" s="66"/>
      <c r="J536" s="68"/>
      <c r="K536" s="68"/>
      <c r="L536" s="67"/>
      <c r="M536" s="61"/>
      <c r="N536" s="67"/>
      <c r="O536" s="66"/>
      <c r="P536" s="65"/>
      <c r="Q536" s="64"/>
      <c r="R536" s="64"/>
      <c r="S536" s="64"/>
      <c r="T536" s="64"/>
      <c r="U536" s="65"/>
      <c r="V536" s="62"/>
      <c r="W536" s="63"/>
      <c r="X536" s="63"/>
      <c r="Y536" s="63"/>
      <c r="Z536" s="63"/>
      <c r="AA536" s="63"/>
      <c r="AB536" s="63"/>
      <c r="AC536" s="63"/>
      <c r="AD536" s="62"/>
      <c r="AE536" s="61"/>
      <c r="AF536" s="61"/>
      <c r="AG536" s="60"/>
      <c r="AH536" s="60"/>
      <c r="AI536" s="59"/>
      <c r="AJ536" s="58"/>
      <c r="AK536" s="58"/>
      <c r="AL536" s="58"/>
      <c r="AM536" s="58"/>
      <c r="AN536" s="58"/>
      <c r="AO536" s="58"/>
      <c r="AP536" s="58"/>
      <c r="AQ536" s="57"/>
      <c r="AR536" s="57"/>
      <c r="AS536" s="57"/>
    </row>
    <row r="537" spans="1:45" ht="15" x14ac:dyDescent="0.25">
      <c r="A537" s="64"/>
      <c r="B537" s="64"/>
      <c r="C537" s="64"/>
      <c r="D537" s="64"/>
      <c r="E537" s="64"/>
      <c r="F537" s="64"/>
      <c r="G537" s="64"/>
      <c r="H537" s="67"/>
      <c r="I537" s="66"/>
      <c r="J537" s="68"/>
      <c r="K537" s="68"/>
      <c r="L537" s="67"/>
      <c r="M537" s="61"/>
      <c r="N537" s="67"/>
      <c r="O537" s="66"/>
      <c r="P537" s="65"/>
      <c r="Q537" s="64"/>
      <c r="R537" s="64"/>
      <c r="S537" s="64"/>
      <c r="T537" s="64"/>
      <c r="U537" s="65"/>
      <c r="V537" s="62"/>
      <c r="W537" s="63"/>
      <c r="X537" s="63"/>
      <c r="Y537" s="63"/>
      <c r="Z537" s="63"/>
      <c r="AA537" s="63"/>
      <c r="AB537" s="63"/>
      <c r="AC537" s="63"/>
      <c r="AD537" s="62"/>
      <c r="AE537" s="61"/>
      <c r="AF537" s="61"/>
      <c r="AG537" s="60"/>
      <c r="AH537" s="60"/>
      <c r="AI537" s="59"/>
      <c r="AJ537" s="58"/>
      <c r="AK537" s="58"/>
      <c r="AL537" s="58"/>
      <c r="AM537" s="58"/>
      <c r="AN537" s="58"/>
      <c r="AO537" s="58"/>
      <c r="AP537" s="58"/>
      <c r="AQ537" s="57"/>
      <c r="AR537" s="57"/>
      <c r="AS537" s="57"/>
    </row>
    <row r="538" spans="1:45" ht="15" x14ac:dyDescent="0.25">
      <c r="A538" s="64"/>
      <c r="B538" s="64"/>
      <c r="C538" s="64"/>
      <c r="D538" s="64"/>
      <c r="E538" s="64"/>
      <c r="F538" s="64"/>
      <c r="G538" s="64"/>
      <c r="H538" s="67"/>
      <c r="I538" s="66"/>
      <c r="J538" s="68"/>
      <c r="K538" s="68"/>
      <c r="L538" s="67"/>
      <c r="M538" s="61"/>
      <c r="N538" s="67"/>
      <c r="O538" s="66"/>
      <c r="P538" s="65"/>
      <c r="Q538" s="64"/>
      <c r="R538" s="64"/>
      <c r="S538" s="64"/>
      <c r="T538" s="64"/>
      <c r="U538" s="65"/>
      <c r="V538" s="62"/>
      <c r="W538" s="63"/>
      <c r="X538" s="63"/>
      <c r="Y538" s="63"/>
      <c r="Z538" s="63"/>
      <c r="AA538" s="63"/>
      <c r="AB538" s="63"/>
      <c r="AC538" s="63"/>
      <c r="AD538" s="62"/>
      <c r="AE538" s="61"/>
      <c r="AF538" s="61"/>
      <c r="AG538" s="60"/>
      <c r="AH538" s="60"/>
      <c r="AI538" s="59"/>
      <c r="AJ538" s="58"/>
      <c r="AK538" s="58"/>
      <c r="AL538" s="58"/>
      <c r="AM538" s="58"/>
      <c r="AN538" s="58"/>
      <c r="AO538" s="58"/>
      <c r="AP538" s="58"/>
      <c r="AQ538" s="57"/>
      <c r="AR538" s="57"/>
      <c r="AS538" s="57"/>
    </row>
    <row r="539" spans="1:45" ht="15" x14ac:dyDescent="0.25">
      <c r="A539" s="64"/>
      <c r="B539" s="64"/>
      <c r="C539" s="64"/>
      <c r="D539" s="64"/>
      <c r="E539" s="64"/>
      <c r="F539" s="64"/>
      <c r="G539" s="64"/>
      <c r="H539" s="67"/>
      <c r="I539" s="66"/>
      <c r="J539" s="68"/>
      <c r="K539" s="68"/>
      <c r="L539" s="67"/>
      <c r="M539" s="61"/>
      <c r="N539" s="67"/>
      <c r="O539" s="66"/>
      <c r="P539" s="65"/>
      <c r="Q539" s="64"/>
      <c r="R539" s="64"/>
      <c r="S539" s="64"/>
      <c r="T539" s="64"/>
      <c r="U539" s="65"/>
      <c r="V539" s="62"/>
      <c r="W539" s="63"/>
      <c r="X539" s="63"/>
      <c r="Y539" s="63"/>
      <c r="Z539" s="63"/>
      <c r="AA539" s="63"/>
      <c r="AB539" s="63"/>
      <c r="AC539" s="63"/>
      <c r="AD539" s="62"/>
      <c r="AE539" s="61"/>
      <c r="AF539" s="61"/>
      <c r="AG539" s="60"/>
      <c r="AH539" s="60"/>
      <c r="AI539" s="59"/>
      <c r="AJ539" s="58"/>
      <c r="AK539" s="58"/>
      <c r="AL539" s="58"/>
      <c r="AM539" s="58"/>
      <c r="AN539" s="58"/>
      <c r="AO539" s="58"/>
      <c r="AP539" s="58"/>
      <c r="AQ539" s="57"/>
      <c r="AR539" s="57"/>
      <c r="AS539" s="57"/>
    </row>
    <row r="540" spans="1:45" ht="15" x14ac:dyDescent="0.25">
      <c r="A540" s="64"/>
      <c r="B540" s="64"/>
      <c r="C540" s="64"/>
      <c r="D540" s="64"/>
      <c r="E540" s="64"/>
      <c r="F540" s="64"/>
      <c r="G540" s="64"/>
      <c r="H540" s="67"/>
      <c r="I540" s="66"/>
      <c r="J540" s="68"/>
      <c r="K540" s="68"/>
      <c r="L540" s="67"/>
      <c r="M540" s="61"/>
      <c r="N540" s="67"/>
      <c r="O540" s="66"/>
      <c r="P540" s="65"/>
      <c r="Q540" s="64"/>
      <c r="R540" s="64"/>
      <c r="S540" s="64"/>
      <c r="T540" s="64"/>
      <c r="U540" s="65"/>
      <c r="V540" s="62"/>
      <c r="W540" s="63"/>
      <c r="X540" s="63"/>
      <c r="Y540" s="63"/>
      <c r="Z540" s="63"/>
      <c r="AA540" s="63"/>
      <c r="AB540" s="63"/>
      <c r="AC540" s="63"/>
      <c r="AD540" s="62"/>
      <c r="AE540" s="61"/>
      <c r="AF540" s="61"/>
      <c r="AG540" s="60"/>
      <c r="AH540" s="60"/>
      <c r="AI540" s="59"/>
      <c r="AJ540" s="58"/>
      <c r="AK540" s="58"/>
      <c r="AL540" s="58"/>
      <c r="AM540" s="58"/>
      <c r="AN540" s="58"/>
      <c r="AO540" s="58"/>
      <c r="AP540" s="58"/>
      <c r="AQ540" s="57"/>
      <c r="AR540" s="57"/>
      <c r="AS540" s="57"/>
    </row>
    <row r="541" spans="1:45" ht="15" x14ac:dyDescent="0.25">
      <c r="A541" s="64"/>
      <c r="B541" s="64"/>
      <c r="C541" s="64"/>
      <c r="D541" s="64"/>
      <c r="E541" s="64"/>
      <c r="F541" s="64"/>
      <c r="G541" s="64"/>
      <c r="H541" s="67"/>
      <c r="I541" s="66"/>
      <c r="J541" s="68"/>
      <c r="K541" s="68"/>
      <c r="L541" s="67"/>
      <c r="M541" s="61"/>
      <c r="N541" s="67"/>
      <c r="O541" s="66"/>
      <c r="P541" s="65"/>
      <c r="Q541" s="64"/>
      <c r="R541" s="64"/>
      <c r="S541" s="64"/>
      <c r="T541" s="64"/>
      <c r="U541" s="65"/>
      <c r="V541" s="62"/>
      <c r="W541" s="63"/>
      <c r="X541" s="63"/>
      <c r="Y541" s="63"/>
      <c r="Z541" s="63"/>
      <c r="AA541" s="63"/>
      <c r="AB541" s="63"/>
      <c r="AC541" s="63"/>
      <c r="AD541" s="62"/>
      <c r="AE541" s="61"/>
      <c r="AF541" s="61"/>
      <c r="AG541" s="60"/>
      <c r="AH541" s="60"/>
      <c r="AI541" s="59"/>
      <c r="AJ541" s="58"/>
      <c r="AK541" s="58"/>
      <c r="AL541" s="58"/>
      <c r="AM541" s="58"/>
      <c r="AN541" s="58"/>
      <c r="AO541" s="58"/>
      <c r="AP541" s="58"/>
      <c r="AQ541" s="57"/>
      <c r="AR541" s="57"/>
      <c r="AS541" s="57"/>
    </row>
    <row r="542" spans="1:45" ht="15" x14ac:dyDescent="0.25">
      <c r="A542" s="64"/>
      <c r="B542" s="64"/>
      <c r="C542" s="64"/>
      <c r="D542" s="64"/>
      <c r="E542" s="64"/>
      <c r="F542" s="64"/>
      <c r="G542" s="64"/>
      <c r="H542" s="67"/>
      <c r="I542" s="66"/>
      <c r="J542" s="68"/>
      <c r="K542" s="68"/>
      <c r="L542" s="67"/>
      <c r="M542" s="61"/>
      <c r="N542" s="67"/>
      <c r="O542" s="66"/>
      <c r="P542" s="65"/>
      <c r="Q542" s="64"/>
      <c r="R542" s="64"/>
      <c r="S542" s="64"/>
      <c r="T542" s="64"/>
      <c r="U542" s="65"/>
      <c r="V542" s="62"/>
      <c r="W542" s="63"/>
      <c r="X542" s="63"/>
      <c r="Y542" s="63"/>
      <c r="Z542" s="63"/>
      <c r="AA542" s="63"/>
      <c r="AB542" s="63"/>
      <c r="AC542" s="63"/>
      <c r="AD542" s="62"/>
      <c r="AE542" s="61"/>
      <c r="AF542" s="61"/>
      <c r="AG542" s="60"/>
      <c r="AH542" s="60"/>
      <c r="AI542" s="59"/>
      <c r="AJ542" s="58"/>
      <c r="AK542" s="58"/>
      <c r="AL542" s="58"/>
      <c r="AM542" s="58"/>
      <c r="AN542" s="58"/>
      <c r="AO542" s="58"/>
      <c r="AP542" s="58"/>
      <c r="AQ542" s="57"/>
      <c r="AR542" s="57"/>
      <c r="AS542" s="57"/>
    </row>
    <row r="543" spans="1:45" ht="15" x14ac:dyDescent="0.25">
      <c r="A543" s="64"/>
      <c r="B543" s="64"/>
      <c r="C543" s="64"/>
      <c r="D543" s="64"/>
      <c r="E543" s="64"/>
      <c r="F543" s="64"/>
      <c r="G543" s="64"/>
      <c r="H543" s="67"/>
      <c r="I543" s="66"/>
      <c r="J543" s="68"/>
      <c r="K543" s="68"/>
      <c r="L543" s="67"/>
      <c r="M543" s="61"/>
      <c r="N543" s="67"/>
      <c r="O543" s="66"/>
      <c r="P543" s="65"/>
      <c r="Q543" s="64"/>
      <c r="R543" s="64"/>
      <c r="S543" s="64"/>
      <c r="T543" s="64"/>
      <c r="U543" s="65"/>
      <c r="V543" s="62"/>
      <c r="W543" s="63"/>
      <c r="X543" s="63"/>
      <c r="Y543" s="63"/>
      <c r="Z543" s="63"/>
      <c r="AA543" s="63"/>
      <c r="AB543" s="63"/>
      <c r="AC543" s="63"/>
      <c r="AD543" s="62"/>
      <c r="AE543" s="61"/>
      <c r="AF543" s="61"/>
      <c r="AG543" s="60"/>
      <c r="AH543" s="60"/>
      <c r="AI543" s="59"/>
      <c r="AJ543" s="58"/>
      <c r="AK543" s="58"/>
      <c r="AL543" s="58"/>
      <c r="AM543" s="58"/>
      <c r="AN543" s="58"/>
      <c r="AO543" s="58"/>
      <c r="AP543" s="58"/>
      <c r="AQ543" s="57"/>
      <c r="AR543" s="57"/>
      <c r="AS543" s="57"/>
    </row>
    <row r="544" spans="1:45" ht="15" x14ac:dyDescent="0.25">
      <c r="A544" s="64"/>
      <c r="B544" s="64"/>
      <c r="C544" s="64"/>
      <c r="D544" s="64"/>
      <c r="E544" s="64"/>
      <c r="F544" s="64"/>
      <c r="G544" s="64"/>
      <c r="H544" s="67"/>
      <c r="I544" s="66"/>
      <c r="J544" s="68"/>
      <c r="K544" s="68"/>
      <c r="L544" s="67"/>
      <c r="M544" s="61"/>
      <c r="N544" s="67"/>
      <c r="O544" s="66"/>
      <c r="P544" s="65"/>
      <c r="Q544" s="64"/>
      <c r="R544" s="64"/>
      <c r="S544" s="64"/>
      <c r="T544" s="64"/>
      <c r="U544" s="65"/>
      <c r="V544" s="62"/>
      <c r="W544" s="63"/>
      <c r="X544" s="63"/>
      <c r="Y544" s="63"/>
      <c r="Z544" s="63"/>
      <c r="AA544" s="63"/>
      <c r="AB544" s="63"/>
      <c r="AC544" s="63"/>
      <c r="AD544" s="62"/>
      <c r="AE544" s="61"/>
      <c r="AF544" s="61"/>
      <c r="AG544" s="60"/>
      <c r="AH544" s="60"/>
      <c r="AI544" s="59"/>
      <c r="AJ544" s="58"/>
      <c r="AK544" s="58"/>
      <c r="AL544" s="58"/>
      <c r="AM544" s="58"/>
      <c r="AN544" s="58"/>
      <c r="AO544" s="58"/>
      <c r="AP544" s="58"/>
      <c r="AQ544" s="57"/>
      <c r="AR544" s="57"/>
      <c r="AS544" s="57"/>
    </row>
    <row r="545" spans="1:45" ht="15" x14ac:dyDescent="0.25">
      <c r="A545" s="64"/>
      <c r="B545" s="64"/>
      <c r="C545" s="64"/>
      <c r="D545" s="64"/>
      <c r="E545" s="64"/>
      <c r="F545" s="64"/>
      <c r="G545" s="64"/>
      <c r="H545" s="67"/>
      <c r="I545" s="66"/>
      <c r="J545" s="68"/>
      <c r="K545" s="68"/>
      <c r="L545" s="67"/>
      <c r="M545" s="61"/>
      <c r="N545" s="67"/>
      <c r="O545" s="66"/>
      <c r="P545" s="65"/>
      <c r="Q545" s="64"/>
      <c r="R545" s="64"/>
      <c r="S545" s="64"/>
      <c r="T545" s="64"/>
      <c r="U545" s="65"/>
      <c r="V545" s="62"/>
      <c r="W545" s="63"/>
      <c r="X545" s="63"/>
      <c r="Y545" s="63"/>
      <c r="Z545" s="63"/>
      <c r="AA545" s="63"/>
      <c r="AB545" s="63"/>
      <c r="AC545" s="63"/>
      <c r="AD545" s="62"/>
      <c r="AE545" s="61"/>
      <c r="AF545" s="61"/>
      <c r="AG545" s="60"/>
      <c r="AH545" s="60"/>
      <c r="AI545" s="59"/>
      <c r="AJ545" s="58"/>
      <c r="AK545" s="58"/>
      <c r="AL545" s="58"/>
      <c r="AM545" s="58"/>
      <c r="AN545" s="58"/>
      <c r="AO545" s="58"/>
      <c r="AP545" s="58"/>
      <c r="AQ545" s="57"/>
      <c r="AR545" s="57"/>
      <c r="AS545" s="57"/>
    </row>
    <row r="546" spans="1:45" ht="15" x14ac:dyDescent="0.25">
      <c r="A546" s="64"/>
      <c r="B546" s="64"/>
      <c r="C546" s="64"/>
      <c r="D546" s="64"/>
      <c r="E546" s="64"/>
      <c r="F546" s="64"/>
      <c r="G546" s="64"/>
      <c r="H546" s="67"/>
      <c r="I546" s="66"/>
      <c r="J546" s="68"/>
      <c r="K546" s="68"/>
      <c r="L546" s="67"/>
      <c r="M546" s="61"/>
      <c r="N546" s="67"/>
      <c r="O546" s="66"/>
      <c r="P546" s="65"/>
      <c r="Q546" s="64"/>
      <c r="R546" s="64"/>
      <c r="S546" s="64"/>
      <c r="T546" s="64"/>
      <c r="U546" s="65"/>
      <c r="V546" s="62"/>
      <c r="W546" s="63"/>
      <c r="X546" s="63"/>
      <c r="Y546" s="63"/>
      <c r="Z546" s="63"/>
      <c r="AA546" s="63"/>
      <c r="AB546" s="63"/>
      <c r="AC546" s="63"/>
      <c r="AD546" s="62"/>
      <c r="AE546" s="61"/>
      <c r="AF546" s="61"/>
      <c r="AG546" s="60"/>
      <c r="AH546" s="60"/>
      <c r="AI546" s="59"/>
      <c r="AJ546" s="58"/>
      <c r="AK546" s="58"/>
      <c r="AL546" s="58"/>
      <c r="AM546" s="58"/>
      <c r="AN546" s="58"/>
      <c r="AO546" s="58"/>
      <c r="AP546" s="58"/>
      <c r="AQ546" s="57"/>
      <c r="AR546" s="57"/>
      <c r="AS546" s="57"/>
    </row>
    <row r="547" spans="1:45" ht="15" x14ac:dyDescent="0.25">
      <c r="A547" s="64"/>
      <c r="B547" s="64"/>
      <c r="C547" s="64"/>
      <c r="D547" s="64"/>
      <c r="E547" s="64"/>
      <c r="F547" s="64"/>
      <c r="G547" s="64"/>
      <c r="H547" s="67"/>
      <c r="I547" s="66"/>
      <c r="J547" s="68"/>
      <c r="K547" s="68"/>
      <c r="L547" s="67"/>
      <c r="M547" s="61"/>
      <c r="N547" s="67"/>
      <c r="O547" s="66"/>
      <c r="P547" s="65"/>
      <c r="Q547" s="64"/>
      <c r="R547" s="64"/>
      <c r="S547" s="64"/>
      <c r="T547" s="64"/>
      <c r="U547" s="65"/>
      <c r="V547" s="62"/>
      <c r="W547" s="63"/>
      <c r="X547" s="63"/>
      <c r="Y547" s="63"/>
      <c r="Z547" s="63"/>
      <c r="AA547" s="63"/>
      <c r="AB547" s="63"/>
      <c r="AC547" s="63"/>
      <c r="AD547" s="62"/>
      <c r="AE547" s="61"/>
      <c r="AF547" s="61"/>
      <c r="AG547" s="60"/>
      <c r="AH547" s="60"/>
      <c r="AI547" s="59"/>
      <c r="AJ547" s="58"/>
      <c r="AK547" s="58"/>
      <c r="AL547" s="58"/>
      <c r="AM547" s="58"/>
      <c r="AN547" s="58"/>
      <c r="AO547" s="58"/>
      <c r="AP547" s="58"/>
      <c r="AQ547" s="57"/>
      <c r="AR547" s="57"/>
      <c r="AS547" s="57"/>
    </row>
    <row r="548" spans="1:45" ht="15" x14ac:dyDescent="0.25">
      <c r="A548" s="64"/>
      <c r="B548" s="64"/>
      <c r="C548" s="64"/>
      <c r="D548" s="64"/>
      <c r="E548" s="64"/>
      <c r="F548" s="64"/>
      <c r="G548" s="64"/>
      <c r="H548" s="67"/>
      <c r="I548" s="66"/>
      <c r="J548" s="68"/>
      <c r="K548" s="68"/>
      <c r="L548" s="67"/>
      <c r="M548" s="61"/>
      <c r="N548" s="67"/>
      <c r="O548" s="66"/>
      <c r="P548" s="65"/>
      <c r="Q548" s="64"/>
      <c r="R548" s="64"/>
      <c r="S548" s="64"/>
      <c r="T548" s="64"/>
      <c r="U548" s="65"/>
      <c r="V548" s="62"/>
      <c r="W548" s="63"/>
      <c r="X548" s="63"/>
      <c r="Y548" s="63"/>
      <c r="Z548" s="63"/>
      <c r="AA548" s="63"/>
      <c r="AB548" s="63"/>
      <c r="AC548" s="63"/>
      <c r="AD548" s="62"/>
      <c r="AE548" s="61"/>
      <c r="AF548" s="61"/>
      <c r="AG548" s="60"/>
      <c r="AH548" s="60"/>
      <c r="AI548" s="59"/>
      <c r="AJ548" s="58"/>
      <c r="AK548" s="58"/>
      <c r="AL548" s="58"/>
      <c r="AM548" s="58"/>
      <c r="AN548" s="58"/>
      <c r="AO548" s="58"/>
      <c r="AP548" s="58"/>
      <c r="AQ548" s="57"/>
      <c r="AR548" s="57"/>
      <c r="AS548" s="57"/>
    </row>
    <row r="549" spans="1:45" ht="15" x14ac:dyDescent="0.25">
      <c r="A549" s="64"/>
      <c r="B549" s="64"/>
      <c r="C549" s="64"/>
      <c r="D549" s="64"/>
      <c r="E549" s="64"/>
      <c r="F549" s="64"/>
      <c r="G549" s="64"/>
      <c r="H549" s="67"/>
      <c r="I549" s="66"/>
      <c r="J549" s="68"/>
      <c r="K549" s="68"/>
      <c r="L549" s="67"/>
      <c r="M549" s="61"/>
      <c r="N549" s="67"/>
      <c r="O549" s="66"/>
      <c r="P549" s="65"/>
      <c r="Q549" s="64"/>
      <c r="R549" s="64"/>
      <c r="S549" s="64"/>
      <c r="T549" s="64"/>
      <c r="U549" s="65"/>
      <c r="V549" s="62"/>
      <c r="W549" s="63"/>
      <c r="X549" s="63"/>
      <c r="Y549" s="63"/>
      <c r="Z549" s="63"/>
      <c r="AA549" s="63"/>
      <c r="AB549" s="63"/>
      <c r="AC549" s="63"/>
      <c r="AD549" s="62"/>
      <c r="AE549" s="61"/>
      <c r="AF549" s="61"/>
      <c r="AG549" s="60"/>
      <c r="AH549" s="60"/>
      <c r="AI549" s="59"/>
      <c r="AJ549" s="58"/>
      <c r="AK549" s="58"/>
      <c r="AL549" s="58"/>
      <c r="AM549" s="58"/>
      <c r="AN549" s="58"/>
      <c r="AO549" s="58"/>
      <c r="AP549" s="58"/>
      <c r="AQ549" s="57"/>
      <c r="AR549" s="57"/>
      <c r="AS549" s="57"/>
    </row>
    <row r="550" spans="1:45" ht="15" x14ac:dyDescent="0.25">
      <c r="A550" s="64"/>
      <c r="B550" s="64"/>
      <c r="C550" s="64"/>
      <c r="D550" s="64"/>
      <c r="E550" s="64"/>
      <c r="F550" s="64"/>
      <c r="G550" s="64"/>
      <c r="H550" s="67"/>
      <c r="I550" s="66"/>
      <c r="J550" s="68"/>
      <c r="K550" s="68"/>
      <c r="L550" s="67"/>
      <c r="M550" s="61"/>
      <c r="N550" s="67"/>
      <c r="O550" s="66"/>
      <c r="P550" s="65"/>
      <c r="Q550" s="64"/>
      <c r="R550" s="64"/>
      <c r="S550" s="64"/>
      <c r="T550" s="64"/>
      <c r="U550" s="65"/>
      <c r="V550" s="62"/>
      <c r="W550" s="63"/>
      <c r="X550" s="63"/>
      <c r="Y550" s="63"/>
      <c r="Z550" s="63"/>
      <c r="AA550" s="63"/>
      <c r="AB550" s="63"/>
      <c r="AC550" s="63"/>
      <c r="AD550" s="62"/>
      <c r="AE550" s="61"/>
      <c r="AF550" s="61"/>
      <c r="AG550" s="60"/>
      <c r="AH550" s="60"/>
      <c r="AI550" s="59"/>
      <c r="AJ550" s="58"/>
      <c r="AK550" s="58"/>
      <c r="AL550" s="58"/>
      <c r="AM550" s="58"/>
      <c r="AN550" s="58"/>
      <c r="AO550" s="58"/>
      <c r="AP550" s="58"/>
      <c r="AQ550" s="57"/>
      <c r="AR550" s="57"/>
      <c r="AS550" s="57"/>
    </row>
    <row r="551" spans="1:45" ht="15" x14ac:dyDescent="0.25">
      <c r="A551" s="64"/>
      <c r="B551" s="64"/>
      <c r="C551" s="64"/>
      <c r="D551" s="64"/>
      <c r="E551" s="64"/>
      <c r="F551" s="64"/>
      <c r="G551" s="64"/>
      <c r="H551" s="67"/>
      <c r="I551" s="66"/>
      <c r="J551" s="68"/>
      <c r="K551" s="68"/>
      <c r="L551" s="67"/>
      <c r="M551" s="61"/>
      <c r="N551" s="67"/>
      <c r="O551" s="66"/>
      <c r="P551" s="65"/>
      <c r="Q551" s="64"/>
      <c r="R551" s="64"/>
      <c r="S551" s="64"/>
      <c r="T551" s="64"/>
      <c r="U551" s="65"/>
      <c r="V551" s="62"/>
      <c r="W551" s="63"/>
      <c r="X551" s="63"/>
      <c r="Y551" s="63"/>
      <c r="Z551" s="63"/>
      <c r="AA551" s="63"/>
      <c r="AB551" s="63"/>
      <c r="AC551" s="63"/>
      <c r="AD551" s="62"/>
      <c r="AE551" s="61"/>
      <c r="AF551" s="61"/>
      <c r="AG551" s="60"/>
      <c r="AH551" s="60"/>
      <c r="AI551" s="59"/>
      <c r="AJ551" s="58"/>
      <c r="AK551" s="58"/>
      <c r="AL551" s="58"/>
      <c r="AM551" s="58"/>
      <c r="AN551" s="58"/>
      <c r="AO551" s="58"/>
      <c r="AP551" s="58"/>
      <c r="AQ551" s="57"/>
      <c r="AR551" s="57"/>
      <c r="AS551" s="57"/>
    </row>
    <row r="552" spans="1:45" ht="15" x14ac:dyDescent="0.25">
      <c r="A552" s="64"/>
      <c r="B552" s="64"/>
      <c r="C552" s="64"/>
      <c r="D552" s="64"/>
      <c r="E552" s="64"/>
      <c r="F552" s="64"/>
      <c r="G552" s="64"/>
      <c r="H552" s="67"/>
      <c r="I552" s="66"/>
      <c r="J552" s="68"/>
      <c r="K552" s="68"/>
      <c r="L552" s="67"/>
      <c r="M552" s="61"/>
      <c r="N552" s="67"/>
      <c r="O552" s="66"/>
      <c r="P552" s="65"/>
      <c r="Q552" s="64"/>
      <c r="R552" s="64"/>
      <c r="S552" s="64"/>
      <c r="T552" s="64"/>
      <c r="U552" s="65"/>
      <c r="V552" s="62"/>
      <c r="W552" s="63"/>
      <c r="X552" s="63"/>
      <c r="Y552" s="63"/>
      <c r="Z552" s="63"/>
      <c r="AA552" s="63"/>
      <c r="AB552" s="63"/>
      <c r="AC552" s="63"/>
      <c r="AD552" s="62"/>
      <c r="AE552" s="61"/>
      <c r="AF552" s="61"/>
      <c r="AG552" s="60"/>
      <c r="AH552" s="60"/>
      <c r="AI552" s="59"/>
      <c r="AJ552" s="58"/>
      <c r="AK552" s="58"/>
      <c r="AL552" s="58"/>
      <c r="AM552" s="58"/>
      <c r="AN552" s="58"/>
      <c r="AO552" s="58"/>
      <c r="AP552" s="58"/>
      <c r="AQ552" s="57"/>
      <c r="AR552" s="57"/>
      <c r="AS552" s="57"/>
    </row>
    <row r="553" spans="1:45" ht="15" x14ac:dyDescent="0.25">
      <c r="A553" s="64"/>
      <c r="B553" s="64"/>
      <c r="C553" s="64"/>
      <c r="D553" s="64"/>
      <c r="E553" s="64"/>
      <c r="F553" s="64"/>
      <c r="G553" s="64"/>
      <c r="H553" s="67"/>
      <c r="I553" s="66"/>
      <c r="J553" s="68"/>
      <c r="K553" s="68"/>
      <c r="L553" s="67"/>
      <c r="M553" s="61"/>
      <c r="N553" s="67"/>
      <c r="O553" s="66"/>
      <c r="P553" s="65"/>
      <c r="Q553" s="64"/>
      <c r="R553" s="64"/>
      <c r="S553" s="64"/>
      <c r="T553" s="64"/>
      <c r="U553" s="65"/>
      <c r="V553" s="62"/>
      <c r="W553" s="63"/>
      <c r="X553" s="63"/>
      <c r="Y553" s="63"/>
      <c r="Z553" s="63"/>
      <c r="AA553" s="63"/>
      <c r="AB553" s="63"/>
      <c r="AC553" s="63"/>
      <c r="AD553" s="62"/>
      <c r="AE553" s="61"/>
      <c r="AF553" s="61"/>
      <c r="AG553" s="60"/>
      <c r="AH553" s="60"/>
      <c r="AI553" s="59"/>
      <c r="AJ553" s="58"/>
      <c r="AK553" s="58"/>
      <c r="AL553" s="58"/>
      <c r="AM553" s="58"/>
      <c r="AN553" s="58"/>
      <c r="AO553" s="58"/>
      <c r="AP553" s="58"/>
      <c r="AQ553" s="57"/>
      <c r="AR553" s="57"/>
      <c r="AS553" s="57"/>
    </row>
    <row r="554" spans="1:45" ht="15" x14ac:dyDescent="0.25">
      <c r="A554" s="64"/>
      <c r="B554" s="64"/>
      <c r="C554" s="64"/>
      <c r="D554" s="64"/>
      <c r="E554" s="64"/>
      <c r="F554" s="64"/>
      <c r="G554" s="64"/>
      <c r="H554" s="67"/>
      <c r="I554" s="66"/>
      <c r="J554" s="68"/>
      <c r="K554" s="68"/>
      <c r="L554" s="67"/>
      <c r="M554" s="61"/>
      <c r="N554" s="67"/>
      <c r="O554" s="66"/>
      <c r="P554" s="65"/>
      <c r="Q554" s="64"/>
      <c r="R554" s="64"/>
      <c r="S554" s="64"/>
      <c r="T554" s="64"/>
      <c r="U554" s="65"/>
      <c r="V554" s="62"/>
      <c r="W554" s="63"/>
      <c r="X554" s="63"/>
      <c r="Y554" s="63"/>
      <c r="Z554" s="63"/>
      <c r="AA554" s="63"/>
      <c r="AB554" s="63"/>
      <c r="AC554" s="63"/>
      <c r="AD554" s="62"/>
      <c r="AE554" s="61"/>
      <c r="AF554" s="61"/>
      <c r="AG554" s="60"/>
      <c r="AH554" s="60"/>
      <c r="AI554" s="59"/>
      <c r="AJ554" s="58"/>
      <c r="AK554" s="58"/>
      <c r="AL554" s="58"/>
      <c r="AM554" s="58"/>
      <c r="AN554" s="58"/>
      <c r="AO554" s="58"/>
      <c r="AP554" s="58"/>
      <c r="AQ554" s="57"/>
      <c r="AR554" s="57"/>
      <c r="AS554" s="57"/>
    </row>
    <row r="555" spans="1:45" ht="15" x14ac:dyDescent="0.25">
      <c r="A555" s="64"/>
      <c r="B555" s="64"/>
      <c r="C555" s="64"/>
      <c r="D555" s="64"/>
      <c r="E555" s="64"/>
      <c r="F555" s="64"/>
      <c r="G555" s="64"/>
      <c r="H555" s="67"/>
      <c r="I555" s="66"/>
      <c r="J555" s="68"/>
      <c r="K555" s="68"/>
      <c r="L555" s="67"/>
      <c r="M555" s="61"/>
      <c r="N555" s="67"/>
      <c r="O555" s="66"/>
      <c r="P555" s="65"/>
      <c r="Q555" s="64"/>
      <c r="R555" s="64"/>
      <c r="S555" s="64"/>
      <c r="T555" s="64"/>
      <c r="U555" s="65"/>
      <c r="V555" s="62"/>
      <c r="W555" s="63"/>
      <c r="X555" s="63"/>
      <c r="Y555" s="63"/>
      <c r="Z555" s="63"/>
      <c r="AA555" s="63"/>
      <c r="AB555" s="63"/>
      <c r="AC555" s="63"/>
      <c r="AD555" s="62"/>
      <c r="AE555" s="61"/>
      <c r="AF555" s="61"/>
      <c r="AG555" s="60"/>
      <c r="AH555" s="60"/>
      <c r="AI555" s="59"/>
      <c r="AJ555" s="58"/>
      <c r="AK555" s="58"/>
      <c r="AL555" s="58"/>
      <c r="AM555" s="58"/>
      <c r="AN555" s="58"/>
      <c r="AO555" s="58"/>
      <c r="AP555" s="58"/>
      <c r="AQ555" s="57"/>
      <c r="AR555" s="57"/>
      <c r="AS555" s="57"/>
    </row>
    <row r="556" spans="1:45" ht="15" x14ac:dyDescent="0.25">
      <c r="A556" s="64"/>
      <c r="B556" s="64"/>
      <c r="C556" s="64"/>
      <c r="D556" s="64"/>
      <c r="E556" s="64"/>
      <c r="F556" s="64"/>
      <c r="G556" s="64"/>
      <c r="H556" s="67"/>
      <c r="I556" s="66"/>
      <c r="J556" s="68"/>
      <c r="K556" s="68"/>
      <c r="L556" s="67"/>
      <c r="M556" s="61"/>
      <c r="N556" s="67"/>
      <c r="O556" s="66"/>
      <c r="P556" s="65"/>
      <c r="Q556" s="64"/>
      <c r="R556" s="64"/>
      <c r="S556" s="64"/>
      <c r="T556" s="64"/>
      <c r="U556" s="65"/>
      <c r="V556" s="62"/>
      <c r="W556" s="63"/>
      <c r="X556" s="63"/>
      <c r="Y556" s="63"/>
      <c r="Z556" s="63"/>
      <c r="AA556" s="63"/>
      <c r="AB556" s="63"/>
      <c r="AC556" s="63"/>
      <c r="AD556" s="62"/>
      <c r="AE556" s="61"/>
      <c r="AF556" s="61"/>
      <c r="AG556" s="60"/>
      <c r="AH556" s="60"/>
      <c r="AI556" s="59"/>
      <c r="AJ556" s="58"/>
      <c r="AK556" s="58"/>
      <c r="AL556" s="58"/>
      <c r="AM556" s="58"/>
      <c r="AN556" s="58"/>
      <c r="AO556" s="58"/>
      <c r="AP556" s="58"/>
      <c r="AQ556" s="57"/>
      <c r="AR556" s="57"/>
      <c r="AS556" s="57"/>
    </row>
    <row r="557" spans="1:45" ht="15" x14ac:dyDescent="0.25">
      <c r="A557" s="64"/>
      <c r="B557" s="64"/>
      <c r="C557" s="64"/>
      <c r="D557" s="64"/>
      <c r="E557" s="64"/>
      <c r="F557" s="64"/>
      <c r="G557" s="64"/>
      <c r="H557" s="67"/>
      <c r="I557" s="66"/>
      <c r="J557" s="68"/>
      <c r="K557" s="68"/>
      <c r="L557" s="67"/>
      <c r="M557" s="61"/>
      <c r="N557" s="67"/>
      <c r="O557" s="66"/>
      <c r="P557" s="65"/>
      <c r="Q557" s="64"/>
      <c r="R557" s="64"/>
      <c r="S557" s="64"/>
      <c r="T557" s="64"/>
      <c r="U557" s="65"/>
      <c r="V557" s="62"/>
      <c r="W557" s="63"/>
      <c r="X557" s="63"/>
      <c r="Y557" s="63"/>
      <c r="Z557" s="63"/>
      <c r="AA557" s="63"/>
      <c r="AB557" s="63"/>
      <c r="AC557" s="63"/>
      <c r="AD557" s="62"/>
      <c r="AE557" s="61"/>
      <c r="AF557" s="61"/>
      <c r="AG557" s="60"/>
      <c r="AH557" s="60"/>
      <c r="AI557" s="59"/>
      <c r="AJ557" s="58"/>
      <c r="AK557" s="58"/>
      <c r="AL557" s="58"/>
      <c r="AM557" s="58"/>
      <c r="AN557" s="58"/>
      <c r="AO557" s="58"/>
      <c r="AP557" s="58"/>
      <c r="AQ557" s="57"/>
      <c r="AR557" s="57"/>
      <c r="AS557" s="57"/>
    </row>
    <row r="558" spans="1:45" ht="15" x14ac:dyDescent="0.25">
      <c r="A558" s="64"/>
      <c r="B558" s="64"/>
      <c r="C558" s="64"/>
      <c r="D558" s="64"/>
      <c r="E558" s="64"/>
      <c r="F558" s="64"/>
      <c r="G558" s="64"/>
      <c r="H558" s="67"/>
      <c r="I558" s="66"/>
      <c r="J558" s="68"/>
      <c r="K558" s="68"/>
      <c r="L558" s="67"/>
      <c r="M558" s="61"/>
      <c r="N558" s="67"/>
      <c r="O558" s="66"/>
      <c r="P558" s="65"/>
      <c r="Q558" s="64"/>
      <c r="R558" s="64"/>
      <c r="S558" s="64"/>
      <c r="T558" s="64"/>
      <c r="U558" s="65"/>
      <c r="V558" s="62"/>
      <c r="W558" s="63"/>
      <c r="X558" s="63"/>
      <c r="Y558" s="63"/>
      <c r="Z558" s="63"/>
      <c r="AA558" s="63"/>
      <c r="AB558" s="63"/>
      <c r="AC558" s="63"/>
      <c r="AD558" s="62"/>
      <c r="AE558" s="61"/>
      <c r="AF558" s="61"/>
      <c r="AG558" s="60"/>
      <c r="AH558" s="60"/>
      <c r="AI558" s="59"/>
      <c r="AJ558" s="58"/>
      <c r="AK558" s="58"/>
      <c r="AL558" s="58"/>
      <c r="AM558" s="58"/>
      <c r="AN558" s="58"/>
      <c r="AO558" s="58"/>
      <c r="AP558" s="58"/>
      <c r="AQ558" s="57"/>
      <c r="AR558" s="57"/>
      <c r="AS558" s="57"/>
    </row>
    <row r="559" spans="1:45" ht="15" x14ac:dyDescent="0.25">
      <c r="A559" s="64"/>
      <c r="B559" s="64"/>
      <c r="C559" s="64"/>
      <c r="D559" s="64"/>
      <c r="E559" s="64"/>
      <c r="F559" s="64"/>
      <c r="G559" s="64"/>
      <c r="H559" s="67"/>
      <c r="I559" s="66"/>
      <c r="J559" s="68"/>
      <c r="K559" s="68"/>
      <c r="L559" s="67"/>
      <c r="M559" s="61"/>
      <c r="N559" s="67"/>
      <c r="O559" s="66"/>
      <c r="P559" s="65"/>
      <c r="Q559" s="64"/>
      <c r="R559" s="64"/>
      <c r="S559" s="64"/>
      <c r="T559" s="64"/>
      <c r="U559" s="65"/>
      <c r="V559" s="62"/>
      <c r="W559" s="63"/>
      <c r="X559" s="63"/>
      <c r="Y559" s="63"/>
      <c r="Z559" s="63"/>
      <c r="AA559" s="63"/>
      <c r="AB559" s="63"/>
      <c r="AC559" s="63"/>
      <c r="AD559" s="62"/>
      <c r="AE559" s="61"/>
      <c r="AF559" s="61"/>
      <c r="AG559" s="60"/>
      <c r="AH559" s="60"/>
      <c r="AI559" s="59"/>
      <c r="AJ559" s="58"/>
      <c r="AK559" s="58"/>
      <c r="AL559" s="58"/>
      <c r="AM559" s="58"/>
      <c r="AN559" s="58"/>
      <c r="AO559" s="58"/>
      <c r="AP559" s="58"/>
      <c r="AQ559" s="57"/>
      <c r="AR559" s="57"/>
      <c r="AS559" s="57"/>
    </row>
    <row r="560" spans="1:45" ht="15" x14ac:dyDescent="0.25">
      <c r="A560" s="64"/>
      <c r="B560" s="64"/>
      <c r="C560" s="64"/>
      <c r="D560" s="64"/>
      <c r="E560" s="64"/>
      <c r="F560" s="64"/>
      <c r="G560" s="64"/>
      <c r="H560" s="67"/>
      <c r="I560" s="66"/>
      <c r="J560" s="68"/>
      <c r="K560" s="68"/>
      <c r="L560" s="67"/>
      <c r="M560" s="61"/>
      <c r="N560" s="67"/>
      <c r="O560" s="66"/>
      <c r="P560" s="65"/>
      <c r="Q560" s="64"/>
      <c r="R560" s="64"/>
      <c r="S560" s="64"/>
      <c r="T560" s="64"/>
      <c r="U560" s="65"/>
      <c r="V560" s="62"/>
      <c r="W560" s="63"/>
      <c r="X560" s="63"/>
      <c r="Y560" s="63"/>
      <c r="Z560" s="63"/>
      <c r="AA560" s="63"/>
      <c r="AB560" s="63"/>
      <c r="AC560" s="63"/>
      <c r="AD560" s="62"/>
      <c r="AE560" s="61"/>
      <c r="AF560" s="61"/>
      <c r="AG560" s="60"/>
      <c r="AH560" s="60"/>
      <c r="AI560" s="59"/>
      <c r="AJ560" s="58"/>
      <c r="AK560" s="58"/>
      <c r="AL560" s="58"/>
      <c r="AM560" s="58"/>
      <c r="AN560" s="58"/>
      <c r="AO560" s="58"/>
      <c r="AP560" s="58"/>
      <c r="AQ560" s="57"/>
      <c r="AR560" s="57"/>
      <c r="AS560" s="57"/>
    </row>
    <row r="561" spans="1:45" ht="15" x14ac:dyDescent="0.25">
      <c r="A561" s="64"/>
      <c r="B561" s="64"/>
      <c r="C561" s="64"/>
      <c r="D561" s="64"/>
      <c r="E561" s="64"/>
      <c r="F561" s="64"/>
      <c r="G561" s="64"/>
      <c r="H561" s="67"/>
      <c r="I561" s="66"/>
      <c r="J561" s="68"/>
      <c r="K561" s="68"/>
      <c r="L561" s="67"/>
      <c r="M561" s="61"/>
      <c r="N561" s="67"/>
      <c r="O561" s="66"/>
      <c r="P561" s="65"/>
      <c r="Q561" s="64"/>
      <c r="R561" s="64"/>
      <c r="S561" s="64"/>
      <c r="T561" s="64"/>
      <c r="U561" s="65"/>
      <c r="V561" s="62"/>
      <c r="W561" s="63"/>
      <c r="X561" s="63"/>
      <c r="Y561" s="63"/>
      <c r="Z561" s="63"/>
      <c r="AA561" s="63"/>
      <c r="AB561" s="63"/>
      <c r="AC561" s="63"/>
      <c r="AD561" s="62"/>
      <c r="AE561" s="61"/>
      <c r="AF561" s="61"/>
      <c r="AG561" s="60"/>
      <c r="AH561" s="60"/>
      <c r="AI561" s="59"/>
      <c r="AJ561" s="58"/>
      <c r="AK561" s="58"/>
      <c r="AL561" s="58"/>
      <c r="AM561" s="58"/>
      <c r="AN561" s="58"/>
      <c r="AO561" s="58"/>
      <c r="AP561" s="58"/>
      <c r="AQ561" s="57"/>
      <c r="AR561" s="57"/>
      <c r="AS561" s="57"/>
    </row>
    <row r="562" spans="1:45" ht="15" x14ac:dyDescent="0.25">
      <c r="A562" s="64"/>
      <c r="B562" s="64"/>
      <c r="C562" s="64"/>
      <c r="D562" s="64"/>
      <c r="E562" s="64"/>
      <c r="F562" s="64"/>
      <c r="G562" s="64"/>
      <c r="H562" s="67"/>
      <c r="I562" s="66"/>
      <c r="J562" s="68"/>
      <c r="K562" s="68"/>
      <c r="L562" s="67"/>
      <c r="M562" s="61"/>
      <c r="N562" s="67"/>
      <c r="O562" s="66"/>
      <c r="P562" s="65"/>
      <c r="Q562" s="64"/>
      <c r="R562" s="64"/>
      <c r="S562" s="64"/>
      <c r="T562" s="64"/>
      <c r="U562" s="65"/>
      <c r="V562" s="62"/>
      <c r="W562" s="63"/>
      <c r="X562" s="63"/>
      <c r="Y562" s="63"/>
      <c r="Z562" s="63"/>
      <c r="AA562" s="63"/>
      <c r="AB562" s="63"/>
      <c r="AC562" s="63"/>
      <c r="AD562" s="62"/>
      <c r="AE562" s="61"/>
      <c r="AF562" s="61"/>
      <c r="AG562" s="60"/>
      <c r="AH562" s="60"/>
      <c r="AI562" s="59"/>
      <c r="AJ562" s="58"/>
      <c r="AK562" s="58"/>
      <c r="AL562" s="58"/>
      <c r="AM562" s="58"/>
      <c r="AN562" s="58"/>
      <c r="AO562" s="58"/>
      <c r="AP562" s="58"/>
      <c r="AQ562" s="57"/>
      <c r="AR562" s="57"/>
      <c r="AS562" s="57"/>
    </row>
    <row r="563" spans="1:45" ht="15" x14ac:dyDescent="0.25">
      <c r="A563" s="64"/>
      <c r="B563" s="64"/>
      <c r="C563" s="64"/>
      <c r="D563" s="64"/>
      <c r="E563" s="64"/>
      <c r="F563" s="64"/>
      <c r="G563" s="64"/>
      <c r="H563" s="67"/>
      <c r="I563" s="66"/>
      <c r="J563" s="68"/>
      <c r="K563" s="68"/>
      <c r="L563" s="67"/>
      <c r="M563" s="61"/>
      <c r="N563" s="67"/>
      <c r="O563" s="66"/>
      <c r="P563" s="65"/>
      <c r="Q563" s="64"/>
      <c r="R563" s="64"/>
      <c r="S563" s="64"/>
      <c r="T563" s="64"/>
      <c r="U563" s="65"/>
      <c r="V563" s="62"/>
      <c r="W563" s="63"/>
      <c r="X563" s="63"/>
      <c r="Y563" s="63"/>
      <c r="Z563" s="63"/>
      <c r="AA563" s="63"/>
      <c r="AB563" s="63"/>
      <c r="AC563" s="63"/>
      <c r="AD563" s="62"/>
      <c r="AE563" s="61"/>
      <c r="AF563" s="61"/>
      <c r="AG563" s="60"/>
      <c r="AH563" s="60"/>
      <c r="AI563" s="59"/>
      <c r="AJ563" s="58"/>
      <c r="AK563" s="58"/>
      <c r="AL563" s="58"/>
      <c r="AM563" s="58"/>
      <c r="AN563" s="58"/>
      <c r="AO563" s="58"/>
      <c r="AP563" s="58"/>
      <c r="AQ563" s="57"/>
      <c r="AR563" s="57"/>
      <c r="AS563" s="57"/>
    </row>
    <row r="564" spans="1:45" ht="15" x14ac:dyDescent="0.25">
      <c r="A564" s="64"/>
      <c r="B564" s="64"/>
      <c r="C564" s="64"/>
      <c r="D564" s="64"/>
      <c r="E564" s="64"/>
      <c r="F564" s="64"/>
      <c r="G564" s="64"/>
      <c r="H564" s="67"/>
      <c r="I564" s="66"/>
      <c r="J564" s="68"/>
      <c r="K564" s="68"/>
      <c r="L564" s="67"/>
      <c r="M564" s="61"/>
      <c r="N564" s="67"/>
      <c r="O564" s="66"/>
      <c r="P564" s="65"/>
      <c r="Q564" s="64"/>
      <c r="R564" s="64"/>
      <c r="S564" s="64"/>
      <c r="T564" s="64"/>
      <c r="U564" s="65"/>
      <c r="V564" s="62"/>
      <c r="W564" s="63"/>
      <c r="X564" s="63"/>
      <c r="Y564" s="63"/>
      <c r="Z564" s="63"/>
      <c r="AA564" s="63"/>
      <c r="AB564" s="63"/>
      <c r="AC564" s="63"/>
      <c r="AD564" s="62"/>
      <c r="AE564" s="61"/>
      <c r="AF564" s="61"/>
      <c r="AG564" s="60"/>
      <c r="AH564" s="60"/>
      <c r="AI564" s="59"/>
      <c r="AJ564" s="58"/>
      <c r="AK564" s="58"/>
      <c r="AL564" s="58"/>
      <c r="AM564" s="58"/>
      <c r="AN564" s="58"/>
      <c r="AO564" s="58"/>
      <c r="AP564" s="58"/>
      <c r="AQ564" s="57"/>
      <c r="AR564" s="57"/>
      <c r="AS564" s="57"/>
    </row>
    <row r="565" spans="1:45" ht="15" x14ac:dyDescent="0.25">
      <c r="A565" s="64"/>
      <c r="B565" s="64"/>
      <c r="C565" s="64"/>
      <c r="D565" s="64"/>
      <c r="E565" s="64"/>
      <c r="F565" s="64"/>
      <c r="G565" s="64"/>
      <c r="H565" s="67"/>
      <c r="I565" s="66"/>
      <c r="J565" s="68"/>
      <c r="K565" s="68"/>
      <c r="L565" s="67"/>
      <c r="M565" s="61"/>
      <c r="N565" s="67"/>
      <c r="O565" s="66"/>
      <c r="P565" s="65"/>
      <c r="Q565" s="64"/>
      <c r="R565" s="64"/>
      <c r="S565" s="64"/>
      <c r="T565" s="64"/>
      <c r="U565" s="65"/>
      <c r="V565" s="62"/>
      <c r="W565" s="63"/>
      <c r="X565" s="63"/>
      <c r="Y565" s="63"/>
      <c r="Z565" s="63"/>
      <c r="AA565" s="63"/>
      <c r="AB565" s="63"/>
      <c r="AC565" s="63"/>
      <c r="AD565" s="62"/>
      <c r="AE565" s="61"/>
      <c r="AF565" s="61"/>
      <c r="AG565" s="60"/>
      <c r="AH565" s="60"/>
      <c r="AI565" s="59"/>
      <c r="AJ565" s="58"/>
      <c r="AK565" s="58"/>
      <c r="AL565" s="58"/>
      <c r="AM565" s="58"/>
      <c r="AN565" s="58"/>
      <c r="AO565" s="58"/>
      <c r="AP565" s="58"/>
      <c r="AQ565" s="57"/>
      <c r="AR565" s="57"/>
      <c r="AS565" s="57"/>
    </row>
    <row r="566" spans="1:45" ht="15" x14ac:dyDescent="0.25">
      <c r="A566" s="64"/>
      <c r="B566" s="64"/>
      <c r="C566" s="64"/>
      <c r="D566" s="64"/>
      <c r="E566" s="64"/>
      <c r="F566" s="64"/>
      <c r="G566" s="64"/>
      <c r="H566" s="67"/>
      <c r="I566" s="66"/>
      <c r="J566" s="68"/>
      <c r="K566" s="68"/>
      <c r="L566" s="67"/>
      <c r="M566" s="61"/>
      <c r="N566" s="67"/>
      <c r="O566" s="66"/>
      <c r="P566" s="65"/>
      <c r="Q566" s="64"/>
      <c r="R566" s="64"/>
      <c r="S566" s="64"/>
      <c r="T566" s="64"/>
      <c r="U566" s="65"/>
      <c r="V566" s="62"/>
      <c r="W566" s="63"/>
      <c r="X566" s="63"/>
      <c r="Y566" s="63"/>
      <c r="Z566" s="63"/>
      <c r="AA566" s="63"/>
      <c r="AB566" s="63"/>
      <c r="AC566" s="63"/>
      <c r="AD566" s="62"/>
      <c r="AE566" s="61"/>
      <c r="AF566" s="61"/>
      <c r="AG566" s="60"/>
      <c r="AH566" s="60"/>
      <c r="AI566" s="59"/>
      <c r="AJ566" s="58"/>
      <c r="AK566" s="58"/>
      <c r="AL566" s="58"/>
      <c r="AM566" s="58"/>
      <c r="AN566" s="58"/>
      <c r="AO566" s="58"/>
      <c r="AP566" s="58"/>
      <c r="AQ566" s="57"/>
      <c r="AR566" s="57"/>
      <c r="AS566" s="57"/>
    </row>
    <row r="567" spans="1:45" ht="15" x14ac:dyDescent="0.25">
      <c r="A567" s="64"/>
      <c r="B567" s="64"/>
      <c r="C567" s="64"/>
      <c r="D567" s="64"/>
      <c r="E567" s="64"/>
      <c r="F567" s="64"/>
      <c r="G567" s="64"/>
      <c r="H567" s="67"/>
      <c r="I567" s="66"/>
      <c r="J567" s="68"/>
      <c r="K567" s="68"/>
      <c r="L567" s="67"/>
      <c r="M567" s="61"/>
      <c r="N567" s="67"/>
      <c r="O567" s="66"/>
      <c r="P567" s="65"/>
      <c r="Q567" s="64"/>
      <c r="R567" s="64"/>
      <c r="S567" s="64"/>
      <c r="T567" s="64"/>
      <c r="U567" s="65"/>
      <c r="V567" s="62"/>
      <c r="W567" s="63"/>
      <c r="X567" s="63"/>
      <c r="Y567" s="63"/>
      <c r="Z567" s="63"/>
      <c r="AA567" s="63"/>
      <c r="AB567" s="63"/>
      <c r="AC567" s="63"/>
      <c r="AD567" s="62"/>
      <c r="AE567" s="61"/>
      <c r="AF567" s="61"/>
      <c r="AG567" s="60"/>
      <c r="AH567" s="60"/>
      <c r="AI567" s="59"/>
      <c r="AJ567" s="58"/>
      <c r="AK567" s="58"/>
      <c r="AL567" s="58"/>
      <c r="AM567" s="58"/>
      <c r="AN567" s="58"/>
      <c r="AO567" s="58"/>
      <c r="AP567" s="58"/>
      <c r="AQ567" s="57"/>
      <c r="AR567" s="57"/>
      <c r="AS567" s="57"/>
    </row>
    <row r="568" spans="1:45" ht="15" x14ac:dyDescent="0.25">
      <c r="A568" s="64"/>
      <c r="B568" s="64"/>
      <c r="C568" s="64"/>
      <c r="D568" s="64"/>
      <c r="E568" s="64"/>
      <c r="F568" s="64"/>
      <c r="G568" s="64"/>
      <c r="H568" s="67"/>
      <c r="I568" s="66"/>
      <c r="J568" s="68"/>
      <c r="K568" s="68"/>
      <c r="L568" s="67"/>
      <c r="M568" s="61"/>
      <c r="N568" s="67"/>
      <c r="O568" s="66"/>
      <c r="P568" s="65"/>
      <c r="Q568" s="64"/>
      <c r="R568" s="64"/>
      <c r="S568" s="64"/>
      <c r="T568" s="64"/>
      <c r="U568" s="65"/>
      <c r="V568" s="62"/>
      <c r="W568" s="63"/>
      <c r="X568" s="63"/>
      <c r="Y568" s="63"/>
      <c r="Z568" s="63"/>
      <c r="AA568" s="63"/>
      <c r="AB568" s="63"/>
      <c r="AC568" s="63"/>
      <c r="AD568" s="62"/>
      <c r="AE568" s="61"/>
      <c r="AF568" s="61"/>
      <c r="AG568" s="60"/>
      <c r="AH568" s="60"/>
      <c r="AI568" s="59"/>
      <c r="AJ568" s="58"/>
      <c r="AK568" s="58"/>
      <c r="AL568" s="58"/>
      <c r="AM568" s="58"/>
      <c r="AN568" s="58"/>
      <c r="AO568" s="58"/>
      <c r="AP568" s="58"/>
      <c r="AQ568" s="57"/>
      <c r="AR568" s="57"/>
      <c r="AS568" s="57"/>
    </row>
    <row r="569" spans="1:45" ht="15" x14ac:dyDescent="0.25">
      <c r="A569" s="64"/>
      <c r="B569" s="64"/>
      <c r="C569" s="64"/>
      <c r="D569" s="64"/>
      <c r="E569" s="64"/>
      <c r="F569" s="64"/>
      <c r="G569" s="64"/>
      <c r="H569" s="67"/>
      <c r="I569" s="66"/>
      <c r="J569" s="68"/>
      <c r="K569" s="68"/>
      <c r="L569" s="67"/>
      <c r="M569" s="61"/>
      <c r="N569" s="67"/>
      <c r="O569" s="66"/>
      <c r="P569" s="65"/>
      <c r="Q569" s="64"/>
      <c r="R569" s="64"/>
      <c r="S569" s="64"/>
      <c r="T569" s="64"/>
      <c r="U569" s="65"/>
      <c r="V569" s="62"/>
      <c r="W569" s="63"/>
      <c r="X569" s="63"/>
      <c r="Y569" s="63"/>
      <c r="Z569" s="63"/>
      <c r="AA569" s="63"/>
      <c r="AB569" s="63"/>
      <c r="AC569" s="63"/>
      <c r="AD569" s="62"/>
      <c r="AE569" s="61"/>
      <c r="AF569" s="61"/>
      <c r="AG569" s="60"/>
      <c r="AH569" s="60"/>
      <c r="AI569" s="59"/>
      <c r="AJ569" s="58"/>
      <c r="AK569" s="58"/>
      <c r="AL569" s="58"/>
      <c r="AM569" s="58"/>
      <c r="AN569" s="58"/>
      <c r="AO569" s="58"/>
      <c r="AP569" s="58"/>
      <c r="AQ569" s="57"/>
      <c r="AR569" s="57"/>
      <c r="AS569" s="57"/>
    </row>
    <row r="570" spans="1:45" ht="15" x14ac:dyDescent="0.25">
      <c r="A570" s="64"/>
      <c r="B570" s="64"/>
      <c r="C570" s="64"/>
      <c r="D570" s="64"/>
      <c r="E570" s="64"/>
      <c r="F570" s="64"/>
      <c r="G570" s="64"/>
      <c r="H570" s="67"/>
      <c r="I570" s="66"/>
      <c r="J570" s="68"/>
      <c r="K570" s="68"/>
      <c r="L570" s="67"/>
      <c r="M570" s="61"/>
      <c r="N570" s="67"/>
      <c r="O570" s="66"/>
      <c r="P570" s="65"/>
      <c r="Q570" s="64"/>
      <c r="R570" s="64"/>
      <c r="S570" s="64"/>
      <c r="T570" s="64"/>
      <c r="U570" s="65"/>
      <c r="V570" s="62"/>
      <c r="W570" s="63"/>
      <c r="X570" s="63"/>
      <c r="Y570" s="63"/>
      <c r="Z570" s="63"/>
      <c r="AA570" s="63"/>
      <c r="AB570" s="63"/>
      <c r="AC570" s="63"/>
      <c r="AD570" s="62"/>
      <c r="AE570" s="61"/>
      <c r="AF570" s="61"/>
      <c r="AG570" s="60"/>
      <c r="AH570" s="60"/>
      <c r="AI570" s="59"/>
      <c r="AJ570" s="58"/>
      <c r="AK570" s="58"/>
      <c r="AL570" s="58"/>
      <c r="AM570" s="58"/>
      <c r="AN570" s="58"/>
      <c r="AO570" s="58"/>
      <c r="AP570" s="58"/>
      <c r="AQ570" s="57"/>
      <c r="AR570" s="57"/>
      <c r="AS570" s="57"/>
    </row>
    <row r="571" spans="1:45" ht="15" x14ac:dyDescent="0.25">
      <c r="A571" s="64"/>
      <c r="B571" s="64"/>
      <c r="C571" s="64"/>
      <c r="D571" s="64"/>
      <c r="E571" s="64"/>
      <c r="F571" s="64"/>
      <c r="G571" s="64"/>
      <c r="H571" s="67"/>
      <c r="I571" s="66"/>
      <c r="J571" s="68"/>
      <c r="K571" s="68"/>
      <c r="L571" s="67"/>
      <c r="M571" s="61"/>
      <c r="N571" s="67"/>
      <c r="O571" s="66"/>
      <c r="P571" s="65"/>
      <c r="Q571" s="64"/>
      <c r="R571" s="64"/>
      <c r="S571" s="64"/>
      <c r="T571" s="64"/>
      <c r="U571" s="65"/>
      <c r="V571" s="62"/>
      <c r="W571" s="63"/>
      <c r="X571" s="63"/>
      <c r="Y571" s="63"/>
      <c r="Z571" s="63"/>
      <c r="AA571" s="63"/>
      <c r="AB571" s="63"/>
      <c r="AC571" s="63"/>
      <c r="AD571" s="62"/>
      <c r="AE571" s="61"/>
      <c r="AF571" s="61"/>
      <c r="AG571" s="60"/>
      <c r="AH571" s="60"/>
      <c r="AI571" s="59"/>
      <c r="AJ571" s="58"/>
      <c r="AK571" s="58"/>
      <c r="AL571" s="58"/>
      <c r="AM571" s="58"/>
      <c r="AN571" s="58"/>
      <c r="AO571" s="58"/>
      <c r="AP571" s="58"/>
      <c r="AQ571" s="57"/>
      <c r="AR571" s="57"/>
      <c r="AS571" s="57"/>
    </row>
    <row r="572" spans="1:45" ht="15" x14ac:dyDescent="0.25">
      <c r="A572" s="64"/>
      <c r="B572" s="64"/>
      <c r="C572" s="64"/>
      <c r="D572" s="64"/>
      <c r="E572" s="64"/>
      <c r="F572" s="64"/>
      <c r="G572" s="64"/>
      <c r="H572" s="67"/>
      <c r="I572" s="66"/>
      <c r="J572" s="68"/>
      <c r="K572" s="68"/>
      <c r="L572" s="67"/>
      <c r="M572" s="61"/>
      <c r="N572" s="67"/>
      <c r="O572" s="66"/>
      <c r="P572" s="65"/>
      <c r="Q572" s="64"/>
      <c r="R572" s="64"/>
      <c r="S572" s="64"/>
      <c r="T572" s="64"/>
      <c r="U572" s="65"/>
      <c r="V572" s="62"/>
      <c r="W572" s="63"/>
      <c r="X572" s="63"/>
      <c r="Y572" s="63"/>
      <c r="Z572" s="63"/>
      <c r="AA572" s="63"/>
      <c r="AB572" s="63"/>
      <c r="AC572" s="63"/>
      <c r="AD572" s="62"/>
      <c r="AE572" s="61"/>
      <c r="AF572" s="61"/>
      <c r="AG572" s="60"/>
      <c r="AH572" s="60"/>
      <c r="AI572" s="59"/>
      <c r="AJ572" s="58"/>
      <c r="AK572" s="58"/>
      <c r="AL572" s="58"/>
      <c r="AM572" s="58"/>
      <c r="AN572" s="58"/>
      <c r="AO572" s="58"/>
      <c r="AP572" s="58"/>
      <c r="AQ572" s="57"/>
      <c r="AR572" s="57"/>
      <c r="AS572" s="57"/>
    </row>
    <row r="573" spans="1:45" ht="15" x14ac:dyDescent="0.25">
      <c r="A573" s="64"/>
      <c r="B573" s="64"/>
      <c r="C573" s="64"/>
      <c r="D573" s="64"/>
      <c r="E573" s="64"/>
      <c r="F573" s="64"/>
      <c r="G573" s="64"/>
      <c r="H573" s="67"/>
      <c r="I573" s="66"/>
      <c r="J573" s="68"/>
      <c r="K573" s="68"/>
      <c r="L573" s="67"/>
      <c r="M573" s="61"/>
      <c r="N573" s="67"/>
      <c r="O573" s="66"/>
      <c r="P573" s="65"/>
      <c r="Q573" s="64"/>
      <c r="R573" s="64"/>
      <c r="S573" s="64"/>
      <c r="T573" s="64"/>
      <c r="U573" s="65"/>
      <c r="V573" s="62"/>
      <c r="W573" s="63"/>
      <c r="X573" s="63"/>
      <c r="Y573" s="63"/>
      <c r="Z573" s="63"/>
      <c r="AA573" s="63"/>
      <c r="AB573" s="63"/>
      <c r="AC573" s="63"/>
      <c r="AD573" s="62"/>
      <c r="AE573" s="61"/>
      <c r="AF573" s="61"/>
      <c r="AG573" s="60"/>
      <c r="AH573" s="60"/>
      <c r="AI573" s="59"/>
      <c r="AJ573" s="58"/>
      <c r="AK573" s="58"/>
      <c r="AL573" s="58"/>
      <c r="AM573" s="58"/>
      <c r="AN573" s="58"/>
      <c r="AO573" s="58"/>
      <c r="AP573" s="58"/>
      <c r="AQ573" s="57"/>
      <c r="AR573" s="57"/>
      <c r="AS573" s="57"/>
    </row>
    <row r="574" spans="1:45" ht="15" x14ac:dyDescent="0.25">
      <c r="A574" s="64"/>
      <c r="B574" s="64"/>
      <c r="C574" s="64"/>
      <c r="D574" s="64"/>
      <c r="E574" s="64"/>
      <c r="F574" s="64"/>
      <c r="G574" s="64"/>
      <c r="H574" s="67"/>
      <c r="I574" s="66"/>
      <c r="J574" s="68"/>
      <c r="K574" s="68"/>
      <c r="L574" s="67"/>
      <c r="M574" s="61"/>
      <c r="N574" s="67"/>
      <c r="O574" s="66"/>
      <c r="P574" s="65"/>
      <c r="Q574" s="64"/>
      <c r="R574" s="64"/>
      <c r="S574" s="64"/>
      <c r="T574" s="64"/>
      <c r="U574" s="65"/>
      <c r="V574" s="62"/>
      <c r="W574" s="63"/>
      <c r="X574" s="63"/>
      <c r="Y574" s="63"/>
      <c r="Z574" s="63"/>
      <c r="AA574" s="63"/>
      <c r="AB574" s="63"/>
      <c r="AC574" s="63"/>
      <c r="AD574" s="62"/>
      <c r="AE574" s="61"/>
      <c r="AF574" s="61"/>
      <c r="AG574" s="60"/>
      <c r="AH574" s="60"/>
      <c r="AI574" s="59"/>
      <c r="AJ574" s="58"/>
      <c r="AK574" s="58"/>
      <c r="AL574" s="58"/>
      <c r="AM574" s="58"/>
      <c r="AN574" s="58"/>
      <c r="AO574" s="58"/>
      <c r="AP574" s="58"/>
      <c r="AQ574" s="57"/>
      <c r="AR574" s="57"/>
      <c r="AS574" s="57"/>
    </row>
    <row r="575" spans="1:45" ht="15" x14ac:dyDescent="0.25">
      <c r="A575" s="64"/>
      <c r="B575" s="64"/>
      <c r="C575" s="64"/>
      <c r="D575" s="64"/>
      <c r="E575" s="64"/>
      <c r="F575" s="64"/>
      <c r="G575" s="64"/>
      <c r="H575" s="67"/>
      <c r="I575" s="66"/>
      <c r="J575" s="68"/>
      <c r="K575" s="68"/>
      <c r="L575" s="67"/>
      <c r="M575" s="61"/>
      <c r="N575" s="67"/>
      <c r="O575" s="66"/>
      <c r="P575" s="65"/>
      <c r="Q575" s="64"/>
      <c r="R575" s="64"/>
      <c r="S575" s="64"/>
      <c r="T575" s="64"/>
      <c r="U575" s="65"/>
      <c r="V575" s="62"/>
      <c r="W575" s="63"/>
      <c r="X575" s="63"/>
      <c r="Y575" s="63"/>
      <c r="Z575" s="63"/>
      <c r="AA575" s="63"/>
      <c r="AB575" s="63"/>
      <c r="AC575" s="63"/>
      <c r="AD575" s="62"/>
      <c r="AE575" s="61"/>
      <c r="AF575" s="61"/>
      <c r="AG575" s="60"/>
      <c r="AH575" s="60"/>
      <c r="AI575" s="59"/>
      <c r="AJ575" s="58"/>
      <c r="AK575" s="58"/>
      <c r="AL575" s="58"/>
      <c r="AM575" s="58"/>
      <c r="AN575" s="58"/>
      <c r="AO575" s="58"/>
      <c r="AP575" s="58"/>
      <c r="AQ575" s="57"/>
      <c r="AR575" s="57"/>
      <c r="AS575" s="57"/>
    </row>
    <row r="576" spans="1:45" ht="15" x14ac:dyDescent="0.25">
      <c r="A576" s="64"/>
      <c r="B576" s="64"/>
      <c r="C576" s="64"/>
      <c r="D576" s="64"/>
      <c r="E576" s="64"/>
      <c r="F576" s="64"/>
      <c r="G576" s="64"/>
      <c r="H576" s="67"/>
      <c r="I576" s="66"/>
      <c r="J576" s="68"/>
      <c r="K576" s="68"/>
      <c r="L576" s="67"/>
      <c r="M576" s="61"/>
      <c r="N576" s="67"/>
      <c r="O576" s="66"/>
      <c r="P576" s="65"/>
      <c r="Q576" s="64"/>
      <c r="R576" s="64"/>
      <c r="S576" s="64"/>
      <c r="T576" s="64"/>
      <c r="U576" s="65"/>
      <c r="V576" s="62"/>
      <c r="W576" s="63"/>
      <c r="X576" s="63"/>
      <c r="Y576" s="63"/>
      <c r="Z576" s="63"/>
      <c r="AA576" s="63"/>
      <c r="AB576" s="63"/>
      <c r="AC576" s="63"/>
      <c r="AD576" s="62"/>
      <c r="AE576" s="61"/>
      <c r="AF576" s="61"/>
      <c r="AG576" s="60"/>
      <c r="AH576" s="60"/>
      <c r="AI576" s="59"/>
      <c r="AJ576" s="58"/>
      <c r="AK576" s="58"/>
      <c r="AL576" s="58"/>
      <c r="AM576" s="58"/>
      <c r="AN576" s="58"/>
      <c r="AO576" s="58"/>
      <c r="AP576" s="58"/>
      <c r="AQ576" s="57"/>
      <c r="AR576" s="57"/>
      <c r="AS576" s="57"/>
    </row>
    <row r="577" spans="1:45" ht="15" x14ac:dyDescent="0.25">
      <c r="A577" s="64"/>
      <c r="B577" s="64"/>
      <c r="C577" s="64"/>
      <c r="D577" s="64"/>
      <c r="E577" s="64"/>
      <c r="F577" s="64"/>
      <c r="G577" s="64"/>
      <c r="H577" s="67"/>
      <c r="I577" s="66"/>
      <c r="J577" s="68"/>
      <c r="K577" s="68"/>
      <c r="L577" s="67"/>
      <c r="M577" s="61"/>
      <c r="N577" s="67"/>
      <c r="O577" s="66"/>
      <c r="P577" s="65"/>
      <c r="Q577" s="64"/>
      <c r="R577" s="64"/>
      <c r="S577" s="64"/>
      <c r="T577" s="64"/>
      <c r="U577" s="65"/>
      <c r="V577" s="62"/>
      <c r="W577" s="63"/>
      <c r="X577" s="63"/>
      <c r="Y577" s="63"/>
      <c r="Z577" s="63"/>
      <c r="AA577" s="63"/>
      <c r="AB577" s="63"/>
      <c r="AC577" s="63"/>
      <c r="AD577" s="62"/>
      <c r="AE577" s="61"/>
      <c r="AF577" s="61"/>
      <c r="AG577" s="60"/>
      <c r="AH577" s="60"/>
      <c r="AI577" s="59"/>
      <c r="AJ577" s="58"/>
      <c r="AK577" s="58"/>
      <c r="AL577" s="58"/>
      <c r="AM577" s="58"/>
      <c r="AN577" s="58"/>
      <c r="AO577" s="58"/>
      <c r="AP577" s="58"/>
      <c r="AQ577" s="57"/>
      <c r="AR577" s="57"/>
      <c r="AS577" s="57"/>
    </row>
    <row r="578" spans="1:45" ht="15" x14ac:dyDescent="0.25">
      <c r="A578" s="64"/>
      <c r="B578" s="64"/>
      <c r="C578" s="64"/>
      <c r="D578" s="64"/>
      <c r="E578" s="64"/>
      <c r="F578" s="64"/>
      <c r="G578" s="64"/>
      <c r="H578" s="67"/>
      <c r="I578" s="66"/>
      <c r="J578" s="68"/>
      <c r="K578" s="68"/>
      <c r="L578" s="67"/>
      <c r="M578" s="61"/>
      <c r="N578" s="67"/>
      <c r="O578" s="66"/>
      <c r="P578" s="65"/>
      <c r="Q578" s="64"/>
      <c r="R578" s="64"/>
      <c r="S578" s="64"/>
      <c r="T578" s="64"/>
      <c r="U578" s="65"/>
      <c r="V578" s="62"/>
      <c r="W578" s="63"/>
      <c r="X578" s="63"/>
      <c r="Y578" s="63"/>
      <c r="Z578" s="63"/>
      <c r="AA578" s="63"/>
      <c r="AB578" s="63"/>
      <c r="AC578" s="63"/>
      <c r="AD578" s="62"/>
      <c r="AE578" s="61"/>
      <c r="AF578" s="61"/>
      <c r="AG578" s="60"/>
      <c r="AH578" s="60"/>
      <c r="AI578" s="59"/>
      <c r="AJ578" s="58"/>
      <c r="AK578" s="58"/>
      <c r="AL578" s="58"/>
      <c r="AM578" s="58"/>
      <c r="AN578" s="58"/>
      <c r="AO578" s="58"/>
      <c r="AP578" s="58"/>
      <c r="AQ578" s="57"/>
      <c r="AR578" s="57"/>
      <c r="AS578" s="57"/>
    </row>
    <row r="579" spans="1:45" ht="15" x14ac:dyDescent="0.25">
      <c r="A579" s="64"/>
      <c r="B579" s="64"/>
      <c r="C579" s="64"/>
      <c r="D579" s="64"/>
      <c r="E579" s="64"/>
      <c r="F579" s="64"/>
      <c r="G579" s="64"/>
      <c r="H579" s="67"/>
      <c r="I579" s="66"/>
      <c r="J579" s="68"/>
      <c r="K579" s="68"/>
      <c r="L579" s="67"/>
      <c r="M579" s="61"/>
      <c r="N579" s="67"/>
      <c r="O579" s="66"/>
      <c r="P579" s="65"/>
      <c r="Q579" s="64"/>
      <c r="R579" s="64"/>
      <c r="S579" s="64"/>
      <c r="T579" s="64"/>
      <c r="U579" s="65"/>
      <c r="V579" s="62"/>
      <c r="W579" s="63"/>
      <c r="X579" s="63"/>
      <c r="Y579" s="63"/>
      <c r="Z579" s="63"/>
      <c r="AA579" s="63"/>
      <c r="AB579" s="63"/>
      <c r="AC579" s="63"/>
      <c r="AD579" s="62"/>
      <c r="AE579" s="61"/>
      <c r="AF579" s="61"/>
      <c r="AG579" s="60"/>
      <c r="AH579" s="60"/>
      <c r="AI579" s="59"/>
      <c r="AJ579" s="58"/>
      <c r="AK579" s="58"/>
      <c r="AL579" s="58"/>
      <c r="AM579" s="58"/>
      <c r="AN579" s="58"/>
      <c r="AO579" s="58"/>
      <c r="AP579" s="58"/>
      <c r="AQ579" s="57"/>
      <c r="AR579" s="57"/>
      <c r="AS579" s="57"/>
    </row>
    <row r="580" spans="1:45" ht="15" x14ac:dyDescent="0.25">
      <c r="A580" s="64"/>
      <c r="B580" s="64"/>
      <c r="C580" s="64"/>
      <c r="D580" s="64"/>
      <c r="E580" s="64"/>
      <c r="F580" s="64"/>
      <c r="G580" s="64"/>
      <c r="H580" s="67"/>
      <c r="I580" s="66"/>
      <c r="J580" s="68"/>
      <c r="K580" s="68"/>
      <c r="L580" s="67"/>
      <c r="M580" s="61"/>
      <c r="N580" s="67"/>
      <c r="O580" s="66"/>
      <c r="P580" s="65"/>
      <c r="Q580" s="64"/>
      <c r="R580" s="64"/>
      <c r="S580" s="64"/>
      <c r="T580" s="64"/>
      <c r="U580" s="65"/>
      <c r="V580" s="62"/>
      <c r="W580" s="63"/>
      <c r="X580" s="63"/>
      <c r="Y580" s="63"/>
      <c r="Z580" s="63"/>
      <c r="AA580" s="63"/>
      <c r="AB580" s="63"/>
      <c r="AC580" s="63"/>
      <c r="AD580" s="62"/>
      <c r="AE580" s="61"/>
      <c r="AF580" s="61"/>
      <c r="AG580" s="60"/>
      <c r="AH580" s="60"/>
      <c r="AI580" s="59"/>
      <c r="AJ580" s="58"/>
      <c r="AK580" s="58"/>
      <c r="AL580" s="58"/>
      <c r="AM580" s="58"/>
      <c r="AN580" s="58"/>
      <c r="AO580" s="58"/>
      <c r="AP580" s="58"/>
      <c r="AQ580" s="57"/>
      <c r="AR580" s="57"/>
      <c r="AS580" s="57"/>
    </row>
    <row r="581" spans="1:45" ht="15" x14ac:dyDescent="0.25">
      <c r="A581" s="64"/>
      <c r="B581" s="64"/>
      <c r="C581" s="64"/>
      <c r="D581" s="64"/>
      <c r="E581" s="64"/>
      <c r="F581" s="64"/>
      <c r="G581" s="64"/>
      <c r="H581" s="67"/>
      <c r="I581" s="66"/>
      <c r="J581" s="68"/>
      <c r="K581" s="68"/>
      <c r="L581" s="67"/>
      <c r="M581" s="61"/>
      <c r="N581" s="67"/>
      <c r="O581" s="66"/>
      <c r="P581" s="65"/>
      <c r="Q581" s="64"/>
      <c r="R581" s="64"/>
      <c r="S581" s="64"/>
      <c r="T581" s="64"/>
      <c r="U581" s="65"/>
      <c r="V581" s="62"/>
      <c r="W581" s="63"/>
      <c r="X581" s="63"/>
      <c r="Y581" s="63"/>
      <c r="Z581" s="63"/>
      <c r="AA581" s="63"/>
      <c r="AB581" s="63"/>
      <c r="AC581" s="63"/>
      <c r="AD581" s="62"/>
      <c r="AE581" s="61"/>
      <c r="AF581" s="61"/>
      <c r="AG581" s="60"/>
      <c r="AH581" s="60"/>
      <c r="AI581" s="59"/>
      <c r="AJ581" s="58"/>
      <c r="AK581" s="58"/>
      <c r="AL581" s="58"/>
      <c r="AM581" s="58"/>
      <c r="AN581" s="58"/>
      <c r="AO581" s="58"/>
      <c r="AP581" s="58"/>
      <c r="AQ581" s="57"/>
      <c r="AR581" s="57"/>
      <c r="AS581" s="57"/>
    </row>
    <row r="582" spans="1:45" ht="15" x14ac:dyDescent="0.25">
      <c r="A582" s="64"/>
      <c r="B582" s="64"/>
      <c r="C582" s="64"/>
      <c r="D582" s="64"/>
      <c r="E582" s="64"/>
      <c r="F582" s="64"/>
      <c r="G582" s="64"/>
      <c r="H582" s="67"/>
      <c r="I582" s="66"/>
      <c r="J582" s="68"/>
      <c r="K582" s="68"/>
      <c r="L582" s="67"/>
      <c r="M582" s="61"/>
      <c r="N582" s="67"/>
      <c r="O582" s="66"/>
      <c r="P582" s="65"/>
      <c r="Q582" s="64"/>
      <c r="R582" s="64"/>
      <c r="S582" s="64"/>
      <c r="T582" s="64"/>
      <c r="U582" s="65"/>
      <c r="V582" s="62"/>
      <c r="W582" s="63"/>
      <c r="X582" s="63"/>
      <c r="Y582" s="63"/>
      <c r="Z582" s="63"/>
      <c r="AA582" s="63"/>
      <c r="AB582" s="63"/>
      <c r="AC582" s="63"/>
      <c r="AD582" s="62"/>
      <c r="AE582" s="61"/>
      <c r="AF582" s="61"/>
      <c r="AG582" s="60"/>
      <c r="AH582" s="60"/>
      <c r="AI582" s="59"/>
      <c r="AJ582" s="58"/>
      <c r="AK582" s="58"/>
      <c r="AL582" s="58"/>
      <c r="AM582" s="58"/>
      <c r="AN582" s="58"/>
      <c r="AO582" s="58"/>
      <c r="AP582" s="58"/>
      <c r="AQ582" s="57"/>
      <c r="AR582" s="57"/>
      <c r="AS582" s="57"/>
    </row>
    <row r="583" spans="1:45" ht="15" x14ac:dyDescent="0.25">
      <c r="A583" s="64"/>
      <c r="B583" s="64"/>
      <c r="C583" s="64"/>
      <c r="D583" s="64"/>
      <c r="E583" s="64"/>
      <c r="F583" s="64"/>
      <c r="G583" s="64"/>
      <c r="H583" s="67"/>
      <c r="I583" s="66"/>
      <c r="J583" s="68"/>
      <c r="K583" s="68"/>
      <c r="L583" s="67"/>
      <c r="M583" s="61"/>
      <c r="N583" s="67"/>
      <c r="O583" s="66"/>
      <c r="P583" s="65"/>
      <c r="Q583" s="64"/>
      <c r="R583" s="64"/>
      <c r="S583" s="64"/>
      <c r="T583" s="64"/>
      <c r="U583" s="65"/>
      <c r="V583" s="62"/>
      <c r="W583" s="63"/>
      <c r="X583" s="63"/>
      <c r="Y583" s="63"/>
      <c r="Z583" s="63"/>
      <c r="AA583" s="63"/>
      <c r="AB583" s="63"/>
      <c r="AC583" s="63"/>
      <c r="AD583" s="62"/>
      <c r="AE583" s="61"/>
      <c r="AF583" s="61"/>
      <c r="AG583" s="60"/>
      <c r="AH583" s="60"/>
      <c r="AI583" s="59"/>
      <c r="AJ583" s="58"/>
      <c r="AK583" s="58"/>
      <c r="AL583" s="58"/>
      <c r="AM583" s="58"/>
      <c r="AN583" s="58"/>
      <c r="AO583" s="58"/>
      <c r="AP583" s="58"/>
      <c r="AQ583" s="57"/>
      <c r="AR583" s="57"/>
      <c r="AS583" s="57"/>
    </row>
    <row r="584" spans="1:45" ht="15" x14ac:dyDescent="0.25">
      <c r="A584" s="64"/>
      <c r="B584" s="64"/>
      <c r="C584" s="64"/>
      <c r="D584" s="64"/>
      <c r="E584" s="64"/>
      <c r="F584" s="64"/>
      <c r="G584" s="64"/>
      <c r="H584" s="67"/>
      <c r="I584" s="66"/>
      <c r="J584" s="68"/>
      <c r="K584" s="68"/>
      <c r="L584" s="67"/>
      <c r="M584" s="61"/>
      <c r="N584" s="67"/>
      <c r="O584" s="66"/>
      <c r="P584" s="65"/>
      <c r="Q584" s="64"/>
      <c r="R584" s="64"/>
      <c r="S584" s="64"/>
      <c r="T584" s="64"/>
      <c r="U584" s="65"/>
      <c r="V584" s="62"/>
      <c r="W584" s="63"/>
      <c r="X584" s="63"/>
      <c r="Y584" s="63"/>
      <c r="Z584" s="63"/>
      <c r="AA584" s="63"/>
      <c r="AB584" s="63"/>
      <c r="AC584" s="63"/>
      <c r="AD584" s="62"/>
      <c r="AE584" s="61"/>
      <c r="AF584" s="61"/>
      <c r="AG584" s="60"/>
      <c r="AH584" s="60"/>
      <c r="AI584" s="59"/>
      <c r="AJ584" s="58"/>
      <c r="AK584" s="58"/>
      <c r="AL584" s="58"/>
      <c r="AM584" s="58"/>
      <c r="AN584" s="58"/>
      <c r="AO584" s="58"/>
      <c r="AP584" s="58"/>
      <c r="AQ584" s="57"/>
      <c r="AR584" s="57"/>
      <c r="AS584" s="57"/>
    </row>
    <row r="585" spans="1:45" ht="15" x14ac:dyDescent="0.25">
      <c r="A585" s="64"/>
      <c r="B585" s="64"/>
      <c r="C585" s="64"/>
      <c r="D585" s="64"/>
      <c r="E585" s="64"/>
      <c r="F585" s="64"/>
      <c r="G585" s="64"/>
      <c r="H585" s="67"/>
      <c r="I585" s="66"/>
      <c r="J585" s="68"/>
      <c r="K585" s="68"/>
      <c r="L585" s="67"/>
      <c r="M585" s="61"/>
      <c r="N585" s="67"/>
      <c r="O585" s="66"/>
      <c r="P585" s="65"/>
      <c r="Q585" s="64"/>
      <c r="R585" s="64"/>
      <c r="S585" s="64"/>
      <c r="T585" s="64"/>
      <c r="U585" s="65"/>
      <c r="V585" s="62"/>
      <c r="W585" s="63"/>
      <c r="X585" s="63"/>
      <c r="Y585" s="63"/>
      <c r="Z585" s="63"/>
      <c r="AA585" s="63"/>
      <c r="AB585" s="63"/>
      <c r="AC585" s="63"/>
      <c r="AD585" s="62"/>
      <c r="AE585" s="61"/>
      <c r="AF585" s="61"/>
      <c r="AG585" s="60"/>
      <c r="AH585" s="60"/>
      <c r="AI585" s="59"/>
      <c r="AJ585" s="58"/>
      <c r="AK585" s="58"/>
      <c r="AL585" s="58"/>
      <c r="AM585" s="58"/>
      <c r="AN585" s="58"/>
      <c r="AO585" s="58"/>
      <c r="AP585" s="58"/>
      <c r="AQ585" s="57"/>
      <c r="AR585" s="57"/>
      <c r="AS585" s="57"/>
    </row>
    <row r="586" spans="1:45" ht="15" x14ac:dyDescent="0.25">
      <c r="A586" s="64"/>
      <c r="B586" s="64"/>
      <c r="C586" s="64"/>
      <c r="D586" s="64"/>
      <c r="E586" s="64"/>
      <c r="F586" s="64"/>
      <c r="G586" s="64"/>
      <c r="H586" s="67"/>
      <c r="I586" s="66"/>
      <c r="J586" s="68"/>
      <c r="K586" s="68"/>
      <c r="L586" s="67"/>
      <c r="M586" s="61"/>
      <c r="N586" s="67"/>
      <c r="O586" s="66"/>
      <c r="P586" s="65"/>
      <c r="Q586" s="64"/>
      <c r="R586" s="64"/>
      <c r="S586" s="64"/>
      <c r="T586" s="64"/>
      <c r="U586" s="65"/>
      <c r="V586" s="62"/>
      <c r="W586" s="63"/>
      <c r="X586" s="63"/>
      <c r="Y586" s="63"/>
      <c r="Z586" s="63"/>
      <c r="AA586" s="63"/>
      <c r="AB586" s="63"/>
      <c r="AC586" s="63"/>
      <c r="AD586" s="62"/>
      <c r="AE586" s="61"/>
      <c r="AF586" s="61"/>
      <c r="AG586" s="60"/>
      <c r="AH586" s="60"/>
      <c r="AI586" s="59"/>
      <c r="AJ586" s="58"/>
      <c r="AK586" s="58"/>
      <c r="AL586" s="58"/>
      <c r="AM586" s="58"/>
      <c r="AN586" s="58"/>
      <c r="AO586" s="58"/>
      <c r="AP586" s="58"/>
      <c r="AQ586" s="57"/>
      <c r="AR586" s="57"/>
      <c r="AS586" s="57"/>
    </row>
    <row r="587" spans="1:45" ht="15" x14ac:dyDescent="0.25">
      <c r="A587" s="64"/>
      <c r="B587" s="64"/>
      <c r="C587" s="64"/>
      <c r="D587" s="64"/>
      <c r="E587" s="64"/>
      <c r="F587" s="64"/>
      <c r="G587" s="64"/>
      <c r="H587" s="67"/>
      <c r="I587" s="66"/>
      <c r="J587" s="68"/>
      <c r="K587" s="68"/>
      <c r="L587" s="67"/>
      <c r="M587" s="61"/>
      <c r="N587" s="67"/>
      <c r="O587" s="66"/>
      <c r="P587" s="65"/>
      <c r="Q587" s="64"/>
      <c r="R587" s="64"/>
      <c r="S587" s="64"/>
      <c r="T587" s="64"/>
      <c r="U587" s="65"/>
      <c r="V587" s="62"/>
      <c r="W587" s="63"/>
      <c r="X587" s="63"/>
      <c r="Y587" s="63"/>
      <c r="Z587" s="63"/>
      <c r="AA587" s="63"/>
      <c r="AB587" s="63"/>
      <c r="AC587" s="63"/>
      <c r="AD587" s="62"/>
      <c r="AE587" s="61"/>
      <c r="AF587" s="61"/>
      <c r="AG587" s="60"/>
      <c r="AH587" s="60"/>
      <c r="AI587" s="59"/>
      <c r="AJ587" s="58"/>
      <c r="AK587" s="58"/>
      <c r="AL587" s="58"/>
      <c r="AM587" s="58"/>
      <c r="AN587" s="58"/>
      <c r="AO587" s="58"/>
      <c r="AP587" s="58"/>
      <c r="AQ587" s="57"/>
      <c r="AR587" s="57"/>
      <c r="AS587" s="57"/>
    </row>
    <row r="588" spans="1:45" ht="15" x14ac:dyDescent="0.25">
      <c r="A588" s="64"/>
      <c r="B588" s="64"/>
      <c r="C588" s="64"/>
      <c r="D588" s="64"/>
      <c r="E588" s="64"/>
      <c r="F588" s="64"/>
      <c r="G588" s="64"/>
      <c r="H588" s="67"/>
      <c r="I588" s="66"/>
      <c r="J588" s="68"/>
      <c r="K588" s="68"/>
      <c r="L588" s="67"/>
      <c r="M588" s="61"/>
      <c r="N588" s="67"/>
      <c r="O588" s="66"/>
      <c r="P588" s="65"/>
      <c r="Q588" s="64"/>
      <c r="R588" s="64"/>
      <c r="S588" s="64"/>
      <c r="T588" s="64"/>
      <c r="U588" s="65"/>
      <c r="V588" s="62"/>
      <c r="W588" s="63"/>
      <c r="X588" s="63"/>
      <c r="Y588" s="63"/>
      <c r="Z588" s="63"/>
      <c r="AA588" s="63"/>
      <c r="AB588" s="63"/>
      <c r="AC588" s="63"/>
      <c r="AD588" s="62"/>
      <c r="AE588" s="61"/>
      <c r="AF588" s="61"/>
      <c r="AG588" s="60"/>
      <c r="AH588" s="60"/>
      <c r="AI588" s="59"/>
      <c r="AJ588" s="58"/>
      <c r="AK588" s="58"/>
      <c r="AL588" s="58"/>
      <c r="AM588" s="58"/>
      <c r="AN588" s="58"/>
      <c r="AO588" s="58"/>
      <c r="AP588" s="58"/>
      <c r="AQ588" s="57"/>
      <c r="AR588" s="57"/>
      <c r="AS588" s="57"/>
    </row>
    <row r="589" spans="1:45" ht="15" x14ac:dyDescent="0.25">
      <c r="A589" s="64"/>
      <c r="B589" s="64"/>
      <c r="C589" s="64"/>
      <c r="D589" s="64"/>
      <c r="E589" s="64"/>
      <c r="F589" s="64"/>
      <c r="G589" s="64"/>
      <c r="H589" s="67"/>
      <c r="I589" s="66"/>
      <c r="J589" s="68"/>
      <c r="K589" s="68"/>
      <c r="L589" s="67"/>
      <c r="M589" s="61"/>
      <c r="N589" s="67"/>
      <c r="O589" s="66"/>
      <c r="P589" s="65"/>
      <c r="Q589" s="64"/>
      <c r="R589" s="64"/>
      <c r="S589" s="64"/>
      <c r="T589" s="64"/>
      <c r="U589" s="65"/>
      <c r="V589" s="62"/>
      <c r="W589" s="63"/>
      <c r="X589" s="63"/>
      <c r="Y589" s="63"/>
      <c r="Z589" s="63"/>
      <c r="AA589" s="63"/>
      <c r="AB589" s="63"/>
      <c r="AC589" s="63"/>
      <c r="AD589" s="62"/>
      <c r="AE589" s="61"/>
      <c r="AF589" s="61"/>
      <c r="AG589" s="60"/>
      <c r="AH589" s="60"/>
      <c r="AI589" s="59"/>
      <c r="AJ589" s="58"/>
      <c r="AK589" s="58"/>
      <c r="AL589" s="58"/>
      <c r="AM589" s="58"/>
      <c r="AN589" s="58"/>
      <c r="AO589" s="58"/>
      <c r="AP589" s="58"/>
      <c r="AQ589" s="57"/>
      <c r="AR589" s="57"/>
      <c r="AS589" s="57"/>
    </row>
    <row r="590" spans="1:45" ht="15" x14ac:dyDescent="0.25">
      <c r="A590" s="64"/>
      <c r="B590" s="64"/>
      <c r="C590" s="64"/>
      <c r="D590" s="64"/>
      <c r="E590" s="64"/>
      <c r="F590" s="64"/>
      <c r="G590" s="64"/>
      <c r="H590" s="67"/>
      <c r="I590" s="66"/>
      <c r="J590" s="68"/>
      <c r="K590" s="68"/>
      <c r="L590" s="67"/>
      <c r="M590" s="61"/>
      <c r="N590" s="67"/>
      <c r="O590" s="66"/>
      <c r="P590" s="65"/>
      <c r="Q590" s="64"/>
      <c r="R590" s="64"/>
      <c r="S590" s="64"/>
      <c r="T590" s="64"/>
      <c r="U590" s="65"/>
      <c r="V590" s="62"/>
      <c r="W590" s="63"/>
      <c r="X590" s="63"/>
      <c r="Y590" s="63"/>
      <c r="Z590" s="63"/>
      <c r="AA590" s="63"/>
      <c r="AB590" s="63"/>
      <c r="AC590" s="63"/>
      <c r="AD590" s="62"/>
      <c r="AE590" s="61"/>
      <c r="AF590" s="61"/>
      <c r="AG590" s="60"/>
      <c r="AH590" s="60"/>
      <c r="AI590" s="59"/>
      <c r="AJ590" s="58"/>
      <c r="AK590" s="58"/>
      <c r="AL590" s="58"/>
      <c r="AM590" s="58"/>
      <c r="AN590" s="58"/>
      <c r="AO590" s="58"/>
      <c r="AP590" s="58"/>
      <c r="AQ590" s="57"/>
      <c r="AR590" s="57"/>
      <c r="AS590" s="57"/>
    </row>
    <row r="591" spans="1:45" ht="15" x14ac:dyDescent="0.25">
      <c r="A591" s="64"/>
      <c r="B591" s="64"/>
      <c r="C591" s="64"/>
      <c r="D591" s="64"/>
      <c r="E591" s="64"/>
      <c r="F591" s="64"/>
      <c r="G591" s="64"/>
      <c r="H591" s="67"/>
      <c r="I591" s="66"/>
      <c r="J591" s="68"/>
      <c r="K591" s="68"/>
      <c r="L591" s="67"/>
      <c r="M591" s="61"/>
      <c r="N591" s="67"/>
      <c r="O591" s="66"/>
      <c r="P591" s="65"/>
      <c r="Q591" s="64"/>
      <c r="R591" s="64"/>
      <c r="S591" s="64"/>
      <c r="T591" s="64"/>
      <c r="U591" s="65"/>
      <c r="V591" s="62"/>
      <c r="W591" s="63"/>
      <c r="X591" s="63"/>
      <c r="Y591" s="63"/>
      <c r="Z591" s="63"/>
      <c r="AA591" s="63"/>
      <c r="AB591" s="63"/>
      <c r="AC591" s="63"/>
      <c r="AD591" s="62"/>
      <c r="AE591" s="61"/>
      <c r="AF591" s="61"/>
      <c r="AG591" s="60"/>
      <c r="AH591" s="60"/>
      <c r="AI591" s="59"/>
      <c r="AJ591" s="58"/>
      <c r="AK591" s="58"/>
      <c r="AL591" s="58"/>
      <c r="AM591" s="58"/>
      <c r="AN591" s="58"/>
      <c r="AO591" s="58"/>
      <c r="AP591" s="58"/>
      <c r="AQ591" s="57"/>
      <c r="AR591" s="57"/>
      <c r="AS591" s="57"/>
    </row>
    <row r="592" spans="1:45" ht="15" x14ac:dyDescent="0.25">
      <c r="A592" s="64"/>
      <c r="B592" s="64"/>
      <c r="C592" s="64"/>
      <c r="D592" s="64"/>
      <c r="E592" s="64"/>
      <c r="F592" s="64"/>
      <c r="G592" s="64"/>
      <c r="H592" s="67"/>
      <c r="I592" s="66"/>
      <c r="J592" s="68"/>
      <c r="K592" s="68"/>
      <c r="L592" s="67"/>
      <c r="M592" s="61"/>
      <c r="N592" s="67"/>
      <c r="O592" s="66"/>
      <c r="P592" s="65"/>
      <c r="Q592" s="64"/>
      <c r="R592" s="64"/>
      <c r="S592" s="64"/>
      <c r="T592" s="64"/>
      <c r="U592" s="65"/>
      <c r="V592" s="62"/>
      <c r="W592" s="63"/>
      <c r="X592" s="63"/>
      <c r="Y592" s="63"/>
      <c r="Z592" s="63"/>
      <c r="AA592" s="63"/>
      <c r="AB592" s="63"/>
      <c r="AC592" s="63"/>
      <c r="AD592" s="62"/>
      <c r="AE592" s="61"/>
      <c r="AF592" s="61"/>
      <c r="AG592" s="60"/>
      <c r="AH592" s="60"/>
      <c r="AI592" s="59"/>
      <c r="AJ592" s="58"/>
      <c r="AK592" s="58"/>
      <c r="AL592" s="58"/>
      <c r="AM592" s="58"/>
      <c r="AN592" s="58"/>
      <c r="AO592" s="58"/>
      <c r="AP592" s="58"/>
      <c r="AQ592" s="57"/>
      <c r="AR592" s="57"/>
      <c r="AS592" s="57"/>
    </row>
    <row r="593" spans="1:45" ht="15" x14ac:dyDescent="0.25">
      <c r="A593" s="64"/>
      <c r="B593" s="64"/>
      <c r="C593" s="64"/>
      <c r="D593" s="64"/>
      <c r="E593" s="64"/>
      <c r="F593" s="64"/>
      <c r="G593" s="64"/>
      <c r="H593" s="67"/>
      <c r="I593" s="66"/>
      <c r="J593" s="68"/>
      <c r="K593" s="68"/>
      <c r="L593" s="67"/>
      <c r="M593" s="61"/>
      <c r="N593" s="67"/>
      <c r="O593" s="66"/>
      <c r="P593" s="65"/>
      <c r="Q593" s="64"/>
      <c r="R593" s="64"/>
      <c r="S593" s="64"/>
      <c r="T593" s="64"/>
      <c r="U593" s="65"/>
      <c r="V593" s="62"/>
      <c r="W593" s="63"/>
      <c r="X593" s="63"/>
      <c r="Y593" s="63"/>
      <c r="Z593" s="63"/>
      <c r="AA593" s="63"/>
      <c r="AB593" s="63"/>
      <c r="AC593" s="63"/>
      <c r="AD593" s="62"/>
      <c r="AE593" s="61"/>
      <c r="AF593" s="61"/>
      <c r="AG593" s="60"/>
      <c r="AH593" s="60"/>
      <c r="AI593" s="59"/>
      <c r="AJ593" s="58"/>
      <c r="AK593" s="58"/>
      <c r="AL593" s="58"/>
      <c r="AM593" s="58"/>
      <c r="AN593" s="58"/>
      <c r="AO593" s="58"/>
      <c r="AP593" s="58"/>
      <c r="AQ593" s="57"/>
      <c r="AR593" s="57"/>
      <c r="AS593" s="57"/>
    </row>
    <row r="594" spans="1:45" ht="15" x14ac:dyDescent="0.25">
      <c r="A594" s="64"/>
      <c r="B594" s="64"/>
      <c r="C594" s="64"/>
      <c r="D594" s="64"/>
      <c r="E594" s="64"/>
      <c r="F594" s="64"/>
      <c r="G594" s="64"/>
      <c r="H594" s="67"/>
      <c r="I594" s="66"/>
      <c r="J594" s="68"/>
      <c r="K594" s="68"/>
      <c r="L594" s="67"/>
      <c r="M594" s="61"/>
      <c r="N594" s="67"/>
      <c r="O594" s="66"/>
      <c r="P594" s="65"/>
      <c r="Q594" s="64"/>
      <c r="R594" s="64"/>
      <c r="S594" s="64"/>
      <c r="T594" s="64"/>
      <c r="U594" s="65"/>
      <c r="V594" s="62"/>
      <c r="W594" s="63"/>
      <c r="X594" s="63"/>
      <c r="Y594" s="63"/>
      <c r="Z594" s="63"/>
      <c r="AA594" s="63"/>
      <c r="AB594" s="63"/>
      <c r="AC594" s="63"/>
      <c r="AD594" s="62"/>
      <c r="AE594" s="61"/>
      <c r="AF594" s="61"/>
      <c r="AG594" s="60"/>
      <c r="AH594" s="60"/>
      <c r="AI594" s="59"/>
      <c r="AJ594" s="58"/>
      <c r="AK594" s="58"/>
      <c r="AL594" s="58"/>
      <c r="AM594" s="58"/>
      <c r="AN594" s="58"/>
      <c r="AO594" s="58"/>
      <c r="AP594" s="58"/>
      <c r="AQ594" s="57"/>
      <c r="AR594" s="57"/>
      <c r="AS594" s="57"/>
    </row>
    <row r="595" spans="1:45" ht="15" x14ac:dyDescent="0.25">
      <c r="A595" s="64"/>
      <c r="B595" s="64"/>
      <c r="C595" s="64"/>
      <c r="D595" s="64"/>
      <c r="E595" s="64"/>
      <c r="F595" s="64"/>
      <c r="G595" s="64"/>
      <c r="H595" s="67"/>
      <c r="I595" s="66"/>
      <c r="J595" s="68"/>
      <c r="K595" s="68"/>
      <c r="L595" s="67"/>
      <c r="M595" s="61"/>
      <c r="N595" s="67"/>
      <c r="O595" s="66"/>
      <c r="P595" s="65"/>
      <c r="Q595" s="64"/>
      <c r="R595" s="64"/>
      <c r="S595" s="64"/>
      <c r="T595" s="64"/>
      <c r="U595" s="65"/>
      <c r="V595" s="62"/>
      <c r="W595" s="63"/>
      <c r="X595" s="63"/>
      <c r="Y595" s="63"/>
      <c r="Z595" s="63"/>
      <c r="AA595" s="63"/>
      <c r="AB595" s="63"/>
      <c r="AC595" s="63"/>
      <c r="AD595" s="62"/>
      <c r="AE595" s="61"/>
      <c r="AF595" s="61"/>
      <c r="AG595" s="60"/>
      <c r="AH595" s="60"/>
      <c r="AI595" s="59"/>
      <c r="AJ595" s="58"/>
      <c r="AK595" s="58"/>
      <c r="AL595" s="58"/>
      <c r="AM595" s="58"/>
      <c r="AN595" s="58"/>
      <c r="AO595" s="58"/>
      <c r="AP595" s="58"/>
      <c r="AQ595" s="57"/>
      <c r="AR595" s="57"/>
      <c r="AS595" s="57"/>
    </row>
    <row r="596" spans="1:45" ht="15" x14ac:dyDescent="0.25">
      <c r="A596" s="64"/>
      <c r="B596" s="64"/>
      <c r="C596" s="64"/>
      <c r="D596" s="64"/>
      <c r="E596" s="64"/>
      <c r="F596" s="64"/>
      <c r="G596" s="64"/>
      <c r="H596" s="67"/>
      <c r="I596" s="66"/>
      <c r="J596" s="68"/>
      <c r="K596" s="68"/>
      <c r="L596" s="67"/>
      <c r="M596" s="61"/>
      <c r="N596" s="67"/>
      <c r="O596" s="66"/>
      <c r="P596" s="65"/>
      <c r="Q596" s="64"/>
      <c r="R596" s="64"/>
      <c r="S596" s="64"/>
      <c r="T596" s="64"/>
      <c r="U596" s="65"/>
      <c r="V596" s="62"/>
      <c r="W596" s="63"/>
      <c r="X596" s="63"/>
      <c r="Y596" s="63"/>
      <c r="Z596" s="63"/>
      <c r="AA596" s="63"/>
      <c r="AB596" s="63"/>
      <c r="AC596" s="63"/>
      <c r="AD596" s="62"/>
      <c r="AE596" s="61"/>
      <c r="AF596" s="61"/>
      <c r="AG596" s="60"/>
      <c r="AH596" s="60"/>
      <c r="AI596" s="59"/>
      <c r="AJ596" s="58"/>
      <c r="AK596" s="58"/>
      <c r="AL596" s="58"/>
      <c r="AM596" s="58"/>
      <c r="AN596" s="58"/>
      <c r="AO596" s="58"/>
      <c r="AP596" s="58"/>
      <c r="AQ596" s="57"/>
      <c r="AR596" s="57"/>
      <c r="AS596" s="57"/>
    </row>
    <row r="597" spans="1:45" ht="15" x14ac:dyDescent="0.25">
      <c r="A597" s="64"/>
      <c r="B597" s="64"/>
      <c r="C597" s="64"/>
      <c r="D597" s="64"/>
      <c r="E597" s="64"/>
      <c r="F597" s="64"/>
      <c r="G597" s="64"/>
      <c r="H597" s="67"/>
      <c r="I597" s="66"/>
      <c r="J597" s="68"/>
      <c r="K597" s="68"/>
      <c r="L597" s="67"/>
      <c r="M597" s="61"/>
      <c r="N597" s="67"/>
      <c r="O597" s="66"/>
      <c r="P597" s="65"/>
      <c r="Q597" s="64"/>
      <c r="R597" s="64"/>
      <c r="S597" s="64"/>
      <c r="T597" s="64"/>
      <c r="U597" s="65"/>
      <c r="V597" s="62"/>
      <c r="W597" s="63"/>
      <c r="X597" s="63"/>
      <c r="Y597" s="63"/>
      <c r="Z597" s="63"/>
      <c r="AA597" s="63"/>
      <c r="AB597" s="63"/>
      <c r="AC597" s="63"/>
      <c r="AD597" s="62"/>
      <c r="AE597" s="61"/>
      <c r="AF597" s="61"/>
      <c r="AG597" s="60"/>
      <c r="AH597" s="60"/>
      <c r="AI597" s="59"/>
      <c r="AJ597" s="58"/>
      <c r="AK597" s="58"/>
      <c r="AL597" s="58"/>
      <c r="AM597" s="58"/>
      <c r="AN597" s="58"/>
      <c r="AO597" s="58"/>
      <c r="AP597" s="58"/>
      <c r="AQ597" s="57"/>
      <c r="AR597" s="57"/>
      <c r="AS597" s="57"/>
    </row>
    <row r="598" spans="1:45" ht="15" x14ac:dyDescent="0.25">
      <c r="A598" s="64"/>
      <c r="B598" s="64"/>
      <c r="C598" s="64"/>
      <c r="D598" s="64"/>
      <c r="E598" s="64"/>
      <c r="F598" s="64"/>
      <c r="G598" s="64"/>
      <c r="H598" s="67"/>
      <c r="I598" s="66"/>
      <c r="J598" s="68"/>
      <c r="K598" s="68"/>
      <c r="L598" s="67"/>
      <c r="M598" s="61"/>
      <c r="N598" s="67"/>
      <c r="O598" s="66"/>
      <c r="P598" s="65"/>
      <c r="Q598" s="64"/>
      <c r="R598" s="64"/>
      <c r="S598" s="64"/>
      <c r="T598" s="64"/>
      <c r="U598" s="65"/>
      <c r="V598" s="62"/>
      <c r="W598" s="63"/>
      <c r="X598" s="63"/>
      <c r="Y598" s="63"/>
      <c r="Z598" s="63"/>
      <c r="AA598" s="63"/>
      <c r="AB598" s="63"/>
      <c r="AC598" s="63"/>
      <c r="AD598" s="62"/>
      <c r="AE598" s="61"/>
      <c r="AF598" s="61"/>
      <c r="AG598" s="60"/>
      <c r="AH598" s="60"/>
      <c r="AI598" s="59"/>
      <c r="AJ598" s="58"/>
      <c r="AK598" s="58"/>
      <c r="AL598" s="58"/>
      <c r="AM598" s="58"/>
      <c r="AN598" s="58"/>
      <c r="AO598" s="58"/>
      <c r="AP598" s="58"/>
      <c r="AQ598" s="57"/>
      <c r="AR598" s="57"/>
      <c r="AS598" s="57"/>
    </row>
    <row r="599" spans="1:45" ht="15" x14ac:dyDescent="0.25">
      <c r="A599" s="64"/>
      <c r="B599" s="64"/>
      <c r="C599" s="64"/>
      <c r="D599" s="64"/>
      <c r="E599" s="64"/>
      <c r="F599" s="64"/>
      <c r="G599" s="64"/>
      <c r="H599" s="67"/>
      <c r="I599" s="66"/>
      <c r="J599" s="68"/>
      <c r="K599" s="68"/>
      <c r="L599" s="67"/>
      <c r="M599" s="61"/>
      <c r="N599" s="67"/>
      <c r="O599" s="66"/>
      <c r="P599" s="65"/>
      <c r="Q599" s="64"/>
      <c r="R599" s="64"/>
      <c r="S599" s="64"/>
      <c r="T599" s="64"/>
      <c r="U599" s="65"/>
      <c r="V599" s="62"/>
      <c r="W599" s="63"/>
      <c r="X599" s="63"/>
      <c r="Y599" s="63"/>
      <c r="Z599" s="63"/>
      <c r="AA599" s="63"/>
      <c r="AB599" s="63"/>
      <c r="AC599" s="63"/>
      <c r="AD599" s="62"/>
      <c r="AE599" s="61"/>
      <c r="AF599" s="61"/>
      <c r="AG599" s="60"/>
      <c r="AH599" s="60"/>
      <c r="AI599" s="59"/>
      <c r="AJ599" s="58"/>
      <c r="AK599" s="58"/>
      <c r="AL599" s="58"/>
      <c r="AM599" s="58"/>
      <c r="AN599" s="58"/>
      <c r="AO599" s="58"/>
      <c r="AP599" s="58"/>
      <c r="AQ599" s="57"/>
      <c r="AR599" s="57"/>
      <c r="AS599" s="57"/>
    </row>
    <row r="600" spans="1:45" ht="15" x14ac:dyDescent="0.25">
      <c r="A600" s="64"/>
      <c r="B600" s="64"/>
      <c r="C600" s="64"/>
      <c r="D600" s="64"/>
      <c r="E600" s="64"/>
      <c r="F600" s="64"/>
      <c r="G600" s="64"/>
      <c r="H600" s="67"/>
      <c r="I600" s="66"/>
      <c r="J600" s="68"/>
      <c r="K600" s="68"/>
      <c r="L600" s="67"/>
      <c r="M600" s="61"/>
      <c r="N600" s="67"/>
      <c r="O600" s="66"/>
      <c r="P600" s="65"/>
      <c r="Q600" s="64"/>
      <c r="R600" s="64"/>
      <c r="S600" s="64"/>
      <c r="T600" s="64"/>
      <c r="U600" s="65"/>
      <c r="V600" s="62"/>
      <c r="W600" s="63"/>
      <c r="X600" s="63"/>
      <c r="Y600" s="63"/>
      <c r="Z600" s="63"/>
      <c r="AA600" s="63"/>
      <c r="AB600" s="63"/>
      <c r="AC600" s="63"/>
      <c r="AD600" s="62"/>
      <c r="AE600" s="61"/>
      <c r="AF600" s="61"/>
      <c r="AG600" s="60"/>
      <c r="AH600" s="60"/>
      <c r="AI600" s="59"/>
      <c r="AJ600" s="58"/>
      <c r="AK600" s="58"/>
      <c r="AL600" s="58"/>
      <c r="AM600" s="58"/>
      <c r="AN600" s="58"/>
      <c r="AO600" s="58"/>
      <c r="AP600" s="58"/>
      <c r="AQ600" s="57"/>
      <c r="AR600" s="57"/>
      <c r="AS600" s="57"/>
    </row>
    <row r="601" spans="1:45" ht="15" x14ac:dyDescent="0.25">
      <c r="A601" s="64"/>
      <c r="B601" s="64"/>
      <c r="C601" s="64"/>
      <c r="D601" s="64"/>
      <c r="E601" s="64"/>
      <c r="F601" s="64"/>
      <c r="G601" s="64"/>
      <c r="H601" s="67"/>
      <c r="I601" s="66"/>
      <c r="J601" s="68"/>
      <c r="K601" s="68"/>
      <c r="L601" s="67"/>
      <c r="M601" s="61"/>
      <c r="N601" s="67"/>
      <c r="O601" s="66"/>
      <c r="P601" s="65"/>
      <c r="Q601" s="64"/>
      <c r="R601" s="64"/>
      <c r="S601" s="64"/>
      <c r="T601" s="64"/>
      <c r="U601" s="65"/>
      <c r="V601" s="62"/>
      <c r="W601" s="63"/>
      <c r="X601" s="63"/>
      <c r="Y601" s="63"/>
      <c r="Z601" s="63"/>
      <c r="AA601" s="63"/>
      <c r="AB601" s="63"/>
      <c r="AC601" s="63"/>
      <c r="AD601" s="62"/>
      <c r="AE601" s="61"/>
      <c r="AF601" s="61"/>
      <c r="AG601" s="60"/>
      <c r="AH601" s="60"/>
      <c r="AI601" s="59"/>
      <c r="AJ601" s="58"/>
      <c r="AK601" s="58"/>
      <c r="AL601" s="58"/>
      <c r="AM601" s="58"/>
      <c r="AN601" s="58"/>
      <c r="AO601" s="58"/>
      <c r="AP601" s="58"/>
      <c r="AQ601" s="57"/>
      <c r="AR601" s="57"/>
      <c r="AS601" s="57"/>
    </row>
    <row r="602" spans="1:45" ht="15" x14ac:dyDescent="0.25">
      <c r="A602" s="64"/>
      <c r="B602" s="64"/>
      <c r="C602" s="64"/>
      <c r="D602" s="64"/>
      <c r="E602" s="64"/>
      <c r="F602" s="64"/>
      <c r="G602" s="64"/>
      <c r="H602" s="67"/>
      <c r="I602" s="66"/>
      <c r="J602" s="68"/>
      <c r="K602" s="68"/>
      <c r="L602" s="67"/>
      <c r="M602" s="61"/>
      <c r="N602" s="67"/>
      <c r="O602" s="66"/>
      <c r="P602" s="65"/>
      <c r="Q602" s="64"/>
      <c r="R602" s="64"/>
      <c r="S602" s="64"/>
      <c r="T602" s="64"/>
      <c r="U602" s="65"/>
      <c r="V602" s="62"/>
      <c r="W602" s="63"/>
      <c r="X602" s="63"/>
      <c r="Y602" s="63"/>
      <c r="Z602" s="63"/>
      <c r="AA602" s="63"/>
      <c r="AB602" s="63"/>
      <c r="AC602" s="63"/>
      <c r="AD602" s="62"/>
      <c r="AE602" s="61"/>
      <c r="AF602" s="61"/>
      <c r="AG602" s="60"/>
      <c r="AH602" s="60"/>
      <c r="AI602" s="59"/>
      <c r="AJ602" s="58"/>
      <c r="AK602" s="58"/>
      <c r="AL602" s="58"/>
      <c r="AM602" s="58"/>
      <c r="AN602" s="58"/>
      <c r="AO602" s="58"/>
      <c r="AP602" s="58"/>
      <c r="AQ602" s="57"/>
      <c r="AR602" s="57"/>
      <c r="AS602" s="57"/>
    </row>
    <row r="603" spans="1:45" ht="15" x14ac:dyDescent="0.25">
      <c r="A603" s="64"/>
      <c r="B603" s="64"/>
      <c r="C603" s="64"/>
      <c r="D603" s="64"/>
      <c r="E603" s="64"/>
      <c r="F603" s="64"/>
      <c r="G603" s="64"/>
      <c r="H603" s="67"/>
      <c r="I603" s="66"/>
      <c r="J603" s="68"/>
      <c r="K603" s="68"/>
      <c r="L603" s="67"/>
      <c r="M603" s="61"/>
      <c r="N603" s="67"/>
      <c r="O603" s="66"/>
      <c r="P603" s="65"/>
      <c r="Q603" s="64"/>
      <c r="R603" s="64"/>
      <c r="S603" s="64"/>
      <c r="T603" s="64"/>
      <c r="U603" s="65"/>
      <c r="V603" s="62"/>
      <c r="W603" s="63"/>
      <c r="X603" s="63"/>
      <c r="Y603" s="63"/>
      <c r="Z603" s="63"/>
      <c r="AA603" s="63"/>
      <c r="AB603" s="63"/>
      <c r="AC603" s="63"/>
      <c r="AD603" s="62"/>
      <c r="AE603" s="61"/>
      <c r="AF603" s="61"/>
      <c r="AG603" s="60"/>
      <c r="AH603" s="60"/>
      <c r="AI603" s="59"/>
      <c r="AJ603" s="58"/>
      <c r="AK603" s="58"/>
      <c r="AL603" s="58"/>
      <c r="AM603" s="58"/>
      <c r="AN603" s="58"/>
      <c r="AO603" s="58"/>
      <c r="AP603" s="58"/>
      <c r="AQ603" s="57"/>
      <c r="AR603" s="57"/>
      <c r="AS603" s="57"/>
    </row>
    <row r="604" spans="1:45" ht="15" x14ac:dyDescent="0.25">
      <c r="A604" s="64"/>
      <c r="B604" s="64"/>
      <c r="C604" s="64"/>
      <c r="D604" s="64"/>
      <c r="E604" s="64"/>
      <c r="F604" s="64"/>
      <c r="G604" s="64"/>
      <c r="H604" s="67"/>
      <c r="I604" s="66"/>
      <c r="J604" s="68"/>
      <c r="K604" s="68"/>
      <c r="L604" s="67"/>
      <c r="M604" s="61"/>
      <c r="N604" s="67"/>
      <c r="O604" s="66"/>
      <c r="P604" s="65"/>
      <c r="Q604" s="64"/>
      <c r="R604" s="64"/>
      <c r="S604" s="64"/>
      <c r="T604" s="64"/>
      <c r="U604" s="65"/>
      <c r="V604" s="62"/>
      <c r="W604" s="63"/>
      <c r="X604" s="63"/>
      <c r="Y604" s="63"/>
      <c r="Z604" s="63"/>
      <c r="AA604" s="63"/>
      <c r="AB604" s="63"/>
      <c r="AC604" s="63"/>
      <c r="AD604" s="62"/>
      <c r="AE604" s="61"/>
      <c r="AF604" s="61"/>
      <c r="AG604" s="60"/>
      <c r="AH604" s="60"/>
      <c r="AI604" s="59"/>
      <c r="AJ604" s="58"/>
      <c r="AK604" s="58"/>
      <c r="AL604" s="58"/>
      <c r="AM604" s="58"/>
      <c r="AN604" s="58"/>
      <c r="AO604" s="58"/>
      <c r="AP604" s="58"/>
      <c r="AQ604" s="57"/>
      <c r="AR604" s="57"/>
      <c r="AS604" s="57"/>
    </row>
    <row r="605" spans="1:45" ht="15" x14ac:dyDescent="0.25">
      <c r="A605" s="64"/>
      <c r="B605" s="64"/>
      <c r="C605" s="64"/>
      <c r="D605" s="64"/>
      <c r="E605" s="64"/>
      <c r="F605" s="64"/>
      <c r="G605" s="64"/>
      <c r="H605" s="67"/>
      <c r="I605" s="66"/>
      <c r="J605" s="68"/>
      <c r="K605" s="68"/>
      <c r="L605" s="67"/>
      <c r="M605" s="61"/>
      <c r="N605" s="67"/>
      <c r="O605" s="66"/>
      <c r="P605" s="65"/>
      <c r="Q605" s="64"/>
      <c r="R605" s="64"/>
      <c r="S605" s="64"/>
      <c r="T605" s="64"/>
      <c r="U605" s="65"/>
      <c r="V605" s="62"/>
      <c r="W605" s="63"/>
      <c r="X605" s="63"/>
      <c r="Y605" s="63"/>
      <c r="Z605" s="63"/>
      <c r="AA605" s="63"/>
      <c r="AB605" s="63"/>
      <c r="AC605" s="63"/>
      <c r="AD605" s="62"/>
      <c r="AE605" s="61"/>
      <c r="AF605" s="61"/>
      <c r="AG605" s="60"/>
      <c r="AH605" s="60"/>
      <c r="AI605" s="59"/>
      <c r="AJ605" s="58"/>
      <c r="AK605" s="58"/>
      <c r="AL605" s="58"/>
      <c r="AM605" s="58"/>
      <c r="AN605" s="58"/>
      <c r="AO605" s="58"/>
      <c r="AP605" s="58"/>
      <c r="AQ605" s="57"/>
      <c r="AR605" s="57"/>
      <c r="AS605" s="57"/>
    </row>
    <row r="606" spans="1:45" ht="15" x14ac:dyDescent="0.25">
      <c r="A606" s="64"/>
      <c r="B606" s="64"/>
      <c r="C606" s="64"/>
      <c r="D606" s="64"/>
      <c r="E606" s="64"/>
      <c r="F606" s="64"/>
      <c r="G606" s="64"/>
      <c r="H606" s="67"/>
      <c r="I606" s="66"/>
      <c r="J606" s="68"/>
      <c r="K606" s="68"/>
      <c r="L606" s="67"/>
      <c r="M606" s="61"/>
      <c r="N606" s="67"/>
      <c r="O606" s="66"/>
      <c r="P606" s="65"/>
      <c r="Q606" s="64"/>
      <c r="R606" s="64"/>
      <c r="S606" s="64"/>
      <c r="T606" s="64"/>
      <c r="U606" s="65"/>
      <c r="V606" s="62"/>
      <c r="W606" s="63"/>
      <c r="X606" s="63"/>
      <c r="Y606" s="63"/>
      <c r="Z606" s="63"/>
      <c r="AA606" s="63"/>
      <c r="AB606" s="63"/>
      <c r="AC606" s="63"/>
      <c r="AD606" s="62"/>
      <c r="AE606" s="61"/>
      <c r="AF606" s="61"/>
      <c r="AG606" s="60"/>
      <c r="AH606" s="60"/>
      <c r="AI606" s="59"/>
      <c r="AJ606" s="58"/>
      <c r="AK606" s="58"/>
      <c r="AL606" s="58"/>
      <c r="AM606" s="58"/>
      <c r="AN606" s="58"/>
      <c r="AO606" s="58"/>
      <c r="AP606" s="58"/>
      <c r="AQ606" s="57"/>
      <c r="AR606" s="57"/>
      <c r="AS606" s="57"/>
    </row>
    <row r="607" spans="1:45" ht="15" x14ac:dyDescent="0.25">
      <c r="A607" s="64"/>
      <c r="B607" s="64"/>
      <c r="C607" s="64"/>
      <c r="D607" s="64"/>
      <c r="E607" s="64"/>
      <c r="F607" s="64"/>
      <c r="G607" s="64"/>
      <c r="H607" s="67"/>
      <c r="I607" s="66"/>
      <c r="J607" s="68"/>
      <c r="K607" s="68"/>
      <c r="L607" s="67"/>
      <c r="M607" s="61"/>
      <c r="N607" s="67"/>
      <c r="O607" s="66"/>
      <c r="P607" s="65"/>
      <c r="Q607" s="64"/>
      <c r="R607" s="64"/>
      <c r="S607" s="64"/>
      <c r="T607" s="64"/>
      <c r="U607" s="65"/>
      <c r="V607" s="62"/>
      <c r="W607" s="63"/>
      <c r="X607" s="63"/>
      <c r="Y607" s="63"/>
      <c r="Z607" s="63"/>
      <c r="AA607" s="63"/>
      <c r="AB607" s="63"/>
      <c r="AC607" s="63"/>
      <c r="AD607" s="62"/>
      <c r="AE607" s="61"/>
      <c r="AF607" s="61"/>
      <c r="AG607" s="60"/>
      <c r="AH607" s="60"/>
      <c r="AI607" s="59"/>
      <c r="AJ607" s="58"/>
      <c r="AK607" s="58"/>
      <c r="AL607" s="58"/>
      <c r="AM607" s="58"/>
      <c r="AN607" s="58"/>
      <c r="AO607" s="58"/>
      <c r="AP607" s="58"/>
      <c r="AQ607" s="57"/>
      <c r="AR607" s="57"/>
      <c r="AS607" s="57"/>
    </row>
    <row r="608" spans="1:45" ht="15" x14ac:dyDescent="0.25">
      <c r="A608" s="64"/>
      <c r="B608" s="64"/>
      <c r="C608" s="64"/>
      <c r="D608" s="64"/>
      <c r="E608" s="64"/>
      <c r="F608" s="64"/>
      <c r="G608" s="64"/>
      <c r="H608" s="67"/>
      <c r="I608" s="66"/>
      <c r="J608" s="68"/>
      <c r="K608" s="68"/>
      <c r="L608" s="67"/>
      <c r="M608" s="61"/>
      <c r="N608" s="67"/>
      <c r="O608" s="66"/>
      <c r="P608" s="65"/>
      <c r="Q608" s="64"/>
      <c r="R608" s="64"/>
      <c r="S608" s="64"/>
      <c r="T608" s="64"/>
      <c r="U608" s="65"/>
      <c r="V608" s="62"/>
      <c r="W608" s="63"/>
      <c r="X608" s="63"/>
      <c r="Y608" s="63"/>
      <c r="Z608" s="63"/>
      <c r="AA608" s="63"/>
      <c r="AB608" s="63"/>
      <c r="AC608" s="63"/>
      <c r="AD608" s="62"/>
      <c r="AE608" s="61"/>
      <c r="AF608" s="61"/>
      <c r="AG608" s="60"/>
      <c r="AH608" s="60"/>
      <c r="AI608" s="59"/>
      <c r="AJ608" s="58"/>
      <c r="AK608" s="58"/>
      <c r="AL608" s="58"/>
      <c r="AM608" s="58"/>
      <c r="AN608" s="58"/>
      <c r="AO608" s="58"/>
      <c r="AP608" s="58"/>
      <c r="AQ608" s="57"/>
      <c r="AR608" s="57"/>
      <c r="AS608" s="57"/>
    </row>
    <row r="609" spans="1:45" ht="15" x14ac:dyDescent="0.25">
      <c r="A609" s="64"/>
      <c r="B609" s="64"/>
      <c r="C609" s="64"/>
      <c r="D609" s="64"/>
      <c r="E609" s="64"/>
      <c r="F609" s="64"/>
      <c r="G609" s="64"/>
      <c r="H609" s="67"/>
      <c r="I609" s="66"/>
      <c r="J609" s="68"/>
      <c r="K609" s="68"/>
      <c r="L609" s="67"/>
      <c r="M609" s="61"/>
      <c r="N609" s="67"/>
      <c r="O609" s="66"/>
      <c r="P609" s="65"/>
      <c r="Q609" s="64"/>
      <c r="R609" s="64"/>
      <c r="S609" s="64"/>
      <c r="T609" s="64"/>
      <c r="U609" s="65"/>
      <c r="V609" s="62"/>
      <c r="W609" s="63"/>
      <c r="X609" s="63"/>
      <c r="Y609" s="63"/>
      <c r="Z609" s="63"/>
      <c r="AA609" s="63"/>
      <c r="AB609" s="63"/>
      <c r="AC609" s="63"/>
      <c r="AD609" s="62"/>
      <c r="AE609" s="61"/>
      <c r="AF609" s="61"/>
      <c r="AG609" s="60"/>
      <c r="AH609" s="60"/>
      <c r="AI609" s="59"/>
      <c r="AJ609" s="58"/>
      <c r="AK609" s="58"/>
      <c r="AL609" s="58"/>
      <c r="AM609" s="58"/>
      <c r="AN609" s="58"/>
      <c r="AO609" s="58"/>
      <c r="AP609" s="58"/>
      <c r="AQ609" s="57"/>
      <c r="AR609" s="57"/>
      <c r="AS609" s="57"/>
    </row>
    <row r="610" spans="1:45" ht="15" x14ac:dyDescent="0.25">
      <c r="A610" s="64"/>
      <c r="B610" s="64"/>
      <c r="C610" s="64"/>
      <c r="D610" s="64"/>
      <c r="E610" s="64"/>
      <c r="F610" s="64"/>
      <c r="G610" s="64"/>
      <c r="H610" s="67"/>
      <c r="I610" s="66"/>
      <c r="J610" s="68"/>
      <c r="K610" s="68"/>
      <c r="L610" s="67"/>
      <c r="M610" s="61"/>
      <c r="N610" s="67"/>
      <c r="O610" s="66"/>
      <c r="P610" s="65"/>
      <c r="Q610" s="64"/>
      <c r="R610" s="64"/>
      <c r="S610" s="64"/>
      <c r="T610" s="64"/>
      <c r="U610" s="65"/>
      <c r="V610" s="62"/>
      <c r="W610" s="63"/>
      <c r="X610" s="63"/>
      <c r="Y610" s="63"/>
      <c r="Z610" s="63"/>
      <c r="AA610" s="63"/>
      <c r="AB610" s="63"/>
      <c r="AC610" s="63"/>
      <c r="AD610" s="62"/>
      <c r="AE610" s="61"/>
      <c r="AF610" s="61"/>
      <c r="AG610" s="60"/>
      <c r="AH610" s="60"/>
      <c r="AI610" s="59"/>
      <c r="AJ610" s="58"/>
      <c r="AK610" s="58"/>
      <c r="AL610" s="58"/>
      <c r="AM610" s="58"/>
      <c r="AN610" s="58"/>
      <c r="AO610" s="58"/>
      <c r="AP610" s="58"/>
      <c r="AQ610" s="57"/>
      <c r="AR610" s="57"/>
      <c r="AS610" s="57"/>
    </row>
    <row r="611" spans="1:45" ht="15" x14ac:dyDescent="0.25">
      <c r="A611" s="64"/>
      <c r="B611" s="64"/>
      <c r="C611" s="64"/>
      <c r="D611" s="64"/>
      <c r="E611" s="64"/>
      <c r="F611" s="64"/>
      <c r="G611" s="64"/>
      <c r="H611" s="67"/>
      <c r="I611" s="66"/>
      <c r="J611" s="68"/>
      <c r="K611" s="68"/>
      <c r="L611" s="67"/>
      <c r="M611" s="61"/>
      <c r="N611" s="67"/>
      <c r="O611" s="66"/>
      <c r="P611" s="65"/>
      <c r="Q611" s="64"/>
      <c r="R611" s="64"/>
      <c r="S611" s="64"/>
      <c r="T611" s="64"/>
      <c r="U611" s="65"/>
      <c r="V611" s="62"/>
      <c r="W611" s="63"/>
      <c r="X611" s="63"/>
      <c r="Y611" s="63"/>
      <c r="Z611" s="63"/>
      <c r="AA611" s="63"/>
      <c r="AB611" s="63"/>
      <c r="AC611" s="63"/>
      <c r="AD611" s="62"/>
      <c r="AE611" s="61"/>
      <c r="AF611" s="61"/>
      <c r="AG611" s="60"/>
      <c r="AH611" s="60"/>
      <c r="AI611" s="59"/>
      <c r="AJ611" s="58"/>
      <c r="AK611" s="58"/>
      <c r="AL611" s="58"/>
      <c r="AM611" s="58"/>
      <c r="AN611" s="58"/>
      <c r="AO611" s="58"/>
      <c r="AP611" s="58"/>
      <c r="AQ611" s="57"/>
      <c r="AR611" s="57"/>
      <c r="AS611" s="57"/>
    </row>
    <row r="612" spans="1:45" ht="15" x14ac:dyDescent="0.25">
      <c r="A612" s="64"/>
      <c r="B612" s="64"/>
      <c r="C612" s="64"/>
      <c r="D612" s="64"/>
      <c r="E612" s="64"/>
      <c r="F612" s="64"/>
      <c r="G612" s="64"/>
      <c r="H612" s="67"/>
      <c r="I612" s="66"/>
      <c r="J612" s="68"/>
      <c r="K612" s="68"/>
      <c r="L612" s="67"/>
      <c r="M612" s="61"/>
      <c r="N612" s="67"/>
      <c r="O612" s="66"/>
      <c r="P612" s="65"/>
      <c r="Q612" s="64"/>
      <c r="R612" s="64"/>
      <c r="S612" s="64"/>
      <c r="T612" s="64"/>
      <c r="U612" s="65"/>
      <c r="V612" s="62"/>
      <c r="W612" s="63"/>
      <c r="X612" s="63"/>
      <c r="Y612" s="63"/>
      <c r="Z612" s="63"/>
      <c r="AA612" s="63"/>
      <c r="AB612" s="63"/>
      <c r="AC612" s="63"/>
      <c r="AD612" s="62"/>
      <c r="AE612" s="61"/>
      <c r="AF612" s="61"/>
      <c r="AG612" s="60"/>
      <c r="AH612" s="60"/>
      <c r="AI612" s="59"/>
      <c r="AJ612" s="58"/>
      <c r="AK612" s="58"/>
      <c r="AL612" s="58"/>
      <c r="AM612" s="58"/>
      <c r="AN612" s="58"/>
      <c r="AO612" s="58"/>
      <c r="AP612" s="58"/>
      <c r="AQ612" s="57"/>
      <c r="AR612" s="57"/>
      <c r="AS612" s="57"/>
    </row>
    <row r="613" spans="1:45" ht="15" x14ac:dyDescent="0.25">
      <c r="A613" s="64"/>
      <c r="B613" s="64"/>
      <c r="C613" s="64"/>
      <c r="D613" s="64"/>
      <c r="E613" s="64"/>
      <c r="F613" s="64"/>
      <c r="G613" s="64"/>
      <c r="H613" s="67"/>
      <c r="I613" s="66"/>
      <c r="J613" s="68"/>
      <c r="K613" s="68"/>
      <c r="L613" s="67"/>
      <c r="M613" s="61"/>
      <c r="N613" s="67"/>
      <c r="O613" s="66"/>
      <c r="P613" s="65"/>
      <c r="Q613" s="64"/>
      <c r="R613" s="64"/>
      <c r="S613" s="64"/>
      <c r="T613" s="64"/>
      <c r="U613" s="65"/>
      <c r="V613" s="62"/>
      <c r="W613" s="63"/>
      <c r="X613" s="63"/>
      <c r="Y613" s="63"/>
      <c r="Z613" s="63"/>
      <c r="AA613" s="63"/>
      <c r="AB613" s="63"/>
      <c r="AC613" s="63"/>
      <c r="AD613" s="62"/>
      <c r="AE613" s="61"/>
      <c r="AF613" s="61"/>
      <c r="AG613" s="60"/>
      <c r="AH613" s="60"/>
      <c r="AI613" s="59"/>
      <c r="AJ613" s="58"/>
      <c r="AK613" s="58"/>
      <c r="AL613" s="58"/>
      <c r="AM613" s="58"/>
      <c r="AN613" s="58"/>
      <c r="AO613" s="58"/>
      <c r="AP613" s="58"/>
      <c r="AQ613" s="57"/>
      <c r="AR613" s="57"/>
      <c r="AS613" s="57"/>
    </row>
    <row r="614" spans="1:45" ht="15" x14ac:dyDescent="0.25">
      <c r="A614" s="64"/>
      <c r="B614" s="64"/>
      <c r="C614" s="64"/>
      <c r="D614" s="64"/>
      <c r="E614" s="64"/>
      <c r="F614" s="64"/>
      <c r="G614" s="64"/>
      <c r="H614" s="67"/>
      <c r="I614" s="66"/>
      <c r="J614" s="68"/>
      <c r="K614" s="68"/>
      <c r="L614" s="67"/>
      <c r="M614" s="61"/>
      <c r="N614" s="67"/>
      <c r="O614" s="66"/>
      <c r="P614" s="65"/>
      <c r="Q614" s="64"/>
      <c r="R614" s="64"/>
      <c r="S614" s="64"/>
      <c r="T614" s="64"/>
      <c r="U614" s="65"/>
      <c r="V614" s="62"/>
      <c r="W614" s="63"/>
      <c r="X614" s="63"/>
      <c r="Y614" s="63"/>
      <c r="Z614" s="63"/>
      <c r="AA614" s="63"/>
      <c r="AB614" s="63"/>
      <c r="AC614" s="63"/>
      <c r="AD614" s="62"/>
      <c r="AE614" s="61"/>
      <c r="AF614" s="61"/>
      <c r="AG614" s="60"/>
      <c r="AH614" s="60"/>
      <c r="AI614" s="59"/>
      <c r="AJ614" s="58"/>
      <c r="AK614" s="58"/>
      <c r="AL614" s="58"/>
      <c r="AM614" s="58"/>
      <c r="AN614" s="58"/>
      <c r="AO614" s="58"/>
      <c r="AP614" s="58"/>
      <c r="AQ614" s="57"/>
      <c r="AR614" s="57"/>
      <c r="AS614" s="57"/>
    </row>
    <row r="615" spans="1:45" ht="15" x14ac:dyDescent="0.25">
      <c r="A615" s="64"/>
      <c r="B615" s="64"/>
      <c r="C615" s="64"/>
      <c r="D615" s="64"/>
      <c r="E615" s="64"/>
      <c r="F615" s="64"/>
      <c r="G615" s="64"/>
      <c r="H615" s="67"/>
      <c r="I615" s="66"/>
      <c r="J615" s="68"/>
      <c r="K615" s="68"/>
      <c r="L615" s="67"/>
      <c r="M615" s="61"/>
      <c r="N615" s="67"/>
      <c r="O615" s="66"/>
      <c r="P615" s="65"/>
      <c r="Q615" s="64"/>
      <c r="R615" s="64"/>
      <c r="S615" s="64"/>
      <c r="T615" s="64"/>
      <c r="U615" s="65"/>
      <c r="V615" s="62"/>
      <c r="W615" s="63"/>
      <c r="X615" s="63"/>
      <c r="Y615" s="63"/>
      <c r="Z615" s="63"/>
      <c r="AA615" s="63"/>
      <c r="AB615" s="63"/>
      <c r="AC615" s="63"/>
      <c r="AD615" s="62"/>
      <c r="AE615" s="61"/>
      <c r="AF615" s="61"/>
      <c r="AG615" s="60"/>
      <c r="AH615" s="60"/>
      <c r="AI615" s="59"/>
      <c r="AJ615" s="58"/>
      <c r="AK615" s="58"/>
      <c r="AL615" s="58"/>
      <c r="AM615" s="58"/>
      <c r="AN615" s="58"/>
      <c r="AO615" s="58"/>
      <c r="AP615" s="58"/>
      <c r="AQ615" s="57"/>
      <c r="AR615" s="57"/>
      <c r="AS615" s="57"/>
    </row>
    <row r="616" spans="1:45" ht="15" x14ac:dyDescent="0.25">
      <c r="A616" s="64"/>
      <c r="B616" s="64"/>
      <c r="C616" s="64"/>
      <c r="D616" s="64"/>
      <c r="E616" s="64"/>
      <c r="F616" s="64"/>
      <c r="G616" s="64"/>
      <c r="H616" s="67"/>
      <c r="I616" s="66"/>
      <c r="J616" s="68"/>
      <c r="K616" s="68"/>
      <c r="L616" s="67"/>
      <c r="M616" s="61"/>
      <c r="N616" s="67"/>
      <c r="O616" s="66"/>
      <c r="P616" s="65"/>
      <c r="Q616" s="64"/>
      <c r="R616" s="64"/>
      <c r="S616" s="64"/>
      <c r="T616" s="64"/>
      <c r="U616" s="65"/>
      <c r="V616" s="62"/>
      <c r="W616" s="63"/>
      <c r="X616" s="63"/>
      <c r="Y616" s="63"/>
      <c r="Z616" s="63"/>
      <c r="AA616" s="63"/>
      <c r="AB616" s="63"/>
      <c r="AC616" s="63"/>
      <c r="AD616" s="62"/>
      <c r="AE616" s="61"/>
      <c r="AF616" s="61"/>
      <c r="AG616" s="60"/>
      <c r="AH616" s="60"/>
      <c r="AI616" s="59"/>
      <c r="AJ616" s="58"/>
      <c r="AK616" s="58"/>
      <c r="AL616" s="58"/>
      <c r="AM616" s="58"/>
      <c r="AN616" s="58"/>
      <c r="AO616" s="58"/>
      <c r="AP616" s="58"/>
      <c r="AQ616" s="57"/>
      <c r="AR616" s="57"/>
      <c r="AS616" s="57"/>
    </row>
    <row r="617" spans="1:45" ht="15" x14ac:dyDescent="0.25">
      <c r="A617" s="64"/>
      <c r="B617" s="64"/>
      <c r="C617" s="64"/>
      <c r="D617" s="64"/>
      <c r="E617" s="64"/>
      <c r="F617" s="64"/>
      <c r="G617" s="64"/>
      <c r="H617" s="67"/>
      <c r="I617" s="66"/>
      <c r="J617" s="68"/>
      <c r="K617" s="68"/>
      <c r="L617" s="67"/>
      <c r="M617" s="61"/>
      <c r="N617" s="67"/>
      <c r="O617" s="66"/>
      <c r="P617" s="65"/>
      <c r="Q617" s="64"/>
      <c r="R617" s="64"/>
      <c r="S617" s="64"/>
      <c r="T617" s="64"/>
      <c r="U617" s="65"/>
      <c r="V617" s="62"/>
      <c r="W617" s="63"/>
      <c r="X617" s="63"/>
      <c r="Y617" s="63"/>
      <c r="Z617" s="63"/>
      <c r="AA617" s="63"/>
      <c r="AB617" s="63"/>
      <c r="AC617" s="63"/>
      <c r="AD617" s="62"/>
      <c r="AE617" s="61"/>
      <c r="AF617" s="61"/>
      <c r="AG617" s="60"/>
      <c r="AH617" s="60"/>
      <c r="AI617" s="59"/>
      <c r="AJ617" s="58"/>
      <c r="AK617" s="58"/>
      <c r="AL617" s="58"/>
      <c r="AM617" s="58"/>
      <c r="AN617" s="58"/>
      <c r="AO617" s="58"/>
      <c r="AP617" s="58"/>
      <c r="AQ617" s="57"/>
      <c r="AR617" s="57"/>
      <c r="AS617" s="57"/>
    </row>
    <row r="618" spans="1:45" ht="15" x14ac:dyDescent="0.25">
      <c r="A618" s="64"/>
      <c r="B618" s="64"/>
      <c r="C618" s="64"/>
      <c r="D618" s="64"/>
      <c r="E618" s="64"/>
      <c r="F618" s="64"/>
      <c r="G618" s="64"/>
      <c r="H618" s="67"/>
      <c r="I618" s="66"/>
      <c r="J618" s="68"/>
      <c r="K618" s="68"/>
      <c r="L618" s="67"/>
      <c r="M618" s="61"/>
      <c r="N618" s="67"/>
      <c r="O618" s="66"/>
      <c r="P618" s="65"/>
      <c r="Q618" s="64"/>
      <c r="R618" s="64"/>
      <c r="S618" s="64"/>
      <c r="T618" s="64"/>
      <c r="U618" s="65"/>
      <c r="V618" s="62"/>
      <c r="W618" s="63"/>
      <c r="X618" s="63"/>
      <c r="Y618" s="63"/>
      <c r="Z618" s="63"/>
      <c r="AA618" s="63"/>
      <c r="AB618" s="63"/>
      <c r="AC618" s="63"/>
      <c r="AD618" s="62"/>
      <c r="AE618" s="61"/>
      <c r="AF618" s="61"/>
      <c r="AG618" s="60"/>
      <c r="AH618" s="60"/>
      <c r="AI618" s="59"/>
      <c r="AJ618" s="58"/>
      <c r="AK618" s="58"/>
      <c r="AL618" s="58"/>
      <c r="AM618" s="58"/>
      <c r="AN618" s="58"/>
      <c r="AO618" s="58"/>
      <c r="AP618" s="58"/>
      <c r="AQ618" s="57"/>
      <c r="AR618" s="57"/>
      <c r="AS618" s="57"/>
    </row>
    <row r="619" spans="1:45" ht="15" x14ac:dyDescent="0.25">
      <c r="A619" s="64"/>
      <c r="B619" s="64"/>
      <c r="C619" s="64"/>
      <c r="D619" s="64"/>
      <c r="E619" s="64"/>
      <c r="F619" s="64"/>
      <c r="G619" s="64"/>
      <c r="H619" s="67"/>
      <c r="I619" s="66"/>
      <c r="J619" s="68"/>
      <c r="K619" s="68"/>
      <c r="L619" s="67"/>
      <c r="M619" s="61"/>
      <c r="N619" s="67"/>
      <c r="O619" s="66"/>
      <c r="P619" s="65"/>
      <c r="Q619" s="64"/>
      <c r="R619" s="64"/>
      <c r="S619" s="64"/>
      <c r="T619" s="64"/>
      <c r="U619" s="65"/>
      <c r="V619" s="62"/>
      <c r="W619" s="63"/>
      <c r="X619" s="63"/>
      <c r="Y619" s="63"/>
      <c r="Z619" s="63"/>
      <c r="AA619" s="63"/>
      <c r="AB619" s="63"/>
      <c r="AC619" s="63"/>
      <c r="AD619" s="62"/>
      <c r="AE619" s="61"/>
      <c r="AF619" s="61"/>
      <c r="AG619" s="60"/>
      <c r="AH619" s="60"/>
      <c r="AI619" s="59"/>
      <c r="AJ619" s="58"/>
      <c r="AK619" s="58"/>
      <c r="AL619" s="58"/>
      <c r="AM619" s="58"/>
      <c r="AN619" s="58"/>
      <c r="AO619" s="58"/>
      <c r="AP619" s="58"/>
      <c r="AQ619" s="57"/>
      <c r="AR619" s="57"/>
      <c r="AS619" s="57"/>
    </row>
    <row r="620" spans="1:45" ht="15" x14ac:dyDescent="0.25">
      <c r="A620" s="64"/>
      <c r="B620" s="64"/>
      <c r="C620" s="64"/>
      <c r="D620" s="64"/>
      <c r="E620" s="64"/>
      <c r="F620" s="64"/>
      <c r="G620" s="64"/>
      <c r="H620" s="67"/>
      <c r="I620" s="66"/>
      <c r="J620" s="68"/>
      <c r="K620" s="68"/>
      <c r="L620" s="67"/>
      <c r="M620" s="61"/>
      <c r="N620" s="67"/>
      <c r="O620" s="66"/>
      <c r="P620" s="65"/>
      <c r="Q620" s="64"/>
      <c r="R620" s="64"/>
      <c r="S620" s="64"/>
      <c r="T620" s="64"/>
      <c r="U620" s="65"/>
      <c r="V620" s="62"/>
      <c r="W620" s="63"/>
      <c r="X620" s="63"/>
      <c r="Y620" s="63"/>
      <c r="Z620" s="63"/>
      <c r="AA620" s="63"/>
      <c r="AB620" s="63"/>
      <c r="AC620" s="63"/>
      <c r="AD620" s="62"/>
      <c r="AE620" s="61"/>
      <c r="AF620" s="61"/>
      <c r="AG620" s="60"/>
      <c r="AH620" s="60"/>
      <c r="AI620" s="59"/>
      <c r="AJ620" s="58"/>
      <c r="AK620" s="58"/>
      <c r="AL620" s="58"/>
      <c r="AM620" s="58"/>
      <c r="AN620" s="58"/>
      <c r="AO620" s="58"/>
      <c r="AP620" s="58"/>
      <c r="AQ620" s="57"/>
      <c r="AR620" s="57"/>
      <c r="AS620" s="57"/>
    </row>
    <row r="621" spans="1:45" ht="15" x14ac:dyDescent="0.25">
      <c r="A621" s="64"/>
      <c r="B621" s="64"/>
      <c r="C621" s="64"/>
      <c r="D621" s="64"/>
      <c r="E621" s="64"/>
      <c r="F621" s="64"/>
      <c r="G621" s="64"/>
      <c r="H621" s="67"/>
      <c r="I621" s="66"/>
      <c r="J621" s="68"/>
      <c r="K621" s="68"/>
      <c r="L621" s="67"/>
      <c r="M621" s="61"/>
      <c r="N621" s="67"/>
      <c r="O621" s="66"/>
      <c r="P621" s="65"/>
      <c r="Q621" s="64"/>
      <c r="R621" s="64"/>
      <c r="S621" s="64"/>
      <c r="T621" s="64"/>
      <c r="U621" s="65"/>
      <c r="V621" s="62"/>
      <c r="W621" s="63"/>
      <c r="X621" s="63"/>
      <c r="Y621" s="63"/>
      <c r="Z621" s="63"/>
      <c r="AA621" s="63"/>
      <c r="AB621" s="63"/>
      <c r="AC621" s="63"/>
      <c r="AD621" s="62"/>
      <c r="AE621" s="61"/>
      <c r="AF621" s="61"/>
      <c r="AG621" s="60"/>
      <c r="AH621" s="60"/>
      <c r="AI621" s="59"/>
      <c r="AJ621" s="58"/>
      <c r="AK621" s="58"/>
      <c r="AL621" s="58"/>
      <c r="AM621" s="58"/>
      <c r="AN621" s="58"/>
      <c r="AO621" s="58"/>
      <c r="AP621" s="58"/>
      <c r="AQ621" s="57"/>
      <c r="AR621" s="57"/>
      <c r="AS621" s="57"/>
    </row>
    <row r="622" spans="1:45" ht="15" x14ac:dyDescent="0.25">
      <c r="A622" s="64"/>
      <c r="B622" s="64"/>
      <c r="C622" s="64"/>
      <c r="D622" s="64"/>
      <c r="E622" s="64"/>
      <c r="F622" s="64"/>
      <c r="G622" s="64"/>
      <c r="H622" s="67"/>
      <c r="I622" s="66"/>
      <c r="J622" s="68"/>
      <c r="K622" s="68"/>
      <c r="L622" s="67"/>
      <c r="M622" s="61"/>
      <c r="N622" s="67"/>
      <c r="O622" s="66"/>
      <c r="P622" s="65"/>
      <c r="Q622" s="64"/>
      <c r="R622" s="64"/>
      <c r="S622" s="64"/>
      <c r="T622" s="64"/>
      <c r="U622" s="65"/>
      <c r="V622" s="62"/>
      <c r="W622" s="63"/>
      <c r="X622" s="63"/>
      <c r="Y622" s="63"/>
      <c r="Z622" s="63"/>
      <c r="AA622" s="63"/>
      <c r="AB622" s="63"/>
      <c r="AC622" s="63"/>
      <c r="AD622" s="62"/>
      <c r="AE622" s="61"/>
      <c r="AF622" s="61"/>
      <c r="AG622" s="60"/>
      <c r="AH622" s="60"/>
      <c r="AI622" s="59"/>
      <c r="AJ622" s="58"/>
      <c r="AK622" s="58"/>
      <c r="AL622" s="58"/>
      <c r="AM622" s="58"/>
      <c r="AN622" s="58"/>
      <c r="AO622" s="58"/>
      <c r="AP622" s="58"/>
      <c r="AQ622" s="57"/>
      <c r="AR622" s="57"/>
      <c r="AS622" s="57"/>
    </row>
    <row r="623" spans="1:45" ht="15" x14ac:dyDescent="0.25">
      <c r="A623" s="64"/>
      <c r="B623" s="64"/>
      <c r="C623" s="64"/>
      <c r="D623" s="64"/>
      <c r="E623" s="64"/>
      <c r="F623" s="64"/>
      <c r="G623" s="64"/>
      <c r="H623" s="67"/>
      <c r="I623" s="66"/>
      <c r="J623" s="68"/>
      <c r="K623" s="68"/>
      <c r="L623" s="67"/>
      <c r="M623" s="61"/>
      <c r="N623" s="67"/>
      <c r="O623" s="66"/>
      <c r="P623" s="65"/>
      <c r="Q623" s="64"/>
      <c r="R623" s="64"/>
      <c r="S623" s="64"/>
      <c r="T623" s="64"/>
      <c r="U623" s="65"/>
      <c r="V623" s="62"/>
      <c r="W623" s="63"/>
      <c r="X623" s="63"/>
      <c r="Y623" s="63"/>
      <c r="Z623" s="63"/>
      <c r="AA623" s="63"/>
      <c r="AB623" s="63"/>
      <c r="AC623" s="63"/>
      <c r="AD623" s="62"/>
      <c r="AE623" s="61"/>
      <c r="AF623" s="61"/>
      <c r="AG623" s="60"/>
      <c r="AH623" s="60"/>
      <c r="AI623" s="59"/>
      <c r="AJ623" s="58"/>
      <c r="AK623" s="58"/>
      <c r="AL623" s="58"/>
      <c r="AM623" s="58"/>
      <c r="AN623" s="58"/>
      <c r="AO623" s="58"/>
      <c r="AP623" s="58"/>
      <c r="AQ623" s="57"/>
      <c r="AR623" s="57"/>
      <c r="AS623" s="57"/>
    </row>
    <row r="624" spans="1:45" ht="15" x14ac:dyDescent="0.25">
      <c r="A624" s="64"/>
      <c r="B624" s="64"/>
      <c r="C624" s="64"/>
      <c r="D624" s="64"/>
      <c r="E624" s="64"/>
      <c r="F624" s="64"/>
      <c r="G624" s="64"/>
      <c r="H624" s="67"/>
      <c r="I624" s="66"/>
      <c r="J624" s="68"/>
      <c r="K624" s="68"/>
      <c r="L624" s="67"/>
      <c r="M624" s="61"/>
      <c r="N624" s="67"/>
      <c r="O624" s="66"/>
      <c r="P624" s="65"/>
      <c r="Q624" s="64"/>
      <c r="R624" s="64"/>
      <c r="S624" s="64"/>
      <c r="T624" s="64"/>
      <c r="U624" s="65"/>
      <c r="V624" s="62"/>
      <c r="W624" s="63"/>
      <c r="X624" s="63"/>
      <c r="Y624" s="63"/>
      <c r="Z624" s="63"/>
      <c r="AA624" s="63"/>
      <c r="AB624" s="63"/>
      <c r="AC624" s="63"/>
      <c r="AD624" s="62"/>
      <c r="AE624" s="61"/>
      <c r="AF624" s="61"/>
      <c r="AG624" s="60"/>
      <c r="AH624" s="60"/>
      <c r="AI624" s="59"/>
      <c r="AJ624" s="58"/>
      <c r="AK624" s="58"/>
      <c r="AL624" s="58"/>
      <c r="AM624" s="58"/>
      <c r="AN624" s="58"/>
      <c r="AO624" s="58"/>
      <c r="AP624" s="58"/>
      <c r="AQ624" s="57"/>
      <c r="AR624" s="57"/>
      <c r="AS624" s="57"/>
    </row>
    <row r="625" spans="1:45" ht="15" x14ac:dyDescent="0.25">
      <c r="A625" s="64"/>
      <c r="B625" s="64"/>
      <c r="C625" s="64"/>
      <c r="D625" s="64"/>
      <c r="E625" s="64"/>
      <c r="F625" s="64"/>
      <c r="G625" s="64"/>
      <c r="H625" s="67"/>
      <c r="I625" s="66"/>
      <c r="J625" s="68"/>
      <c r="K625" s="68"/>
      <c r="L625" s="67"/>
      <c r="M625" s="61"/>
      <c r="N625" s="67"/>
      <c r="O625" s="66"/>
      <c r="P625" s="65"/>
      <c r="Q625" s="64"/>
      <c r="R625" s="64"/>
      <c r="S625" s="64"/>
      <c r="T625" s="64"/>
      <c r="U625" s="65"/>
      <c r="V625" s="62"/>
      <c r="W625" s="63"/>
      <c r="X625" s="63"/>
      <c r="Y625" s="63"/>
      <c r="Z625" s="63"/>
      <c r="AA625" s="63"/>
      <c r="AB625" s="63"/>
      <c r="AC625" s="63"/>
      <c r="AD625" s="62"/>
      <c r="AE625" s="61"/>
      <c r="AF625" s="61"/>
      <c r="AG625" s="60"/>
      <c r="AH625" s="60"/>
      <c r="AI625" s="59"/>
      <c r="AJ625" s="58"/>
      <c r="AK625" s="58"/>
      <c r="AL625" s="58"/>
      <c r="AM625" s="58"/>
      <c r="AN625" s="58"/>
      <c r="AO625" s="58"/>
      <c r="AP625" s="58"/>
      <c r="AQ625" s="57"/>
      <c r="AR625" s="57"/>
      <c r="AS625" s="57"/>
    </row>
    <row r="626" spans="1:45" ht="15" x14ac:dyDescent="0.25">
      <c r="A626" s="64"/>
      <c r="B626" s="64"/>
      <c r="C626" s="64"/>
      <c r="D626" s="64"/>
      <c r="E626" s="64"/>
      <c r="F626" s="64"/>
      <c r="G626" s="64"/>
      <c r="H626" s="67"/>
      <c r="I626" s="66"/>
      <c r="J626" s="68"/>
      <c r="K626" s="68"/>
      <c r="L626" s="67"/>
      <c r="M626" s="61"/>
      <c r="N626" s="67"/>
      <c r="O626" s="66"/>
      <c r="P626" s="65"/>
      <c r="Q626" s="64"/>
      <c r="R626" s="64"/>
      <c r="S626" s="64"/>
      <c r="T626" s="64"/>
      <c r="U626" s="65"/>
      <c r="V626" s="62"/>
      <c r="W626" s="63"/>
      <c r="X626" s="63"/>
      <c r="Y626" s="63"/>
      <c r="Z626" s="63"/>
      <c r="AA626" s="63"/>
      <c r="AB626" s="63"/>
      <c r="AC626" s="63"/>
      <c r="AD626" s="62"/>
      <c r="AE626" s="61"/>
      <c r="AF626" s="61"/>
      <c r="AG626" s="60"/>
      <c r="AH626" s="60"/>
      <c r="AI626" s="59"/>
      <c r="AJ626" s="58"/>
      <c r="AK626" s="58"/>
      <c r="AL626" s="58"/>
      <c r="AM626" s="58"/>
      <c r="AN626" s="58"/>
      <c r="AO626" s="58"/>
      <c r="AP626" s="58"/>
      <c r="AQ626" s="57"/>
      <c r="AR626" s="57"/>
      <c r="AS626" s="57"/>
    </row>
    <row r="627" spans="1:45" ht="15" x14ac:dyDescent="0.25">
      <c r="A627" s="64"/>
      <c r="B627" s="64"/>
      <c r="C627" s="64"/>
      <c r="D627" s="64"/>
      <c r="E627" s="64"/>
      <c r="F627" s="64"/>
      <c r="G627" s="64"/>
      <c r="H627" s="67"/>
      <c r="I627" s="66"/>
      <c r="J627" s="68"/>
      <c r="K627" s="68"/>
      <c r="L627" s="67"/>
      <c r="M627" s="61"/>
      <c r="N627" s="67"/>
      <c r="O627" s="66"/>
      <c r="P627" s="65"/>
      <c r="Q627" s="64"/>
      <c r="R627" s="64"/>
      <c r="S627" s="64"/>
      <c r="T627" s="64"/>
      <c r="U627" s="65"/>
      <c r="V627" s="62"/>
      <c r="W627" s="63"/>
      <c r="X627" s="63"/>
      <c r="Y627" s="63"/>
      <c r="Z627" s="63"/>
      <c r="AA627" s="63"/>
      <c r="AB627" s="63"/>
      <c r="AC627" s="63"/>
      <c r="AD627" s="62"/>
      <c r="AE627" s="61"/>
      <c r="AF627" s="61"/>
      <c r="AG627" s="60"/>
      <c r="AH627" s="60"/>
      <c r="AI627" s="59"/>
      <c r="AJ627" s="58"/>
      <c r="AK627" s="58"/>
      <c r="AL627" s="58"/>
      <c r="AM627" s="58"/>
      <c r="AN627" s="58"/>
      <c r="AO627" s="58"/>
      <c r="AP627" s="58"/>
      <c r="AQ627" s="57"/>
      <c r="AR627" s="57"/>
      <c r="AS627" s="57"/>
    </row>
    <row r="628" spans="1:45" ht="15" x14ac:dyDescent="0.25">
      <c r="A628" s="64"/>
      <c r="B628" s="64"/>
      <c r="C628" s="64"/>
      <c r="D628" s="64"/>
      <c r="E628" s="64"/>
      <c r="F628" s="64"/>
      <c r="G628" s="64"/>
      <c r="H628" s="67"/>
      <c r="I628" s="66"/>
      <c r="J628" s="68"/>
      <c r="K628" s="68"/>
      <c r="L628" s="67"/>
      <c r="M628" s="61"/>
      <c r="N628" s="67"/>
      <c r="O628" s="66"/>
      <c r="P628" s="65"/>
      <c r="Q628" s="64"/>
      <c r="R628" s="64"/>
      <c r="S628" s="64"/>
      <c r="T628" s="64"/>
      <c r="U628" s="65"/>
      <c r="V628" s="62"/>
      <c r="W628" s="63"/>
      <c r="X628" s="63"/>
      <c r="Y628" s="63"/>
      <c r="Z628" s="63"/>
      <c r="AA628" s="63"/>
      <c r="AB628" s="63"/>
      <c r="AC628" s="63"/>
      <c r="AD628" s="62"/>
      <c r="AE628" s="61"/>
      <c r="AF628" s="61"/>
      <c r="AG628" s="60"/>
      <c r="AH628" s="60"/>
      <c r="AI628" s="59"/>
      <c r="AJ628" s="58"/>
      <c r="AK628" s="58"/>
      <c r="AL628" s="58"/>
      <c r="AM628" s="58"/>
      <c r="AN628" s="58"/>
      <c r="AO628" s="58"/>
      <c r="AP628" s="58"/>
      <c r="AQ628" s="57"/>
      <c r="AR628" s="57"/>
      <c r="AS628" s="57"/>
    </row>
    <row r="629" spans="1:45" ht="15" x14ac:dyDescent="0.25">
      <c r="A629" s="64"/>
      <c r="B629" s="64"/>
      <c r="C629" s="64"/>
      <c r="D629" s="64"/>
      <c r="E629" s="64"/>
      <c r="F629" s="64"/>
      <c r="G629" s="64"/>
      <c r="H629" s="67"/>
      <c r="I629" s="66"/>
      <c r="J629" s="68"/>
      <c r="K629" s="68"/>
      <c r="L629" s="67"/>
      <c r="M629" s="61"/>
      <c r="N629" s="67"/>
      <c r="O629" s="66"/>
      <c r="P629" s="65"/>
      <c r="Q629" s="64"/>
      <c r="R629" s="64"/>
      <c r="S629" s="64"/>
      <c r="T629" s="64"/>
      <c r="U629" s="65"/>
      <c r="V629" s="62"/>
      <c r="W629" s="63"/>
      <c r="X629" s="63"/>
      <c r="Y629" s="63"/>
      <c r="Z629" s="63"/>
      <c r="AA629" s="63"/>
      <c r="AB629" s="63"/>
      <c r="AC629" s="63"/>
      <c r="AD629" s="62"/>
      <c r="AE629" s="61"/>
      <c r="AF629" s="61"/>
      <c r="AG629" s="60"/>
      <c r="AH629" s="60"/>
      <c r="AI629" s="59"/>
      <c r="AJ629" s="58"/>
      <c r="AK629" s="58"/>
      <c r="AL629" s="58"/>
      <c r="AM629" s="58"/>
      <c r="AN629" s="58"/>
      <c r="AO629" s="58"/>
      <c r="AP629" s="58"/>
      <c r="AQ629" s="57"/>
      <c r="AR629" s="57"/>
      <c r="AS629" s="57"/>
    </row>
    <row r="630" spans="1:45" ht="15" x14ac:dyDescent="0.25">
      <c r="A630" s="64"/>
      <c r="B630" s="64"/>
      <c r="C630" s="64"/>
      <c r="D630" s="64"/>
      <c r="E630" s="64"/>
      <c r="F630" s="64"/>
      <c r="G630" s="64"/>
      <c r="H630" s="67"/>
      <c r="I630" s="66"/>
      <c r="J630" s="68"/>
      <c r="K630" s="68"/>
      <c r="L630" s="67"/>
      <c r="M630" s="61"/>
      <c r="N630" s="67"/>
      <c r="O630" s="66"/>
      <c r="P630" s="65"/>
      <c r="Q630" s="64"/>
      <c r="R630" s="64"/>
      <c r="S630" s="64"/>
      <c r="T630" s="64"/>
      <c r="U630" s="65"/>
      <c r="V630" s="62"/>
      <c r="W630" s="63"/>
      <c r="X630" s="63"/>
      <c r="Y630" s="63"/>
      <c r="Z630" s="63"/>
      <c r="AA630" s="63"/>
      <c r="AB630" s="63"/>
      <c r="AC630" s="63"/>
      <c r="AD630" s="62"/>
      <c r="AE630" s="61"/>
      <c r="AF630" s="61"/>
      <c r="AG630" s="60"/>
      <c r="AH630" s="60"/>
      <c r="AI630" s="59"/>
      <c r="AJ630" s="58"/>
      <c r="AK630" s="58"/>
      <c r="AL630" s="58"/>
      <c r="AM630" s="58"/>
      <c r="AN630" s="58"/>
      <c r="AO630" s="58"/>
      <c r="AP630" s="58"/>
      <c r="AQ630" s="57"/>
      <c r="AR630" s="57"/>
      <c r="AS630" s="57"/>
    </row>
    <row r="631" spans="1:45" ht="15" x14ac:dyDescent="0.25">
      <c r="A631" s="64"/>
      <c r="B631" s="64"/>
      <c r="C631" s="64"/>
      <c r="D631" s="64"/>
      <c r="E631" s="64"/>
      <c r="F631" s="64"/>
      <c r="G631" s="64"/>
      <c r="H631" s="67"/>
      <c r="I631" s="66"/>
      <c r="J631" s="68"/>
      <c r="K631" s="68"/>
      <c r="L631" s="67"/>
      <c r="M631" s="61"/>
      <c r="N631" s="67"/>
      <c r="O631" s="66"/>
      <c r="P631" s="65"/>
      <c r="Q631" s="64"/>
      <c r="R631" s="64"/>
      <c r="S631" s="64"/>
      <c r="T631" s="64"/>
      <c r="U631" s="65"/>
      <c r="V631" s="62"/>
      <c r="W631" s="63"/>
      <c r="X631" s="63"/>
      <c r="Y631" s="63"/>
      <c r="Z631" s="63"/>
      <c r="AA631" s="63"/>
      <c r="AB631" s="63"/>
      <c r="AC631" s="63"/>
      <c r="AD631" s="62"/>
      <c r="AE631" s="61"/>
      <c r="AF631" s="61"/>
      <c r="AG631" s="60"/>
      <c r="AH631" s="60"/>
      <c r="AI631" s="59"/>
      <c r="AJ631" s="58"/>
      <c r="AK631" s="58"/>
      <c r="AL631" s="58"/>
      <c r="AM631" s="58"/>
      <c r="AN631" s="58"/>
      <c r="AO631" s="58"/>
      <c r="AP631" s="58"/>
      <c r="AQ631" s="57"/>
      <c r="AR631" s="57"/>
      <c r="AS631" s="57"/>
    </row>
    <row r="632" spans="1:45" ht="15" x14ac:dyDescent="0.25">
      <c r="A632" s="64"/>
      <c r="B632" s="64"/>
      <c r="C632" s="64"/>
      <c r="D632" s="64"/>
      <c r="E632" s="64"/>
      <c r="F632" s="64"/>
      <c r="G632" s="64"/>
      <c r="H632" s="67"/>
      <c r="I632" s="66"/>
      <c r="J632" s="68"/>
      <c r="K632" s="68"/>
      <c r="L632" s="67"/>
      <c r="M632" s="61"/>
      <c r="N632" s="67"/>
      <c r="O632" s="66"/>
      <c r="P632" s="65"/>
      <c r="Q632" s="64"/>
      <c r="R632" s="64"/>
      <c r="S632" s="64"/>
      <c r="T632" s="64"/>
      <c r="U632" s="65"/>
      <c r="V632" s="62"/>
      <c r="W632" s="63"/>
      <c r="X632" s="63"/>
      <c r="Y632" s="63"/>
      <c r="Z632" s="63"/>
      <c r="AA632" s="63"/>
      <c r="AB632" s="63"/>
      <c r="AC632" s="63"/>
      <c r="AD632" s="62"/>
      <c r="AE632" s="61"/>
      <c r="AF632" s="61"/>
      <c r="AG632" s="60"/>
      <c r="AH632" s="60"/>
      <c r="AI632" s="59"/>
      <c r="AJ632" s="58"/>
      <c r="AK632" s="58"/>
      <c r="AL632" s="58"/>
      <c r="AM632" s="58"/>
      <c r="AN632" s="58"/>
      <c r="AO632" s="58"/>
      <c r="AP632" s="58"/>
      <c r="AQ632" s="57"/>
      <c r="AR632" s="57"/>
      <c r="AS632" s="57"/>
    </row>
    <row r="633" spans="1:45" ht="15" x14ac:dyDescent="0.25">
      <c r="A633" s="64"/>
      <c r="B633" s="64"/>
      <c r="C633" s="64"/>
      <c r="D633" s="64"/>
      <c r="E633" s="64"/>
      <c r="F633" s="64"/>
      <c r="G633" s="64"/>
      <c r="H633" s="67"/>
      <c r="I633" s="66"/>
      <c r="J633" s="68"/>
      <c r="K633" s="68"/>
      <c r="L633" s="67"/>
      <c r="M633" s="61"/>
      <c r="N633" s="67"/>
      <c r="O633" s="66"/>
      <c r="P633" s="65"/>
      <c r="Q633" s="64"/>
      <c r="R633" s="64"/>
      <c r="S633" s="64"/>
      <c r="T633" s="64"/>
      <c r="U633" s="65"/>
      <c r="V633" s="62"/>
      <c r="W633" s="63"/>
      <c r="X633" s="63"/>
      <c r="Y633" s="63"/>
      <c r="Z633" s="63"/>
      <c r="AA633" s="63"/>
      <c r="AB633" s="63"/>
      <c r="AC633" s="63"/>
      <c r="AD633" s="62"/>
      <c r="AE633" s="61"/>
      <c r="AF633" s="61"/>
      <c r="AG633" s="60"/>
      <c r="AH633" s="60"/>
      <c r="AI633" s="59"/>
      <c r="AJ633" s="58"/>
      <c r="AK633" s="58"/>
      <c r="AL633" s="58"/>
      <c r="AM633" s="58"/>
      <c r="AN633" s="58"/>
      <c r="AO633" s="58"/>
      <c r="AP633" s="58"/>
      <c r="AQ633" s="57"/>
      <c r="AR633" s="57"/>
      <c r="AS633" s="57"/>
    </row>
    <row r="634" spans="1:45" ht="15" x14ac:dyDescent="0.25">
      <c r="A634" s="64"/>
      <c r="B634" s="64"/>
      <c r="C634" s="64"/>
      <c r="D634" s="64"/>
      <c r="E634" s="64"/>
      <c r="F634" s="64"/>
      <c r="G634" s="64"/>
      <c r="H634" s="67"/>
      <c r="I634" s="66"/>
      <c r="J634" s="68"/>
      <c r="K634" s="68"/>
      <c r="L634" s="67"/>
      <c r="M634" s="61"/>
      <c r="N634" s="67"/>
      <c r="O634" s="66"/>
      <c r="P634" s="65"/>
      <c r="Q634" s="64"/>
      <c r="R634" s="64"/>
      <c r="S634" s="64"/>
      <c r="T634" s="64"/>
      <c r="U634" s="65"/>
      <c r="V634" s="62"/>
      <c r="W634" s="63"/>
      <c r="X634" s="63"/>
      <c r="Y634" s="63"/>
      <c r="Z634" s="63"/>
      <c r="AA634" s="63"/>
      <c r="AB634" s="63"/>
      <c r="AC634" s="63"/>
      <c r="AD634" s="62"/>
      <c r="AE634" s="61"/>
      <c r="AF634" s="61"/>
      <c r="AG634" s="60"/>
      <c r="AH634" s="60"/>
      <c r="AI634" s="59"/>
      <c r="AJ634" s="58"/>
      <c r="AK634" s="58"/>
      <c r="AL634" s="58"/>
      <c r="AM634" s="58"/>
      <c r="AN634" s="58"/>
      <c r="AO634" s="58"/>
      <c r="AP634" s="58"/>
      <c r="AQ634" s="57"/>
      <c r="AR634" s="57"/>
      <c r="AS634" s="57"/>
    </row>
    <row r="635" spans="1:45" ht="15" x14ac:dyDescent="0.25">
      <c r="A635" s="64"/>
      <c r="B635" s="64"/>
      <c r="C635" s="64"/>
      <c r="D635" s="64"/>
      <c r="E635" s="64"/>
      <c r="F635" s="64"/>
      <c r="G635" s="64"/>
      <c r="H635" s="67"/>
      <c r="I635" s="66"/>
      <c r="J635" s="68"/>
      <c r="K635" s="68"/>
      <c r="L635" s="67"/>
      <c r="M635" s="61"/>
      <c r="N635" s="67"/>
      <c r="O635" s="66"/>
      <c r="P635" s="65"/>
      <c r="Q635" s="64"/>
      <c r="R635" s="64"/>
      <c r="S635" s="64"/>
      <c r="T635" s="64"/>
      <c r="U635" s="65"/>
      <c r="V635" s="62"/>
      <c r="W635" s="63"/>
      <c r="X635" s="63"/>
      <c r="Y635" s="63"/>
      <c r="Z635" s="63"/>
      <c r="AA635" s="63"/>
      <c r="AB635" s="63"/>
      <c r="AC635" s="63"/>
      <c r="AD635" s="62"/>
      <c r="AE635" s="61"/>
      <c r="AF635" s="61"/>
      <c r="AG635" s="60"/>
      <c r="AH635" s="60"/>
      <c r="AI635" s="59"/>
      <c r="AJ635" s="58"/>
      <c r="AK635" s="58"/>
      <c r="AL635" s="58"/>
      <c r="AM635" s="58"/>
      <c r="AN635" s="58"/>
      <c r="AO635" s="58"/>
      <c r="AP635" s="58"/>
      <c r="AQ635" s="57"/>
      <c r="AR635" s="57"/>
      <c r="AS635" s="57"/>
    </row>
    <row r="636" spans="1:45" ht="15" x14ac:dyDescent="0.25">
      <c r="A636" s="64"/>
      <c r="B636" s="64"/>
      <c r="C636" s="64"/>
      <c r="D636" s="64"/>
      <c r="E636" s="64"/>
      <c r="F636" s="64"/>
      <c r="G636" s="64"/>
      <c r="H636" s="67"/>
      <c r="I636" s="66"/>
      <c r="J636" s="68"/>
      <c r="K636" s="68"/>
      <c r="L636" s="67"/>
      <c r="M636" s="61"/>
      <c r="N636" s="67"/>
      <c r="O636" s="66"/>
      <c r="P636" s="65"/>
      <c r="Q636" s="64"/>
      <c r="R636" s="64"/>
      <c r="S636" s="64"/>
      <c r="T636" s="64"/>
      <c r="U636" s="65"/>
      <c r="V636" s="62"/>
      <c r="W636" s="63"/>
      <c r="X636" s="63"/>
      <c r="Y636" s="63"/>
      <c r="Z636" s="63"/>
      <c r="AA636" s="63"/>
      <c r="AB636" s="63"/>
      <c r="AC636" s="63"/>
      <c r="AD636" s="62"/>
      <c r="AE636" s="61"/>
      <c r="AF636" s="61"/>
      <c r="AG636" s="60"/>
      <c r="AH636" s="60"/>
      <c r="AI636" s="59"/>
      <c r="AJ636" s="58"/>
      <c r="AK636" s="58"/>
      <c r="AL636" s="58"/>
      <c r="AM636" s="58"/>
      <c r="AN636" s="58"/>
      <c r="AO636" s="58"/>
      <c r="AP636" s="58"/>
      <c r="AQ636" s="57"/>
      <c r="AR636" s="57"/>
      <c r="AS636" s="57"/>
    </row>
    <row r="637" spans="1:45" ht="15" x14ac:dyDescent="0.25">
      <c r="A637" s="64"/>
      <c r="B637" s="64"/>
      <c r="C637" s="64"/>
      <c r="D637" s="64"/>
      <c r="E637" s="64"/>
      <c r="F637" s="64"/>
      <c r="G637" s="64"/>
      <c r="H637" s="67"/>
      <c r="I637" s="66"/>
      <c r="J637" s="68"/>
      <c r="K637" s="68"/>
      <c r="L637" s="67"/>
      <c r="M637" s="61"/>
      <c r="N637" s="67"/>
      <c r="O637" s="66"/>
      <c r="P637" s="65"/>
      <c r="Q637" s="64"/>
      <c r="R637" s="64"/>
      <c r="S637" s="64"/>
      <c r="T637" s="64"/>
      <c r="U637" s="65"/>
      <c r="V637" s="62"/>
      <c r="W637" s="63"/>
      <c r="X637" s="63"/>
      <c r="Y637" s="63"/>
      <c r="Z637" s="63"/>
      <c r="AA637" s="63"/>
      <c r="AB637" s="63"/>
      <c r="AC637" s="63"/>
      <c r="AD637" s="62"/>
      <c r="AE637" s="61"/>
      <c r="AF637" s="61"/>
      <c r="AG637" s="60"/>
      <c r="AH637" s="60"/>
      <c r="AI637" s="59"/>
      <c r="AJ637" s="58"/>
      <c r="AK637" s="58"/>
      <c r="AL637" s="58"/>
      <c r="AM637" s="58"/>
      <c r="AN637" s="58"/>
      <c r="AO637" s="58"/>
      <c r="AP637" s="58"/>
      <c r="AQ637" s="57"/>
      <c r="AR637" s="57"/>
      <c r="AS637" s="57"/>
    </row>
    <row r="638" spans="1:45" ht="15" x14ac:dyDescent="0.25">
      <c r="A638" s="64"/>
      <c r="B638" s="64"/>
      <c r="C638" s="64"/>
      <c r="D638" s="64"/>
      <c r="E638" s="64"/>
      <c r="F638" s="64"/>
      <c r="G638" s="64"/>
      <c r="H638" s="67"/>
      <c r="I638" s="66"/>
      <c r="J638" s="68"/>
      <c r="K638" s="68"/>
      <c r="L638" s="67"/>
      <c r="M638" s="61"/>
      <c r="N638" s="67"/>
      <c r="O638" s="66"/>
      <c r="P638" s="65"/>
      <c r="Q638" s="64"/>
      <c r="R638" s="64"/>
      <c r="S638" s="64"/>
      <c r="T638" s="64"/>
      <c r="U638" s="65"/>
      <c r="V638" s="62"/>
      <c r="W638" s="63"/>
      <c r="X638" s="63"/>
      <c r="Y638" s="63"/>
      <c r="Z638" s="63"/>
      <c r="AA638" s="63"/>
      <c r="AB638" s="63"/>
      <c r="AC638" s="63"/>
      <c r="AD638" s="62"/>
      <c r="AE638" s="61"/>
      <c r="AF638" s="61"/>
      <c r="AG638" s="60"/>
      <c r="AH638" s="60"/>
      <c r="AI638" s="59"/>
      <c r="AJ638" s="58"/>
      <c r="AK638" s="58"/>
      <c r="AL638" s="58"/>
      <c r="AM638" s="58"/>
      <c r="AN638" s="58"/>
      <c r="AO638" s="58"/>
      <c r="AP638" s="58"/>
      <c r="AQ638" s="57"/>
      <c r="AR638" s="57"/>
      <c r="AS638" s="57"/>
    </row>
    <row r="639" spans="1:45" ht="15" x14ac:dyDescent="0.25">
      <c r="A639" s="64"/>
      <c r="B639" s="64"/>
      <c r="C639" s="64"/>
      <c r="D639" s="64"/>
      <c r="E639" s="64"/>
      <c r="F639" s="64"/>
      <c r="G639" s="64"/>
      <c r="H639" s="67"/>
      <c r="I639" s="66"/>
      <c r="J639" s="68"/>
      <c r="K639" s="68"/>
      <c r="L639" s="67"/>
      <c r="M639" s="61"/>
      <c r="N639" s="67"/>
      <c r="O639" s="66"/>
      <c r="P639" s="65"/>
      <c r="Q639" s="64"/>
      <c r="R639" s="64"/>
      <c r="S639" s="64"/>
      <c r="T639" s="64"/>
      <c r="U639" s="65"/>
      <c r="V639" s="62"/>
      <c r="W639" s="63"/>
      <c r="X639" s="63"/>
      <c r="Y639" s="63"/>
      <c r="Z639" s="63"/>
      <c r="AA639" s="63"/>
      <c r="AB639" s="63"/>
      <c r="AC639" s="63"/>
      <c r="AD639" s="62"/>
      <c r="AE639" s="61"/>
      <c r="AF639" s="61"/>
      <c r="AG639" s="60"/>
      <c r="AH639" s="60"/>
      <c r="AI639" s="59"/>
      <c r="AJ639" s="58"/>
      <c r="AK639" s="58"/>
      <c r="AL639" s="58"/>
      <c r="AM639" s="58"/>
      <c r="AN639" s="58"/>
      <c r="AO639" s="58"/>
      <c r="AP639" s="58"/>
      <c r="AQ639" s="57"/>
      <c r="AR639" s="57"/>
      <c r="AS639" s="57"/>
    </row>
    <row r="640" spans="1:45" ht="15" x14ac:dyDescent="0.25">
      <c r="A640" s="64"/>
      <c r="B640" s="64"/>
      <c r="C640" s="64"/>
      <c r="D640" s="64"/>
      <c r="E640" s="64"/>
      <c r="F640" s="64"/>
      <c r="G640" s="64"/>
      <c r="H640" s="67"/>
      <c r="I640" s="66"/>
      <c r="J640" s="68"/>
      <c r="K640" s="68"/>
      <c r="L640" s="67"/>
      <c r="M640" s="61"/>
      <c r="N640" s="67"/>
      <c r="O640" s="66"/>
      <c r="P640" s="65"/>
      <c r="Q640" s="64"/>
      <c r="R640" s="64"/>
      <c r="S640" s="64"/>
      <c r="T640" s="64"/>
      <c r="U640" s="65"/>
      <c r="V640" s="62"/>
      <c r="W640" s="63"/>
      <c r="X640" s="63"/>
      <c r="Y640" s="63"/>
      <c r="Z640" s="63"/>
      <c r="AA640" s="63"/>
      <c r="AB640" s="63"/>
      <c r="AC640" s="63"/>
      <c r="AD640" s="62"/>
      <c r="AE640" s="61"/>
      <c r="AF640" s="61"/>
      <c r="AG640" s="60"/>
      <c r="AH640" s="60"/>
      <c r="AI640" s="59"/>
      <c r="AJ640" s="58"/>
      <c r="AK640" s="58"/>
      <c r="AL640" s="58"/>
      <c r="AM640" s="58"/>
      <c r="AN640" s="58"/>
      <c r="AO640" s="58"/>
      <c r="AP640" s="58"/>
      <c r="AQ640" s="57"/>
      <c r="AR640" s="57"/>
      <c r="AS640" s="57"/>
    </row>
    <row r="641" spans="1:45" ht="15" x14ac:dyDescent="0.25">
      <c r="A641" s="64"/>
      <c r="B641" s="64"/>
      <c r="C641" s="64"/>
      <c r="D641" s="64"/>
      <c r="E641" s="64"/>
      <c r="F641" s="64"/>
      <c r="G641" s="64"/>
      <c r="H641" s="67"/>
      <c r="I641" s="66"/>
      <c r="J641" s="68"/>
      <c r="K641" s="68"/>
      <c r="L641" s="67"/>
      <c r="M641" s="61"/>
      <c r="N641" s="67"/>
      <c r="O641" s="66"/>
      <c r="P641" s="65"/>
      <c r="Q641" s="64"/>
      <c r="R641" s="64"/>
      <c r="S641" s="64"/>
      <c r="T641" s="64"/>
      <c r="U641" s="65"/>
      <c r="V641" s="62"/>
      <c r="W641" s="63"/>
      <c r="X641" s="63"/>
      <c r="Y641" s="63"/>
      <c r="Z641" s="63"/>
      <c r="AA641" s="63"/>
      <c r="AB641" s="63"/>
      <c r="AC641" s="63"/>
      <c r="AD641" s="62"/>
      <c r="AE641" s="61"/>
      <c r="AF641" s="61"/>
      <c r="AG641" s="60"/>
      <c r="AH641" s="60"/>
      <c r="AI641" s="59"/>
      <c r="AJ641" s="58"/>
      <c r="AK641" s="58"/>
      <c r="AL641" s="58"/>
      <c r="AM641" s="58"/>
      <c r="AN641" s="58"/>
      <c r="AO641" s="58"/>
      <c r="AP641" s="58"/>
      <c r="AQ641" s="57"/>
      <c r="AR641" s="57"/>
      <c r="AS641" s="57"/>
    </row>
    <row r="642" spans="1:45" ht="15" x14ac:dyDescent="0.25">
      <c r="A642" s="64"/>
      <c r="B642" s="64"/>
      <c r="C642" s="64"/>
      <c r="D642" s="64"/>
      <c r="E642" s="64"/>
      <c r="F642" s="64"/>
      <c r="G642" s="64"/>
      <c r="H642" s="67"/>
      <c r="I642" s="66"/>
      <c r="J642" s="68"/>
      <c r="K642" s="68"/>
      <c r="L642" s="67"/>
      <c r="M642" s="61"/>
      <c r="N642" s="67"/>
      <c r="O642" s="66"/>
      <c r="P642" s="65"/>
      <c r="Q642" s="64"/>
      <c r="R642" s="64"/>
      <c r="S642" s="64"/>
      <c r="T642" s="64"/>
      <c r="U642" s="65"/>
      <c r="V642" s="62"/>
      <c r="W642" s="63"/>
      <c r="X642" s="63"/>
      <c r="Y642" s="63"/>
      <c r="Z642" s="63"/>
      <c r="AA642" s="63"/>
      <c r="AB642" s="63"/>
      <c r="AC642" s="63"/>
      <c r="AD642" s="62"/>
      <c r="AE642" s="61"/>
      <c r="AF642" s="61"/>
      <c r="AG642" s="60"/>
      <c r="AH642" s="60"/>
      <c r="AI642" s="59"/>
      <c r="AJ642" s="58"/>
      <c r="AK642" s="58"/>
      <c r="AL642" s="58"/>
      <c r="AM642" s="58"/>
      <c r="AN642" s="58"/>
      <c r="AO642" s="58"/>
      <c r="AP642" s="58"/>
      <c r="AQ642" s="57"/>
      <c r="AR642" s="57"/>
      <c r="AS642" s="57"/>
    </row>
    <row r="643" spans="1:45" ht="15" x14ac:dyDescent="0.25">
      <c r="A643" s="64"/>
      <c r="B643" s="64"/>
      <c r="C643" s="64"/>
      <c r="D643" s="64"/>
      <c r="E643" s="64"/>
      <c r="F643" s="64"/>
      <c r="G643" s="64"/>
      <c r="H643" s="67"/>
      <c r="I643" s="66"/>
      <c r="J643" s="68"/>
      <c r="K643" s="68"/>
      <c r="L643" s="67"/>
      <c r="M643" s="61"/>
      <c r="N643" s="67"/>
      <c r="O643" s="66"/>
      <c r="P643" s="65"/>
      <c r="Q643" s="64"/>
      <c r="R643" s="64"/>
      <c r="S643" s="64"/>
      <c r="T643" s="64"/>
      <c r="U643" s="65"/>
      <c r="V643" s="62"/>
      <c r="W643" s="63"/>
      <c r="X643" s="63"/>
      <c r="Y643" s="63"/>
      <c r="Z643" s="63"/>
      <c r="AA643" s="63"/>
      <c r="AB643" s="63"/>
      <c r="AC643" s="63"/>
      <c r="AD643" s="62"/>
      <c r="AE643" s="61"/>
      <c r="AF643" s="61"/>
      <c r="AG643" s="60"/>
      <c r="AH643" s="60"/>
      <c r="AI643" s="59"/>
      <c r="AJ643" s="58"/>
      <c r="AK643" s="58"/>
      <c r="AL643" s="58"/>
      <c r="AM643" s="58"/>
      <c r="AN643" s="58"/>
      <c r="AO643" s="58"/>
      <c r="AP643" s="58"/>
      <c r="AQ643" s="57"/>
      <c r="AR643" s="57"/>
      <c r="AS643" s="57"/>
    </row>
    <row r="644" spans="1:45" ht="15" x14ac:dyDescent="0.25">
      <c r="A644" s="64"/>
      <c r="B644" s="64"/>
      <c r="C644" s="64"/>
      <c r="D644" s="64"/>
      <c r="E644" s="64"/>
      <c r="F644" s="64"/>
      <c r="G644" s="64"/>
      <c r="H644" s="67"/>
      <c r="I644" s="66"/>
      <c r="J644" s="68"/>
      <c r="K644" s="68"/>
      <c r="L644" s="67"/>
      <c r="M644" s="61"/>
      <c r="N644" s="67"/>
      <c r="O644" s="66"/>
      <c r="P644" s="65"/>
      <c r="Q644" s="64"/>
      <c r="R644" s="64"/>
      <c r="S644" s="64"/>
      <c r="T644" s="64"/>
      <c r="U644" s="65"/>
      <c r="V644" s="62"/>
      <c r="W644" s="63"/>
      <c r="X644" s="63"/>
      <c r="Y644" s="63"/>
      <c r="Z644" s="63"/>
      <c r="AA644" s="63"/>
      <c r="AB644" s="63"/>
      <c r="AC644" s="63"/>
      <c r="AD644" s="62"/>
      <c r="AE644" s="61"/>
      <c r="AF644" s="61"/>
      <c r="AG644" s="60"/>
      <c r="AH644" s="60"/>
      <c r="AI644" s="59"/>
      <c r="AJ644" s="58"/>
      <c r="AK644" s="58"/>
      <c r="AL644" s="58"/>
      <c r="AM644" s="58"/>
      <c r="AN644" s="58"/>
      <c r="AO644" s="58"/>
      <c r="AP644" s="58"/>
      <c r="AQ644" s="57"/>
      <c r="AR644" s="57"/>
      <c r="AS644" s="57"/>
    </row>
    <row r="645" spans="1:45" ht="15" x14ac:dyDescent="0.25">
      <c r="A645" s="64"/>
      <c r="B645" s="64"/>
      <c r="C645" s="64"/>
      <c r="D645" s="64"/>
      <c r="E645" s="64"/>
      <c r="F645" s="64"/>
      <c r="G645" s="64"/>
      <c r="H645" s="67"/>
      <c r="I645" s="66"/>
      <c r="J645" s="68"/>
      <c r="K645" s="68"/>
      <c r="L645" s="67"/>
      <c r="M645" s="61"/>
      <c r="N645" s="67"/>
      <c r="O645" s="66"/>
      <c r="P645" s="65"/>
      <c r="Q645" s="64"/>
      <c r="R645" s="64"/>
      <c r="S645" s="64"/>
      <c r="T645" s="64"/>
      <c r="U645" s="65"/>
      <c r="V645" s="62"/>
      <c r="W645" s="63"/>
      <c r="X645" s="63"/>
      <c r="Y645" s="63"/>
      <c r="Z645" s="63"/>
      <c r="AA645" s="63"/>
      <c r="AB645" s="63"/>
      <c r="AC645" s="63"/>
      <c r="AD645" s="62"/>
      <c r="AE645" s="61"/>
      <c r="AF645" s="61"/>
      <c r="AG645" s="60"/>
      <c r="AH645" s="60"/>
      <c r="AI645" s="59"/>
      <c r="AJ645" s="58"/>
      <c r="AK645" s="58"/>
      <c r="AL645" s="58"/>
      <c r="AM645" s="58"/>
      <c r="AN645" s="58"/>
      <c r="AO645" s="58"/>
      <c r="AP645" s="58"/>
      <c r="AQ645" s="57"/>
      <c r="AR645" s="57"/>
      <c r="AS645" s="57"/>
    </row>
    <row r="646" spans="1:45" ht="15" x14ac:dyDescent="0.25">
      <c r="A646" s="64"/>
      <c r="B646" s="64"/>
      <c r="C646" s="64"/>
      <c r="D646" s="64"/>
      <c r="E646" s="64"/>
      <c r="F646" s="64"/>
      <c r="G646" s="64"/>
      <c r="H646" s="67"/>
      <c r="I646" s="66"/>
      <c r="J646" s="68"/>
      <c r="K646" s="68"/>
      <c r="L646" s="67"/>
      <c r="M646" s="61"/>
      <c r="N646" s="67"/>
      <c r="O646" s="66"/>
      <c r="P646" s="65"/>
      <c r="Q646" s="64"/>
      <c r="R646" s="64"/>
      <c r="S646" s="64"/>
      <c r="T646" s="64"/>
      <c r="U646" s="65"/>
      <c r="V646" s="62"/>
      <c r="W646" s="63"/>
      <c r="X646" s="63"/>
      <c r="Y646" s="63"/>
      <c r="Z646" s="63"/>
      <c r="AA646" s="63"/>
      <c r="AB646" s="63"/>
      <c r="AC646" s="63"/>
      <c r="AD646" s="62"/>
      <c r="AE646" s="61"/>
      <c r="AF646" s="61"/>
      <c r="AG646" s="60"/>
      <c r="AH646" s="60"/>
      <c r="AI646" s="59"/>
      <c r="AJ646" s="58"/>
      <c r="AK646" s="58"/>
      <c r="AL646" s="58"/>
      <c r="AM646" s="58"/>
      <c r="AN646" s="58"/>
      <c r="AO646" s="58"/>
      <c r="AP646" s="58"/>
      <c r="AQ646" s="57"/>
      <c r="AR646" s="57"/>
      <c r="AS646" s="57"/>
    </row>
    <row r="647" spans="1:45" ht="15" x14ac:dyDescent="0.25">
      <c r="A647" s="64"/>
      <c r="B647" s="64"/>
      <c r="C647" s="64"/>
      <c r="D647" s="64"/>
      <c r="E647" s="64"/>
      <c r="F647" s="64"/>
      <c r="G647" s="64"/>
      <c r="H647" s="67"/>
      <c r="I647" s="66"/>
      <c r="J647" s="68"/>
      <c r="K647" s="68"/>
      <c r="L647" s="67"/>
      <c r="M647" s="61"/>
      <c r="N647" s="67"/>
      <c r="O647" s="66"/>
      <c r="P647" s="65"/>
      <c r="Q647" s="64"/>
      <c r="R647" s="64"/>
      <c r="S647" s="64"/>
      <c r="T647" s="64"/>
      <c r="U647" s="65"/>
      <c r="V647" s="62"/>
      <c r="W647" s="63"/>
      <c r="X647" s="63"/>
      <c r="Y647" s="63"/>
      <c r="Z647" s="63"/>
      <c r="AA647" s="63"/>
      <c r="AB647" s="63"/>
      <c r="AC647" s="63"/>
      <c r="AD647" s="62"/>
      <c r="AE647" s="61"/>
      <c r="AF647" s="61"/>
      <c r="AG647" s="60"/>
      <c r="AH647" s="60"/>
      <c r="AI647" s="59"/>
      <c r="AJ647" s="58"/>
      <c r="AK647" s="58"/>
      <c r="AL647" s="58"/>
      <c r="AM647" s="58"/>
      <c r="AN647" s="58"/>
      <c r="AO647" s="58"/>
      <c r="AP647" s="58"/>
      <c r="AQ647" s="57"/>
      <c r="AR647" s="57"/>
      <c r="AS647" s="57"/>
    </row>
    <row r="648" spans="1:45" ht="15" x14ac:dyDescent="0.25">
      <c r="A648" s="64"/>
      <c r="B648" s="64"/>
      <c r="C648" s="64"/>
      <c r="D648" s="64"/>
      <c r="E648" s="64"/>
      <c r="F648" s="64"/>
      <c r="G648" s="64"/>
      <c r="H648" s="67"/>
      <c r="I648" s="66"/>
      <c r="J648" s="68"/>
      <c r="K648" s="68"/>
      <c r="L648" s="67"/>
      <c r="M648" s="61"/>
      <c r="N648" s="67"/>
      <c r="O648" s="66"/>
      <c r="P648" s="65"/>
      <c r="Q648" s="64"/>
      <c r="R648" s="64"/>
      <c r="S648" s="64"/>
      <c r="T648" s="64"/>
      <c r="U648" s="65"/>
      <c r="V648" s="62"/>
      <c r="W648" s="63"/>
      <c r="X648" s="63"/>
      <c r="Y648" s="63"/>
      <c r="Z648" s="63"/>
      <c r="AA648" s="63"/>
      <c r="AB648" s="63"/>
      <c r="AC648" s="63"/>
      <c r="AD648" s="62"/>
      <c r="AE648" s="61"/>
      <c r="AF648" s="61"/>
      <c r="AG648" s="60"/>
      <c r="AH648" s="60"/>
      <c r="AI648" s="59"/>
      <c r="AJ648" s="58"/>
      <c r="AK648" s="58"/>
      <c r="AL648" s="58"/>
      <c r="AM648" s="58"/>
      <c r="AN648" s="58"/>
      <c r="AO648" s="58"/>
      <c r="AP648" s="58"/>
      <c r="AQ648" s="57"/>
      <c r="AR648" s="57"/>
      <c r="AS648" s="57"/>
    </row>
    <row r="649" spans="1:45" ht="15" x14ac:dyDescent="0.25">
      <c r="A649" s="64"/>
      <c r="B649" s="64"/>
      <c r="C649" s="64"/>
      <c r="D649" s="64"/>
      <c r="E649" s="64"/>
      <c r="F649" s="64"/>
      <c r="G649" s="64"/>
      <c r="H649" s="67"/>
      <c r="I649" s="66"/>
      <c r="J649" s="68"/>
      <c r="K649" s="68"/>
      <c r="L649" s="67"/>
      <c r="M649" s="61"/>
      <c r="N649" s="67"/>
      <c r="O649" s="66"/>
      <c r="P649" s="65"/>
      <c r="Q649" s="64"/>
      <c r="R649" s="64"/>
      <c r="S649" s="64"/>
      <c r="T649" s="64"/>
      <c r="U649" s="65"/>
      <c r="V649" s="62"/>
      <c r="W649" s="63"/>
      <c r="X649" s="63"/>
      <c r="Y649" s="63"/>
      <c r="Z649" s="63"/>
      <c r="AA649" s="63"/>
      <c r="AB649" s="63"/>
      <c r="AC649" s="63"/>
      <c r="AD649" s="62"/>
      <c r="AE649" s="61"/>
      <c r="AF649" s="61"/>
      <c r="AG649" s="60"/>
      <c r="AH649" s="60"/>
      <c r="AI649" s="59"/>
      <c r="AJ649" s="58"/>
      <c r="AK649" s="58"/>
      <c r="AL649" s="58"/>
      <c r="AM649" s="58"/>
      <c r="AN649" s="58"/>
      <c r="AO649" s="58"/>
      <c r="AP649" s="58"/>
      <c r="AQ649" s="57"/>
      <c r="AR649" s="57"/>
      <c r="AS649" s="57"/>
    </row>
    <row r="650" spans="1:45" ht="15" x14ac:dyDescent="0.25">
      <c r="A650" s="64"/>
      <c r="B650" s="64"/>
      <c r="C650" s="64"/>
      <c r="D650" s="64"/>
      <c r="E650" s="64"/>
      <c r="F650" s="64"/>
      <c r="G650" s="64"/>
      <c r="H650" s="67"/>
      <c r="I650" s="66"/>
      <c r="J650" s="68"/>
      <c r="K650" s="68"/>
      <c r="L650" s="67"/>
      <c r="M650" s="61"/>
      <c r="N650" s="67"/>
      <c r="O650" s="66"/>
      <c r="P650" s="65"/>
      <c r="Q650" s="64"/>
      <c r="R650" s="64"/>
      <c r="S650" s="64"/>
      <c r="T650" s="64"/>
      <c r="U650" s="65"/>
      <c r="V650" s="62"/>
      <c r="W650" s="63"/>
      <c r="X650" s="63"/>
      <c r="Y650" s="63"/>
      <c r="Z650" s="63"/>
      <c r="AA650" s="63"/>
      <c r="AB650" s="63"/>
      <c r="AC650" s="63"/>
      <c r="AD650" s="62"/>
      <c r="AE650" s="61"/>
      <c r="AF650" s="61"/>
      <c r="AG650" s="60"/>
      <c r="AH650" s="60"/>
      <c r="AI650" s="59"/>
      <c r="AJ650" s="58"/>
      <c r="AK650" s="58"/>
      <c r="AL650" s="58"/>
      <c r="AM650" s="58"/>
      <c r="AN650" s="58"/>
      <c r="AO650" s="58"/>
      <c r="AP650" s="58"/>
      <c r="AQ650" s="57"/>
      <c r="AR650" s="57"/>
      <c r="AS650" s="57"/>
    </row>
    <row r="651" spans="1:45" ht="15" x14ac:dyDescent="0.25">
      <c r="A651" s="64"/>
      <c r="B651" s="64"/>
      <c r="C651" s="64"/>
      <c r="D651" s="64"/>
      <c r="E651" s="64"/>
      <c r="F651" s="64"/>
      <c r="G651" s="64"/>
      <c r="H651" s="67"/>
      <c r="I651" s="66"/>
      <c r="J651" s="68"/>
      <c r="K651" s="68"/>
      <c r="L651" s="67"/>
      <c r="M651" s="61"/>
      <c r="N651" s="67"/>
      <c r="O651" s="66"/>
      <c r="P651" s="65"/>
      <c r="Q651" s="64"/>
      <c r="R651" s="64"/>
      <c r="S651" s="64"/>
      <c r="T651" s="64"/>
      <c r="U651" s="65"/>
      <c r="V651" s="62"/>
      <c r="W651" s="63"/>
      <c r="X651" s="63"/>
      <c r="Y651" s="63"/>
      <c r="Z651" s="63"/>
      <c r="AA651" s="63"/>
      <c r="AB651" s="63"/>
      <c r="AC651" s="63"/>
      <c r="AD651" s="62"/>
      <c r="AE651" s="61"/>
      <c r="AF651" s="61"/>
      <c r="AG651" s="60"/>
      <c r="AH651" s="60"/>
      <c r="AI651" s="59"/>
      <c r="AJ651" s="58"/>
      <c r="AK651" s="58"/>
      <c r="AL651" s="58"/>
      <c r="AM651" s="58"/>
      <c r="AN651" s="58"/>
      <c r="AO651" s="58"/>
      <c r="AP651" s="58"/>
      <c r="AQ651" s="57"/>
      <c r="AR651" s="57"/>
      <c r="AS651" s="57"/>
    </row>
    <row r="652" spans="1:45" ht="15" x14ac:dyDescent="0.25">
      <c r="A652" s="64"/>
      <c r="B652" s="64"/>
      <c r="C652" s="64"/>
      <c r="D652" s="64"/>
      <c r="E652" s="64"/>
      <c r="F652" s="64"/>
      <c r="G652" s="64"/>
      <c r="H652" s="67"/>
      <c r="I652" s="66"/>
      <c r="J652" s="68"/>
      <c r="K652" s="68"/>
      <c r="L652" s="67"/>
      <c r="M652" s="61"/>
      <c r="N652" s="67"/>
      <c r="O652" s="66"/>
      <c r="P652" s="65"/>
      <c r="Q652" s="64"/>
      <c r="R652" s="64"/>
      <c r="S652" s="64"/>
      <c r="T652" s="64"/>
      <c r="U652" s="65"/>
      <c r="V652" s="62"/>
      <c r="W652" s="63"/>
      <c r="X652" s="63"/>
      <c r="Y652" s="63"/>
      <c r="Z652" s="63"/>
      <c r="AA652" s="63"/>
      <c r="AB652" s="63"/>
      <c r="AC652" s="63"/>
      <c r="AD652" s="62"/>
      <c r="AE652" s="61"/>
      <c r="AF652" s="61"/>
      <c r="AG652" s="60"/>
      <c r="AH652" s="60"/>
      <c r="AI652" s="59"/>
      <c r="AJ652" s="58"/>
      <c r="AK652" s="58"/>
      <c r="AL652" s="58"/>
      <c r="AM652" s="58"/>
      <c r="AN652" s="58"/>
      <c r="AO652" s="58"/>
      <c r="AP652" s="58"/>
      <c r="AQ652" s="57"/>
      <c r="AR652" s="57"/>
      <c r="AS652" s="57"/>
    </row>
    <row r="653" spans="1:45" ht="15" x14ac:dyDescent="0.25">
      <c r="A653" s="64"/>
      <c r="B653" s="64"/>
      <c r="C653" s="64"/>
      <c r="D653" s="64"/>
      <c r="E653" s="64"/>
      <c r="F653" s="64"/>
      <c r="G653" s="64"/>
      <c r="H653" s="67"/>
      <c r="I653" s="66"/>
      <c r="J653" s="68"/>
      <c r="K653" s="68"/>
      <c r="L653" s="67"/>
      <c r="M653" s="61"/>
      <c r="N653" s="67"/>
      <c r="O653" s="66"/>
      <c r="P653" s="65"/>
      <c r="Q653" s="64"/>
      <c r="R653" s="64"/>
      <c r="S653" s="64"/>
      <c r="T653" s="64"/>
      <c r="U653" s="65"/>
      <c r="V653" s="62"/>
      <c r="W653" s="63"/>
      <c r="X653" s="63"/>
      <c r="Y653" s="63"/>
      <c r="Z653" s="63"/>
      <c r="AA653" s="63"/>
      <c r="AB653" s="63"/>
      <c r="AC653" s="63"/>
      <c r="AD653" s="62"/>
      <c r="AE653" s="61"/>
      <c r="AF653" s="61"/>
      <c r="AG653" s="60"/>
      <c r="AH653" s="60"/>
      <c r="AI653" s="59"/>
      <c r="AJ653" s="58"/>
      <c r="AK653" s="58"/>
      <c r="AL653" s="58"/>
      <c r="AM653" s="58"/>
      <c r="AN653" s="58"/>
      <c r="AO653" s="58"/>
      <c r="AP653" s="58"/>
      <c r="AQ653" s="57"/>
      <c r="AR653" s="57"/>
      <c r="AS653" s="57"/>
    </row>
    <row r="654" spans="1:45" ht="15" x14ac:dyDescent="0.25">
      <c r="A654" s="64"/>
      <c r="B654" s="64"/>
      <c r="C654" s="64"/>
      <c r="D654" s="64"/>
      <c r="E654" s="64"/>
      <c r="F654" s="64"/>
      <c r="G654" s="64"/>
      <c r="H654" s="67"/>
      <c r="I654" s="66"/>
      <c r="J654" s="68"/>
      <c r="K654" s="68"/>
      <c r="L654" s="67"/>
      <c r="M654" s="61"/>
      <c r="N654" s="67"/>
      <c r="O654" s="66"/>
      <c r="P654" s="65"/>
      <c r="Q654" s="64"/>
      <c r="R654" s="64"/>
      <c r="S654" s="64"/>
      <c r="T654" s="64"/>
      <c r="U654" s="65"/>
      <c r="V654" s="62"/>
      <c r="W654" s="63"/>
      <c r="X654" s="63"/>
      <c r="Y654" s="63"/>
      <c r="Z654" s="63"/>
      <c r="AA654" s="63"/>
      <c r="AB654" s="63"/>
      <c r="AC654" s="63"/>
      <c r="AD654" s="62"/>
      <c r="AE654" s="61"/>
      <c r="AF654" s="61"/>
      <c r="AG654" s="60"/>
      <c r="AH654" s="60"/>
      <c r="AI654" s="59"/>
      <c r="AJ654" s="58"/>
      <c r="AK654" s="58"/>
      <c r="AL654" s="58"/>
      <c r="AM654" s="58"/>
      <c r="AN654" s="58"/>
      <c r="AO654" s="58"/>
      <c r="AP654" s="58"/>
      <c r="AQ654" s="57"/>
      <c r="AR654" s="57"/>
      <c r="AS654" s="57"/>
    </row>
    <row r="655" spans="1:45" ht="15" x14ac:dyDescent="0.25">
      <c r="A655" s="64"/>
      <c r="B655" s="64"/>
      <c r="C655" s="64"/>
      <c r="D655" s="64"/>
      <c r="E655" s="64"/>
      <c r="F655" s="64"/>
      <c r="G655" s="64"/>
      <c r="H655" s="67"/>
      <c r="I655" s="66"/>
      <c r="J655" s="68"/>
      <c r="K655" s="68"/>
      <c r="L655" s="67"/>
      <c r="M655" s="61"/>
      <c r="N655" s="67"/>
      <c r="O655" s="66"/>
      <c r="P655" s="65"/>
      <c r="Q655" s="64"/>
      <c r="R655" s="64"/>
      <c r="S655" s="64"/>
      <c r="T655" s="64"/>
      <c r="U655" s="65"/>
      <c r="V655" s="62"/>
      <c r="W655" s="63"/>
      <c r="X655" s="63"/>
      <c r="Y655" s="63"/>
      <c r="Z655" s="63"/>
      <c r="AA655" s="63"/>
      <c r="AB655" s="63"/>
      <c r="AC655" s="63"/>
      <c r="AD655" s="62"/>
      <c r="AE655" s="61"/>
      <c r="AF655" s="61"/>
      <c r="AG655" s="60"/>
      <c r="AH655" s="60"/>
      <c r="AI655" s="59"/>
      <c r="AJ655" s="58"/>
      <c r="AK655" s="58"/>
      <c r="AL655" s="58"/>
      <c r="AM655" s="58"/>
      <c r="AN655" s="58"/>
      <c r="AO655" s="58"/>
      <c r="AP655" s="58"/>
      <c r="AQ655" s="57"/>
      <c r="AR655" s="57"/>
      <c r="AS655" s="57"/>
    </row>
    <row r="656" spans="1:45" ht="15" x14ac:dyDescent="0.25">
      <c r="A656" s="64"/>
      <c r="B656" s="64"/>
      <c r="C656" s="64"/>
      <c r="D656" s="64"/>
      <c r="E656" s="64"/>
      <c r="F656" s="64"/>
      <c r="G656" s="64"/>
      <c r="H656" s="67"/>
      <c r="I656" s="66"/>
      <c r="J656" s="68"/>
      <c r="K656" s="68"/>
      <c r="L656" s="67"/>
      <c r="M656" s="61"/>
      <c r="N656" s="67"/>
      <c r="O656" s="66"/>
      <c r="P656" s="65"/>
      <c r="Q656" s="64"/>
      <c r="R656" s="64"/>
      <c r="S656" s="64"/>
      <c r="T656" s="64"/>
      <c r="U656" s="65"/>
      <c r="V656" s="62"/>
      <c r="W656" s="63"/>
      <c r="X656" s="63"/>
      <c r="Y656" s="63"/>
      <c r="Z656" s="63"/>
      <c r="AA656" s="63"/>
      <c r="AB656" s="63"/>
      <c r="AC656" s="63"/>
      <c r="AD656" s="62"/>
      <c r="AE656" s="61"/>
      <c r="AF656" s="61"/>
      <c r="AG656" s="60"/>
      <c r="AH656" s="60"/>
      <c r="AI656" s="59"/>
      <c r="AJ656" s="58"/>
      <c r="AK656" s="58"/>
      <c r="AL656" s="58"/>
      <c r="AM656" s="58"/>
      <c r="AN656" s="58"/>
      <c r="AO656" s="58"/>
      <c r="AP656" s="58"/>
      <c r="AQ656" s="57"/>
      <c r="AR656" s="57"/>
      <c r="AS656" s="57"/>
    </row>
    <row r="657" spans="1:45" ht="15" x14ac:dyDescent="0.25">
      <c r="A657" s="64"/>
      <c r="B657" s="64"/>
      <c r="C657" s="64"/>
      <c r="D657" s="64"/>
      <c r="E657" s="64"/>
      <c r="F657" s="64"/>
      <c r="G657" s="64"/>
      <c r="H657" s="67"/>
      <c r="I657" s="66"/>
      <c r="J657" s="68"/>
      <c r="K657" s="68"/>
      <c r="L657" s="67"/>
      <c r="M657" s="61"/>
      <c r="N657" s="67"/>
      <c r="O657" s="66"/>
      <c r="P657" s="65"/>
      <c r="Q657" s="64"/>
      <c r="R657" s="64"/>
      <c r="S657" s="64"/>
      <c r="T657" s="64"/>
      <c r="U657" s="65"/>
      <c r="V657" s="62"/>
      <c r="W657" s="63"/>
      <c r="X657" s="63"/>
      <c r="Y657" s="63"/>
      <c r="Z657" s="63"/>
      <c r="AA657" s="63"/>
      <c r="AB657" s="63"/>
      <c r="AC657" s="63"/>
      <c r="AD657" s="62"/>
      <c r="AE657" s="61"/>
      <c r="AF657" s="61"/>
      <c r="AG657" s="60"/>
      <c r="AH657" s="60"/>
      <c r="AI657" s="59"/>
      <c r="AJ657" s="58"/>
      <c r="AK657" s="58"/>
      <c r="AL657" s="58"/>
      <c r="AM657" s="58"/>
      <c r="AN657" s="58"/>
      <c r="AO657" s="58"/>
      <c r="AP657" s="58"/>
      <c r="AQ657" s="57"/>
      <c r="AR657" s="57"/>
      <c r="AS657" s="57"/>
    </row>
    <row r="658" spans="1:45" ht="15" x14ac:dyDescent="0.25">
      <c r="A658" s="64"/>
      <c r="B658" s="64"/>
      <c r="C658" s="64"/>
      <c r="D658" s="64"/>
      <c r="E658" s="64"/>
      <c r="F658" s="64"/>
      <c r="G658" s="64"/>
      <c r="H658" s="67"/>
      <c r="I658" s="66"/>
      <c r="J658" s="68"/>
      <c r="K658" s="68"/>
      <c r="L658" s="67"/>
      <c r="M658" s="61"/>
      <c r="N658" s="67"/>
      <c r="O658" s="66"/>
      <c r="P658" s="65"/>
      <c r="Q658" s="64"/>
      <c r="R658" s="64"/>
      <c r="S658" s="64"/>
      <c r="T658" s="64"/>
      <c r="U658" s="65"/>
      <c r="V658" s="62"/>
      <c r="W658" s="63"/>
      <c r="X658" s="63"/>
      <c r="Y658" s="63"/>
      <c r="Z658" s="63"/>
      <c r="AA658" s="63"/>
      <c r="AB658" s="63"/>
      <c r="AC658" s="63"/>
      <c r="AD658" s="62"/>
      <c r="AE658" s="61"/>
      <c r="AF658" s="61"/>
      <c r="AG658" s="60"/>
      <c r="AH658" s="60"/>
      <c r="AI658" s="59"/>
      <c r="AJ658" s="58"/>
      <c r="AK658" s="58"/>
      <c r="AL658" s="58"/>
      <c r="AM658" s="58"/>
      <c r="AN658" s="58"/>
      <c r="AO658" s="58"/>
      <c r="AP658" s="58"/>
      <c r="AQ658" s="57"/>
      <c r="AR658" s="57"/>
      <c r="AS658" s="57"/>
    </row>
    <row r="659" spans="1:45" ht="15" x14ac:dyDescent="0.25">
      <c r="A659" s="64"/>
      <c r="B659" s="64"/>
      <c r="C659" s="64"/>
      <c r="D659" s="64"/>
      <c r="E659" s="64"/>
      <c r="F659" s="64"/>
      <c r="G659" s="64"/>
      <c r="H659" s="67"/>
      <c r="I659" s="66"/>
      <c r="J659" s="68"/>
      <c r="K659" s="68"/>
      <c r="L659" s="67"/>
      <c r="M659" s="61"/>
      <c r="N659" s="67"/>
      <c r="O659" s="66"/>
      <c r="P659" s="65"/>
      <c r="Q659" s="64"/>
      <c r="R659" s="64"/>
      <c r="S659" s="64"/>
      <c r="T659" s="64"/>
      <c r="U659" s="65"/>
      <c r="V659" s="62"/>
      <c r="W659" s="63"/>
      <c r="X659" s="63"/>
      <c r="Y659" s="63"/>
      <c r="Z659" s="63"/>
      <c r="AA659" s="63"/>
      <c r="AB659" s="63"/>
      <c r="AC659" s="63"/>
      <c r="AD659" s="62"/>
      <c r="AE659" s="61"/>
      <c r="AF659" s="61"/>
      <c r="AG659" s="60"/>
      <c r="AH659" s="60"/>
      <c r="AI659" s="59"/>
      <c r="AJ659" s="58"/>
      <c r="AK659" s="58"/>
      <c r="AL659" s="58"/>
      <c r="AM659" s="58"/>
      <c r="AN659" s="58"/>
      <c r="AO659" s="58"/>
      <c r="AP659" s="58"/>
      <c r="AQ659" s="57"/>
      <c r="AR659" s="57"/>
      <c r="AS659" s="57"/>
    </row>
    <row r="660" spans="1:45" ht="15" x14ac:dyDescent="0.25">
      <c r="A660" s="64"/>
      <c r="B660" s="64"/>
      <c r="C660" s="64"/>
      <c r="D660" s="64"/>
      <c r="E660" s="64"/>
      <c r="F660" s="64"/>
      <c r="G660" s="64"/>
      <c r="H660" s="67"/>
      <c r="I660" s="66"/>
      <c r="J660" s="68"/>
      <c r="K660" s="68"/>
      <c r="L660" s="67"/>
      <c r="M660" s="61"/>
      <c r="N660" s="67"/>
      <c r="O660" s="66"/>
      <c r="P660" s="65"/>
      <c r="Q660" s="64"/>
      <c r="R660" s="64"/>
      <c r="S660" s="64"/>
      <c r="T660" s="64"/>
      <c r="U660" s="65"/>
      <c r="V660" s="62"/>
      <c r="W660" s="63"/>
      <c r="X660" s="63"/>
      <c r="Y660" s="63"/>
      <c r="Z660" s="63"/>
      <c r="AA660" s="63"/>
      <c r="AB660" s="63"/>
      <c r="AC660" s="63"/>
      <c r="AD660" s="62"/>
      <c r="AE660" s="61"/>
      <c r="AF660" s="61"/>
      <c r="AG660" s="60"/>
      <c r="AH660" s="60"/>
      <c r="AI660" s="59"/>
      <c r="AJ660" s="58"/>
      <c r="AK660" s="58"/>
      <c r="AL660" s="58"/>
      <c r="AM660" s="58"/>
      <c r="AN660" s="58"/>
      <c r="AO660" s="58"/>
      <c r="AP660" s="58"/>
      <c r="AQ660" s="57"/>
      <c r="AR660" s="57"/>
      <c r="AS660" s="57"/>
    </row>
    <row r="661" spans="1:45" ht="15" x14ac:dyDescent="0.25">
      <c r="A661" s="64"/>
      <c r="B661" s="64"/>
      <c r="C661" s="64"/>
      <c r="D661" s="64"/>
      <c r="E661" s="64"/>
      <c r="F661" s="64"/>
      <c r="G661" s="64"/>
      <c r="H661" s="67"/>
      <c r="I661" s="66"/>
      <c r="J661" s="68"/>
      <c r="K661" s="68"/>
      <c r="L661" s="67"/>
      <c r="M661" s="61"/>
      <c r="N661" s="67"/>
      <c r="O661" s="66"/>
      <c r="P661" s="65"/>
      <c r="Q661" s="64"/>
      <c r="R661" s="64"/>
      <c r="S661" s="64"/>
      <c r="T661" s="64"/>
      <c r="U661" s="65"/>
      <c r="V661" s="62"/>
      <c r="W661" s="63"/>
      <c r="X661" s="63"/>
      <c r="Y661" s="63"/>
      <c r="Z661" s="63"/>
      <c r="AA661" s="63"/>
      <c r="AB661" s="63"/>
      <c r="AC661" s="63"/>
      <c r="AD661" s="62"/>
      <c r="AE661" s="61"/>
      <c r="AF661" s="61"/>
      <c r="AG661" s="60"/>
      <c r="AH661" s="60"/>
      <c r="AI661" s="59"/>
      <c r="AJ661" s="58"/>
      <c r="AK661" s="58"/>
      <c r="AL661" s="58"/>
      <c r="AM661" s="58"/>
      <c r="AN661" s="58"/>
      <c r="AO661" s="58"/>
      <c r="AP661" s="58"/>
      <c r="AQ661" s="57"/>
      <c r="AR661" s="57"/>
      <c r="AS661" s="57"/>
    </row>
    <row r="662" spans="1:45" ht="15" x14ac:dyDescent="0.25">
      <c r="A662" s="64"/>
      <c r="B662" s="64"/>
      <c r="C662" s="64"/>
      <c r="D662" s="64"/>
      <c r="E662" s="64"/>
      <c r="F662" s="64"/>
      <c r="G662" s="64"/>
      <c r="H662" s="67"/>
      <c r="I662" s="66"/>
      <c r="J662" s="68"/>
      <c r="K662" s="68"/>
      <c r="L662" s="67"/>
      <c r="M662" s="61"/>
      <c r="N662" s="67"/>
      <c r="O662" s="66"/>
      <c r="P662" s="65"/>
      <c r="Q662" s="64"/>
      <c r="R662" s="64"/>
      <c r="S662" s="64"/>
      <c r="T662" s="64"/>
      <c r="U662" s="65"/>
      <c r="V662" s="62"/>
      <c r="W662" s="63"/>
      <c r="X662" s="63"/>
      <c r="Y662" s="63"/>
      <c r="Z662" s="63"/>
      <c r="AA662" s="63"/>
      <c r="AB662" s="63"/>
      <c r="AC662" s="63"/>
      <c r="AD662" s="62"/>
      <c r="AE662" s="61"/>
      <c r="AF662" s="61"/>
      <c r="AG662" s="60"/>
      <c r="AH662" s="60"/>
      <c r="AI662" s="59"/>
      <c r="AJ662" s="58"/>
      <c r="AK662" s="58"/>
      <c r="AL662" s="58"/>
      <c r="AM662" s="58"/>
      <c r="AN662" s="58"/>
      <c r="AO662" s="58"/>
      <c r="AP662" s="58"/>
      <c r="AQ662" s="57"/>
      <c r="AR662" s="57"/>
      <c r="AS662" s="57"/>
    </row>
    <row r="663" spans="1:45" ht="15" x14ac:dyDescent="0.25">
      <c r="A663" s="64"/>
      <c r="B663" s="64"/>
      <c r="C663" s="64"/>
      <c r="D663" s="64"/>
      <c r="E663" s="64"/>
      <c r="F663" s="64"/>
      <c r="G663" s="64"/>
      <c r="H663" s="67"/>
      <c r="I663" s="66"/>
      <c r="J663" s="68"/>
      <c r="K663" s="68"/>
      <c r="L663" s="67"/>
      <c r="M663" s="61"/>
      <c r="N663" s="67"/>
      <c r="O663" s="66"/>
      <c r="P663" s="65"/>
      <c r="Q663" s="64"/>
      <c r="R663" s="64"/>
      <c r="S663" s="64"/>
      <c r="T663" s="64"/>
      <c r="U663" s="65"/>
      <c r="V663" s="62"/>
      <c r="W663" s="63"/>
      <c r="X663" s="63"/>
      <c r="Y663" s="63"/>
      <c r="Z663" s="63"/>
      <c r="AA663" s="63"/>
      <c r="AB663" s="63"/>
      <c r="AC663" s="63"/>
      <c r="AD663" s="62"/>
      <c r="AE663" s="61"/>
      <c r="AF663" s="61"/>
      <c r="AG663" s="60"/>
      <c r="AH663" s="60"/>
      <c r="AI663" s="59"/>
      <c r="AJ663" s="58"/>
      <c r="AK663" s="58"/>
      <c r="AL663" s="58"/>
      <c r="AM663" s="58"/>
      <c r="AN663" s="58"/>
      <c r="AO663" s="58"/>
      <c r="AP663" s="58"/>
      <c r="AQ663" s="57"/>
      <c r="AR663" s="57"/>
      <c r="AS663" s="57"/>
    </row>
    <row r="664" spans="1:45" ht="15" x14ac:dyDescent="0.25">
      <c r="A664" s="64"/>
      <c r="B664" s="64"/>
      <c r="C664" s="64"/>
      <c r="D664" s="64"/>
      <c r="E664" s="64"/>
      <c r="F664" s="64"/>
      <c r="G664" s="64"/>
      <c r="H664" s="67"/>
      <c r="I664" s="66"/>
      <c r="J664" s="68"/>
      <c r="K664" s="68"/>
      <c r="L664" s="67"/>
      <c r="M664" s="61"/>
      <c r="N664" s="67"/>
      <c r="O664" s="66"/>
      <c r="P664" s="65"/>
      <c r="Q664" s="64"/>
      <c r="R664" s="64"/>
      <c r="S664" s="64"/>
      <c r="T664" s="64"/>
      <c r="U664" s="65"/>
      <c r="V664" s="62"/>
      <c r="W664" s="63"/>
      <c r="X664" s="63"/>
      <c r="Y664" s="63"/>
      <c r="Z664" s="63"/>
      <c r="AA664" s="63"/>
      <c r="AB664" s="63"/>
      <c r="AC664" s="63"/>
      <c r="AD664" s="62"/>
      <c r="AE664" s="61"/>
      <c r="AF664" s="61"/>
      <c r="AG664" s="60"/>
      <c r="AH664" s="60"/>
      <c r="AI664" s="59"/>
      <c r="AJ664" s="58"/>
      <c r="AK664" s="58"/>
      <c r="AL664" s="58"/>
      <c r="AM664" s="58"/>
      <c r="AN664" s="58"/>
      <c r="AO664" s="58"/>
      <c r="AP664" s="58"/>
      <c r="AQ664" s="57"/>
      <c r="AR664" s="57"/>
      <c r="AS664" s="57"/>
    </row>
    <row r="665" spans="1:45" ht="15" x14ac:dyDescent="0.25">
      <c r="A665" s="64"/>
      <c r="B665" s="64"/>
      <c r="C665" s="64"/>
      <c r="D665" s="64"/>
      <c r="E665" s="64"/>
      <c r="F665" s="64"/>
      <c r="G665" s="64"/>
      <c r="H665" s="67"/>
      <c r="I665" s="66"/>
      <c r="J665" s="68"/>
      <c r="K665" s="68"/>
      <c r="L665" s="67"/>
      <c r="M665" s="61"/>
      <c r="N665" s="67"/>
      <c r="O665" s="66"/>
      <c r="P665" s="65"/>
      <c r="Q665" s="64"/>
      <c r="R665" s="64"/>
      <c r="S665" s="64"/>
      <c r="T665" s="64"/>
      <c r="U665" s="65"/>
      <c r="V665" s="62"/>
      <c r="W665" s="63"/>
      <c r="X665" s="63"/>
      <c r="Y665" s="63"/>
      <c r="Z665" s="63"/>
      <c r="AA665" s="63"/>
      <c r="AB665" s="63"/>
      <c r="AC665" s="63"/>
      <c r="AD665" s="62"/>
      <c r="AE665" s="61"/>
      <c r="AF665" s="61"/>
      <c r="AG665" s="60"/>
      <c r="AH665" s="60"/>
      <c r="AI665" s="59"/>
      <c r="AJ665" s="58"/>
      <c r="AK665" s="58"/>
      <c r="AL665" s="58"/>
      <c r="AM665" s="58"/>
      <c r="AN665" s="58"/>
      <c r="AO665" s="58"/>
      <c r="AP665" s="58"/>
      <c r="AQ665" s="57"/>
      <c r="AR665" s="57"/>
      <c r="AS665" s="57"/>
    </row>
    <row r="666" spans="1:45" ht="15" x14ac:dyDescent="0.25">
      <c r="A666" s="64"/>
      <c r="B666" s="64"/>
      <c r="C666" s="64"/>
      <c r="D666" s="64"/>
      <c r="E666" s="64"/>
      <c r="F666" s="64"/>
      <c r="G666" s="64"/>
      <c r="H666" s="67"/>
      <c r="I666" s="66"/>
      <c r="J666" s="68"/>
      <c r="K666" s="68"/>
      <c r="L666" s="67"/>
      <c r="M666" s="61"/>
      <c r="N666" s="67"/>
      <c r="O666" s="66"/>
      <c r="P666" s="65"/>
      <c r="Q666" s="64"/>
      <c r="R666" s="64"/>
      <c r="S666" s="64"/>
      <c r="T666" s="64"/>
      <c r="U666" s="65"/>
      <c r="V666" s="62"/>
      <c r="W666" s="63"/>
      <c r="X666" s="63"/>
      <c r="Y666" s="63"/>
      <c r="Z666" s="63"/>
      <c r="AA666" s="63"/>
      <c r="AB666" s="63"/>
      <c r="AC666" s="63"/>
      <c r="AD666" s="62"/>
      <c r="AE666" s="61"/>
      <c r="AF666" s="61"/>
      <c r="AG666" s="60"/>
      <c r="AH666" s="60"/>
      <c r="AI666" s="59"/>
      <c r="AJ666" s="58"/>
      <c r="AK666" s="58"/>
      <c r="AL666" s="58"/>
      <c r="AM666" s="58"/>
      <c r="AN666" s="58"/>
      <c r="AO666" s="58"/>
      <c r="AP666" s="58"/>
      <c r="AQ666" s="57"/>
      <c r="AR666" s="57"/>
      <c r="AS666" s="57"/>
    </row>
    <row r="667" spans="1:45" ht="15" x14ac:dyDescent="0.25">
      <c r="A667" s="64"/>
      <c r="B667" s="64"/>
      <c r="C667" s="64"/>
      <c r="D667" s="64"/>
      <c r="E667" s="64"/>
      <c r="F667" s="64"/>
      <c r="G667" s="64"/>
      <c r="H667" s="67"/>
      <c r="I667" s="66"/>
      <c r="J667" s="68"/>
      <c r="K667" s="68"/>
      <c r="L667" s="67"/>
      <c r="M667" s="61"/>
      <c r="N667" s="67"/>
      <c r="O667" s="66"/>
      <c r="P667" s="65"/>
      <c r="Q667" s="64"/>
      <c r="R667" s="64"/>
      <c r="S667" s="64"/>
      <c r="T667" s="64"/>
      <c r="U667" s="65"/>
      <c r="V667" s="62"/>
      <c r="W667" s="63"/>
      <c r="X667" s="63"/>
      <c r="Y667" s="63"/>
      <c r="Z667" s="63"/>
      <c r="AA667" s="63"/>
      <c r="AB667" s="63"/>
      <c r="AC667" s="63"/>
      <c r="AD667" s="62"/>
      <c r="AE667" s="61"/>
      <c r="AF667" s="61"/>
      <c r="AG667" s="60"/>
      <c r="AH667" s="60"/>
      <c r="AI667" s="59"/>
      <c r="AJ667" s="58"/>
      <c r="AK667" s="58"/>
      <c r="AL667" s="58"/>
      <c r="AM667" s="58"/>
      <c r="AN667" s="58"/>
      <c r="AO667" s="58"/>
      <c r="AP667" s="58"/>
      <c r="AQ667" s="57"/>
      <c r="AR667" s="57"/>
      <c r="AS667" s="57"/>
    </row>
    <row r="668" spans="1:45" ht="15" x14ac:dyDescent="0.25">
      <c r="A668" s="64"/>
      <c r="B668" s="64"/>
      <c r="C668" s="64"/>
      <c r="D668" s="64"/>
      <c r="E668" s="64"/>
      <c r="F668" s="64"/>
      <c r="G668" s="64"/>
      <c r="H668" s="67"/>
      <c r="I668" s="66"/>
      <c r="J668" s="68"/>
      <c r="K668" s="68"/>
      <c r="L668" s="67"/>
      <c r="M668" s="61"/>
      <c r="N668" s="67"/>
      <c r="O668" s="66"/>
      <c r="P668" s="65"/>
      <c r="Q668" s="64"/>
      <c r="R668" s="64"/>
      <c r="S668" s="64"/>
      <c r="T668" s="64"/>
      <c r="U668" s="65"/>
      <c r="V668" s="62"/>
      <c r="W668" s="63"/>
      <c r="X668" s="63"/>
      <c r="Y668" s="63"/>
      <c r="Z668" s="63"/>
      <c r="AA668" s="63"/>
      <c r="AB668" s="63"/>
      <c r="AC668" s="63"/>
      <c r="AD668" s="62"/>
      <c r="AE668" s="61"/>
      <c r="AF668" s="61"/>
      <c r="AG668" s="60"/>
      <c r="AH668" s="60"/>
      <c r="AI668" s="59"/>
      <c r="AJ668" s="58"/>
      <c r="AK668" s="58"/>
      <c r="AL668" s="58"/>
      <c r="AM668" s="58"/>
      <c r="AN668" s="58"/>
      <c r="AO668" s="58"/>
      <c r="AP668" s="58"/>
      <c r="AQ668" s="57"/>
      <c r="AR668" s="57"/>
      <c r="AS668" s="57"/>
    </row>
    <row r="669" spans="1:45" ht="15" x14ac:dyDescent="0.25">
      <c r="A669" s="64"/>
      <c r="B669" s="64"/>
      <c r="C669" s="64"/>
      <c r="D669" s="64"/>
      <c r="E669" s="64"/>
      <c r="F669" s="64"/>
      <c r="G669" s="64"/>
      <c r="H669" s="67"/>
      <c r="I669" s="66"/>
      <c r="J669" s="68"/>
      <c r="K669" s="68"/>
      <c r="L669" s="67"/>
      <c r="M669" s="61"/>
      <c r="N669" s="67"/>
      <c r="O669" s="66"/>
      <c r="P669" s="65"/>
      <c r="Q669" s="64"/>
      <c r="R669" s="64"/>
      <c r="S669" s="64"/>
      <c r="T669" s="64"/>
      <c r="U669" s="65"/>
      <c r="V669" s="62"/>
      <c r="W669" s="63"/>
      <c r="X669" s="63"/>
      <c r="Y669" s="63"/>
      <c r="Z669" s="63"/>
      <c r="AA669" s="63"/>
      <c r="AB669" s="63"/>
      <c r="AC669" s="63"/>
      <c r="AD669" s="62"/>
      <c r="AE669" s="61"/>
      <c r="AF669" s="61"/>
      <c r="AG669" s="60"/>
      <c r="AH669" s="60"/>
      <c r="AI669" s="59"/>
      <c r="AJ669" s="58"/>
      <c r="AK669" s="58"/>
      <c r="AL669" s="58"/>
      <c r="AM669" s="58"/>
      <c r="AN669" s="58"/>
      <c r="AO669" s="58"/>
      <c r="AP669" s="58"/>
      <c r="AQ669" s="57"/>
      <c r="AR669" s="57"/>
      <c r="AS669" s="57"/>
    </row>
    <row r="670" spans="1:45" ht="15" x14ac:dyDescent="0.25">
      <c r="A670" s="64"/>
      <c r="B670" s="64"/>
      <c r="C670" s="64"/>
      <c r="D670" s="64"/>
      <c r="E670" s="64"/>
      <c r="F670" s="64"/>
      <c r="G670" s="64"/>
      <c r="H670" s="67"/>
      <c r="I670" s="66"/>
      <c r="J670" s="68"/>
      <c r="K670" s="68"/>
      <c r="L670" s="67"/>
      <c r="M670" s="61"/>
      <c r="N670" s="67"/>
      <c r="O670" s="66"/>
      <c r="P670" s="65"/>
      <c r="Q670" s="64"/>
      <c r="R670" s="64"/>
      <c r="S670" s="64"/>
      <c r="T670" s="64"/>
      <c r="U670" s="65"/>
      <c r="V670" s="62"/>
      <c r="W670" s="63"/>
      <c r="X670" s="63"/>
      <c r="Y670" s="63"/>
      <c r="Z670" s="63"/>
      <c r="AA670" s="63"/>
      <c r="AB670" s="63"/>
      <c r="AC670" s="63"/>
      <c r="AD670" s="62"/>
      <c r="AE670" s="61"/>
      <c r="AF670" s="61"/>
      <c r="AG670" s="60"/>
      <c r="AH670" s="60"/>
      <c r="AI670" s="59"/>
      <c r="AJ670" s="58"/>
      <c r="AK670" s="58"/>
      <c r="AL670" s="58"/>
      <c r="AM670" s="58"/>
      <c r="AN670" s="58"/>
      <c r="AO670" s="58"/>
      <c r="AP670" s="58"/>
      <c r="AQ670" s="57"/>
      <c r="AR670" s="57"/>
      <c r="AS670" s="57"/>
    </row>
    <row r="671" spans="1:45" ht="15" x14ac:dyDescent="0.25">
      <c r="A671" s="64"/>
      <c r="B671" s="64"/>
      <c r="C671" s="64"/>
      <c r="D671" s="64"/>
      <c r="E671" s="64"/>
      <c r="F671" s="64"/>
      <c r="G671" s="64"/>
      <c r="H671" s="67"/>
      <c r="I671" s="66"/>
      <c r="J671" s="68"/>
      <c r="K671" s="68"/>
      <c r="L671" s="67"/>
      <c r="M671" s="61"/>
      <c r="N671" s="67"/>
      <c r="O671" s="66"/>
      <c r="P671" s="65"/>
      <c r="Q671" s="64"/>
      <c r="R671" s="64"/>
      <c r="S671" s="64"/>
      <c r="T671" s="64"/>
      <c r="U671" s="65"/>
      <c r="V671" s="62"/>
      <c r="W671" s="63"/>
      <c r="X671" s="63"/>
      <c r="Y671" s="63"/>
      <c r="Z671" s="63"/>
      <c r="AA671" s="63"/>
      <c r="AB671" s="63"/>
      <c r="AC671" s="63"/>
      <c r="AD671" s="62"/>
      <c r="AE671" s="61"/>
      <c r="AF671" s="61"/>
      <c r="AG671" s="60"/>
      <c r="AH671" s="60"/>
      <c r="AI671" s="59"/>
      <c r="AJ671" s="58"/>
      <c r="AK671" s="58"/>
      <c r="AL671" s="58"/>
      <c r="AM671" s="58"/>
      <c r="AN671" s="58"/>
      <c r="AO671" s="58"/>
      <c r="AP671" s="58"/>
      <c r="AQ671" s="57"/>
      <c r="AR671" s="57"/>
      <c r="AS671" s="57"/>
    </row>
    <row r="672" spans="1:45" ht="15" x14ac:dyDescent="0.25">
      <c r="A672" s="64"/>
      <c r="B672" s="64"/>
      <c r="C672" s="64"/>
      <c r="D672" s="64"/>
      <c r="E672" s="64"/>
      <c r="F672" s="64"/>
      <c r="G672" s="64"/>
      <c r="H672" s="67"/>
      <c r="I672" s="66"/>
      <c r="J672" s="68"/>
      <c r="K672" s="68"/>
      <c r="L672" s="67"/>
      <c r="M672" s="61"/>
      <c r="N672" s="67"/>
      <c r="O672" s="66"/>
      <c r="P672" s="65"/>
      <c r="Q672" s="64"/>
      <c r="R672" s="64"/>
      <c r="S672" s="64"/>
      <c r="T672" s="64"/>
      <c r="U672" s="65"/>
      <c r="V672" s="62"/>
      <c r="W672" s="63"/>
      <c r="X672" s="63"/>
      <c r="Y672" s="63"/>
      <c r="Z672" s="63"/>
      <c r="AA672" s="63"/>
      <c r="AB672" s="63"/>
      <c r="AC672" s="63"/>
      <c r="AD672" s="62"/>
      <c r="AE672" s="61"/>
      <c r="AF672" s="61"/>
      <c r="AG672" s="60"/>
      <c r="AH672" s="60"/>
      <c r="AI672" s="59"/>
      <c r="AJ672" s="58"/>
      <c r="AK672" s="58"/>
      <c r="AL672" s="58"/>
      <c r="AM672" s="58"/>
      <c r="AN672" s="58"/>
      <c r="AO672" s="58"/>
      <c r="AP672" s="58"/>
      <c r="AQ672" s="57"/>
      <c r="AR672" s="57"/>
      <c r="AS672" s="57"/>
    </row>
    <row r="673" spans="1:45" ht="15" x14ac:dyDescent="0.25">
      <c r="A673" s="64"/>
      <c r="B673" s="64"/>
      <c r="C673" s="64"/>
      <c r="D673" s="64"/>
      <c r="E673" s="64"/>
      <c r="F673" s="64"/>
      <c r="G673" s="64"/>
      <c r="H673" s="67"/>
      <c r="I673" s="66"/>
      <c r="J673" s="68"/>
      <c r="K673" s="68"/>
      <c r="L673" s="67"/>
      <c r="M673" s="61"/>
      <c r="N673" s="67"/>
      <c r="O673" s="66"/>
      <c r="P673" s="65"/>
      <c r="Q673" s="64"/>
      <c r="R673" s="64"/>
      <c r="S673" s="64"/>
      <c r="T673" s="64"/>
      <c r="U673" s="65"/>
      <c r="V673" s="62"/>
      <c r="W673" s="63"/>
      <c r="X673" s="63"/>
      <c r="Y673" s="63"/>
      <c r="Z673" s="63"/>
      <c r="AA673" s="63"/>
      <c r="AB673" s="63"/>
      <c r="AC673" s="63"/>
      <c r="AD673" s="62"/>
      <c r="AE673" s="61"/>
      <c r="AF673" s="61"/>
      <c r="AG673" s="60"/>
      <c r="AH673" s="60"/>
      <c r="AI673" s="59"/>
      <c r="AJ673" s="58"/>
      <c r="AK673" s="58"/>
      <c r="AL673" s="58"/>
      <c r="AM673" s="58"/>
      <c r="AN673" s="58"/>
      <c r="AO673" s="58"/>
      <c r="AP673" s="58"/>
      <c r="AQ673" s="57"/>
      <c r="AR673" s="57"/>
      <c r="AS673" s="57"/>
    </row>
    <row r="674" spans="1:45" ht="15" x14ac:dyDescent="0.25">
      <c r="A674" s="64"/>
      <c r="B674" s="64"/>
      <c r="C674" s="64"/>
      <c r="D674" s="64"/>
      <c r="E674" s="64"/>
      <c r="F674" s="64"/>
      <c r="G674" s="64"/>
      <c r="H674" s="67"/>
      <c r="I674" s="66"/>
      <c r="J674" s="68"/>
      <c r="K674" s="68"/>
      <c r="L674" s="67"/>
      <c r="M674" s="61"/>
      <c r="N674" s="67"/>
      <c r="O674" s="66"/>
      <c r="P674" s="65"/>
      <c r="Q674" s="64"/>
      <c r="R674" s="64"/>
      <c r="S674" s="64"/>
      <c r="T674" s="64"/>
      <c r="U674" s="65"/>
      <c r="V674" s="62"/>
      <c r="W674" s="63"/>
      <c r="X674" s="63"/>
      <c r="Y674" s="63"/>
      <c r="Z674" s="63"/>
      <c r="AA674" s="63"/>
      <c r="AB674" s="63"/>
      <c r="AC674" s="63"/>
      <c r="AD674" s="62"/>
      <c r="AE674" s="61"/>
      <c r="AF674" s="61"/>
      <c r="AG674" s="60"/>
      <c r="AH674" s="60"/>
      <c r="AI674" s="59"/>
      <c r="AJ674" s="58"/>
      <c r="AK674" s="58"/>
      <c r="AL674" s="58"/>
      <c r="AM674" s="58"/>
      <c r="AN674" s="58"/>
      <c r="AO674" s="58"/>
      <c r="AP674" s="58"/>
      <c r="AQ674" s="57"/>
      <c r="AR674" s="57"/>
      <c r="AS674" s="57"/>
    </row>
    <row r="675" spans="1:45" ht="15" x14ac:dyDescent="0.25">
      <c r="A675" s="64"/>
      <c r="B675" s="64"/>
      <c r="C675" s="64"/>
      <c r="D675" s="64"/>
      <c r="E675" s="64"/>
      <c r="F675" s="64"/>
      <c r="G675" s="64"/>
      <c r="H675" s="67"/>
      <c r="I675" s="66"/>
      <c r="J675" s="68"/>
      <c r="K675" s="68"/>
      <c r="L675" s="67"/>
      <c r="M675" s="61"/>
      <c r="N675" s="67"/>
      <c r="O675" s="66"/>
      <c r="P675" s="65"/>
      <c r="Q675" s="64"/>
      <c r="R675" s="64"/>
      <c r="S675" s="64"/>
      <c r="T675" s="64"/>
      <c r="U675" s="65"/>
      <c r="V675" s="62"/>
      <c r="W675" s="63"/>
      <c r="X675" s="63"/>
      <c r="Y675" s="63"/>
      <c r="Z675" s="63"/>
      <c r="AA675" s="63"/>
      <c r="AB675" s="63"/>
      <c r="AC675" s="63"/>
      <c r="AD675" s="62"/>
      <c r="AE675" s="61"/>
      <c r="AF675" s="61"/>
      <c r="AG675" s="60"/>
      <c r="AH675" s="60"/>
      <c r="AI675" s="59"/>
      <c r="AJ675" s="58"/>
      <c r="AK675" s="58"/>
      <c r="AL675" s="58"/>
      <c r="AM675" s="58"/>
      <c r="AN675" s="58"/>
      <c r="AO675" s="58"/>
      <c r="AP675" s="58"/>
      <c r="AQ675" s="57"/>
      <c r="AR675" s="57"/>
      <c r="AS675" s="57"/>
    </row>
    <row r="676" spans="1:45" ht="15" x14ac:dyDescent="0.25">
      <c r="A676" s="64"/>
      <c r="B676" s="64"/>
      <c r="C676" s="64"/>
      <c r="D676" s="64"/>
      <c r="E676" s="64"/>
      <c r="F676" s="64"/>
      <c r="G676" s="64"/>
      <c r="H676" s="67"/>
      <c r="I676" s="66"/>
      <c r="J676" s="68"/>
      <c r="K676" s="68"/>
      <c r="L676" s="67"/>
      <c r="M676" s="61"/>
      <c r="N676" s="67"/>
      <c r="O676" s="66"/>
      <c r="P676" s="65"/>
      <c r="Q676" s="64"/>
      <c r="R676" s="64"/>
      <c r="S676" s="64"/>
      <c r="T676" s="64"/>
      <c r="U676" s="65"/>
      <c r="V676" s="62"/>
      <c r="W676" s="63"/>
      <c r="X676" s="63"/>
      <c r="Y676" s="63"/>
      <c r="Z676" s="63"/>
      <c r="AA676" s="63"/>
      <c r="AB676" s="63"/>
      <c r="AC676" s="63"/>
      <c r="AD676" s="62"/>
      <c r="AE676" s="61"/>
      <c r="AF676" s="61"/>
      <c r="AG676" s="60"/>
      <c r="AH676" s="60"/>
      <c r="AI676" s="59"/>
      <c r="AJ676" s="58"/>
      <c r="AK676" s="58"/>
      <c r="AL676" s="58"/>
      <c r="AM676" s="58"/>
      <c r="AN676" s="58"/>
      <c r="AO676" s="58"/>
      <c r="AP676" s="58"/>
      <c r="AQ676" s="57"/>
      <c r="AR676" s="57"/>
      <c r="AS676" s="57"/>
    </row>
    <row r="677" spans="1:45" ht="15" x14ac:dyDescent="0.25">
      <c r="A677" s="64"/>
      <c r="B677" s="64"/>
      <c r="C677" s="64"/>
      <c r="D677" s="64"/>
      <c r="E677" s="64"/>
      <c r="F677" s="64"/>
      <c r="G677" s="64"/>
      <c r="H677" s="67"/>
      <c r="I677" s="66"/>
      <c r="J677" s="68"/>
      <c r="K677" s="68"/>
      <c r="L677" s="67"/>
      <c r="M677" s="61"/>
      <c r="N677" s="67"/>
      <c r="O677" s="66"/>
      <c r="P677" s="65"/>
      <c r="Q677" s="64"/>
      <c r="R677" s="64"/>
      <c r="S677" s="64"/>
      <c r="T677" s="64"/>
      <c r="U677" s="65"/>
      <c r="V677" s="62"/>
      <c r="W677" s="63"/>
      <c r="X677" s="63"/>
      <c r="Y677" s="63"/>
      <c r="Z677" s="63"/>
      <c r="AA677" s="63"/>
      <c r="AB677" s="63"/>
      <c r="AC677" s="63"/>
      <c r="AD677" s="62"/>
      <c r="AE677" s="61"/>
      <c r="AF677" s="61"/>
      <c r="AG677" s="60"/>
      <c r="AH677" s="60"/>
      <c r="AI677" s="59"/>
      <c r="AJ677" s="58"/>
      <c r="AK677" s="58"/>
      <c r="AL677" s="58"/>
      <c r="AM677" s="58"/>
      <c r="AN677" s="58"/>
      <c r="AO677" s="58"/>
      <c r="AP677" s="58"/>
      <c r="AQ677" s="57"/>
      <c r="AR677" s="57"/>
      <c r="AS677" s="57"/>
    </row>
    <row r="678" spans="1:45" ht="15" x14ac:dyDescent="0.25">
      <c r="A678" s="64"/>
      <c r="B678" s="64"/>
      <c r="C678" s="64"/>
      <c r="D678" s="64"/>
      <c r="E678" s="64"/>
      <c r="F678" s="64"/>
      <c r="G678" s="64"/>
      <c r="H678" s="67"/>
      <c r="I678" s="66"/>
      <c r="J678" s="68"/>
      <c r="K678" s="68"/>
      <c r="L678" s="67"/>
      <c r="M678" s="61"/>
      <c r="N678" s="67"/>
      <c r="O678" s="66"/>
      <c r="P678" s="65"/>
      <c r="Q678" s="64"/>
      <c r="R678" s="64"/>
      <c r="S678" s="64"/>
      <c r="T678" s="64"/>
      <c r="U678" s="65"/>
      <c r="V678" s="62"/>
      <c r="W678" s="63"/>
      <c r="X678" s="63"/>
      <c r="Y678" s="63"/>
      <c r="Z678" s="63"/>
      <c r="AA678" s="63"/>
      <c r="AB678" s="63"/>
      <c r="AC678" s="63"/>
      <c r="AD678" s="62"/>
      <c r="AE678" s="61"/>
      <c r="AF678" s="61"/>
      <c r="AG678" s="60"/>
      <c r="AH678" s="60"/>
      <c r="AI678" s="59"/>
      <c r="AJ678" s="58"/>
      <c r="AK678" s="58"/>
      <c r="AL678" s="58"/>
      <c r="AM678" s="58"/>
      <c r="AN678" s="58"/>
      <c r="AO678" s="58"/>
      <c r="AP678" s="58"/>
      <c r="AQ678" s="57"/>
      <c r="AR678" s="57"/>
      <c r="AS678" s="57"/>
    </row>
    <row r="679" spans="1:45" ht="15" x14ac:dyDescent="0.25">
      <c r="A679" s="64"/>
      <c r="B679" s="64"/>
      <c r="C679" s="64"/>
      <c r="D679" s="64"/>
      <c r="E679" s="64"/>
      <c r="F679" s="64"/>
      <c r="G679" s="64"/>
      <c r="H679" s="67"/>
      <c r="I679" s="66"/>
      <c r="J679" s="68"/>
      <c r="K679" s="68"/>
      <c r="L679" s="67"/>
      <c r="M679" s="61"/>
      <c r="N679" s="67"/>
      <c r="O679" s="66"/>
      <c r="P679" s="65"/>
      <c r="Q679" s="64"/>
      <c r="R679" s="64"/>
      <c r="S679" s="64"/>
      <c r="T679" s="64"/>
      <c r="U679" s="65"/>
      <c r="V679" s="62"/>
      <c r="W679" s="63"/>
      <c r="X679" s="63"/>
      <c r="Y679" s="63"/>
      <c r="Z679" s="63"/>
      <c r="AA679" s="63"/>
      <c r="AB679" s="63"/>
      <c r="AC679" s="63"/>
      <c r="AD679" s="62"/>
      <c r="AE679" s="61"/>
      <c r="AF679" s="61"/>
      <c r="AG679" s="60"/>
      <c r="AH679" s="60"/>
      <c r="AI679" s="59"/>
      <c r="AJ679" s="58"/>
      <c r="AK679" s="58"/>
      <c r="AL679" s="58"/>
      <c r="AM679" s="58"/>
      <c r="AN679" s="58"/>
      <c r="AO679" s="58"/>
      <c r="AP679" s="58"/>
      <c r="AQ679" s="57"/>
      <c r="AR679" s="57"/>
      <c r="AS679" s="57"/>
    </row>
    <row r="680" spans="1:45" ht="15" x14ac:dyDescent="0.25">
      <c r="A680" s="64"/>
      <c r="B680" s="64"/>
      <c r="C680" s="64"/>
      <c r="D680" s="64"/>
      <c r="E680" s="64"/>
      <c r="F680" s="64"/>
      <c r="G680" s="64"/>
      <c r="H680" s="67"/>
      <c r="I680" s="66"/>
      <c r="J680" s="68"/>
      <c r="K680" s="68"/>
      <c r="L680" s="67"/>
      <c r="M680" s="61"/>
      <c r="N680" s="67"/>
      <c r="O680" s="66"/>
      <c r="P680" s="65"/>
      <c r="Q680" s="64"/>
      <c r="R680" s="64"/>
      <c r="S680" s="64"/>
      <c r="T680" s="64"/>
      <c r="U680" s="65"/>
      <c r="V680" s="62"/>
      <c r="W680" s="63"/>
      <c r="X680" s="63"/>
      <c r="Y680" s="63"/>
      <c r="Z680" s="63"/>
      <c r="AA680" s="63"/>
      <c r="AB680" s="63"/>
      <c r="AC680" s="63"/>
      <c r="AD680" s="62"/>
      <c r="AE680" s="61"/>
      <c r="AF680" s="61"/>
      <c r="AG680" s="60"/>
      <c r="AH680" s="60"/>
      <c r="AI680" s="59"/>
      <c r="AJ680" s="58"/>
      <c r="AK680" s="58"/>
      <c r="AL680" s="58"/>
      <c r="AM680" s="58"/>
      <c r="AN680" s="58"/>
      <c r="AO680" s="58"/>
      <c r="AP680" s="58"/>
      <c r="AQ680" s="57"/>
      <c r="AR680" s="57"/>
      <c r="AS680" s="57"/>
    </row>
    <row r="681" spans="1:45" ht="15" x14ac:dyDescent="0.25">
      <c r="A681" s="64"/>
      <c r="B681" s="64"/>
      <c r="C681" s="64"/>
      <c r="D681" s="64"/>
      <c r="E681" s="64"/>
      <c r="F681" s="64"/>
      <c r="G681" s="64"/>
      <c r="H681" s="67"/>
      <c r="I681" s="66"/>
      <c r="J681" s="68"/>
      <c r="K681" s="68"/>
      <c r="L681" s="67"/>
      <c r="M681" s="61"/>
      <c r="N681" s="67"/>
      <c r="O681" s="66"/>
      <c r="P681" s="65"/>
      <c r="Q681" s="64"/>
      <c r="R681" s="64"/>
      <c r="S681" s="64"/>
      <c r="T681" s="64"/>
      <c r="U681" s="65"/>
      <c r="V681" s="62"/>
      <c r="W681" s="63"/>
      <c r="X681" s="63"/>
      <c r="Y681" s="63"/>
      <c r="Z681" s="63"/>
      <c r="AA681" s="63"/>
      <c r="AB681" s="63"/>
      <c r="AC681" s="63"/>
      <c r="AD681" s="62"/>
      <c r="AE681" s="61"/>
      <c r="AF681" s="61"/>
      <c r="AG681" s="60"/>
      <c r="AH681" s="60"/>
      <c r="AI681" s="59"/>
      <c r="AJ681" s="58"/>
      <c r="AK681" s="58"/>
      <c r="AL681" s="58"/>
      <c r="AM681" s="58"/>
      <c r="AN681" s="58"/>
      <c r="AO681" s="58"/>
      <c r="AP681" s="58"/>
      <c r="AQ681" s="57"/>
      <c r="AR681" s="57"/>
      <c r="AS681" s="57"/>
    </row>
    <row r="682" spans="1:45" ht="15" x14ac:dyDescent="0.25">
      <c r="A682" s="64"/>
      <c r="B682" s="64"/>
      <c r="C682" s="64"/>
      <c r="D682" s="64"/>
      <c r="E682" s="64"/>
      <c r="F682" s="64"/>
      <c r="G682" s="64"/>
      <c r="H682" s="67"/>
      <c r="I682" s="66"/>
      <c r="J682" s="68"/>
      <c r="K682" s="68"/>
      <c r="L682" s="67"/>
      <c r="M682" s="61"/>
      <c r="N682" s="67"/>
      <c r="O682" s="66"/>
      <c r="P682" s="65"/>
      <c r="Q682" s="64"/>
      <c r="R682" s="64"/>
      <c r="S682" s="64"/>
      <c r="T682" s="64"/>
      <c r="U682" s="65"/>
      <c r="V682" s="62"/>
      <c r="W682" s="63"/>
      <c r="X682" s="63"/>
      <c r="Y682" s="63"/>
      <c r="Z682" s="63"/>
      <c r="AA682" s="63"/>
      <c r="AB682" s="63"/>
      <c r="AC682" s="63"/>
      <c r="AD682" s="62"/>
      <c r="AE682" s="61"/>
      <c r="AF682" s="61"/>
      <c r="AG682" s="60"/>
      <c r="AH682" s="60"/>
      <c r="AI682" s="59"/>
      <c r="AJ682" s="58"/>
      <c r="AK682" s="58"/>
      <c r="AL682" s="58"/>
      <c r="AM682" s="58"/>
      <c r="AN682" s="58"/>
      <c r="AO682" s="58"/>
      <c r="AP682" s="58"/>
      <c r="AQ682" s="57"/>
      <c r="AR682" s="57"/>
      <c r="AS682" s="57"/>
    </row>
    <row r="683" spans="1:45" ht="15" x14ac:dyDescent="0.25">
      <c r="A683" s="64"/>
      <c r="B683" s="64"/>
      <c r="C683" s="64"/>
      <c r="D683" s="64"/>
      <c r="E683" s="64"/>
      <c r="F683" s="64"/>
      <c r="G683" s="64"/>
      <c r="H683" s="67"/>
      <c r="I683" s="66"/>
      <c r="J683" s="68"/>
      <c r="K683" s="68"/>
      <c r="L683" s="67"/>
      <c r="M683" s="61"/>
      <c r="N683" s="67"/>
      <c r="O683" s="66"/>
      <c r="P683" s="65"/>
      <c r="Q683" s="64"/>
      <c r="R683" s="64"/>
      <c r="S683" s="64"/>
      <c r="T683" s="64"/>
      <c r="U683" s="65"/>
      <c r="V683" s="62"/>
      <c r="W683" s="63"/>
      <c r="X683" s="63"/>
      <c r="Y683" s="63"/>
      <c r="Z683" s="63"/>
      <c r="AA683" s="63"/>
      <c r="AB683" s="63"/>
      <c r="AC683" s="63"/>
      <c r="AD683" s="62"/>
      <c r="AE683" s="61"/>
      <c r="AF683" s="61"/>
      <c r="AG683" s="60"/>
      <c r="AH683" s="60"/>
      <c r="AI683" s="59"/>
      <c r="AJ683" s="58"/>
      <c r="AK683" s="58"/>
      <c r="AL683" s="58"/>
      <c r="AM683" s="58"/>
      <c r="AN683" s="58"/>
      <c r="AO683" s="58"/>
      <c r="AP683" s="58"/>
      <c r="AQ683" s="57"/>
      <c r="AR683" s="57"/>
      <c r="AS683" s="57"/>
    </row>
    <row r="684" spans="1:45" ht="15" x14ac:dyDescent="0.25">
      <c r="A684" s="64"/>
      <c r="B684" s="64"/>
      <c r="C684" s="64"/>
      <c r="D684" s="64"/>
      <c r="E684" s="64"/>
      <c r="F684" s="64"/>
      <c r="G684" s="64"/>
      <c r="H684" s="67"/>
      <c r="I684" s="66"/>
      <c r="J684" s="68"/>
      <c r="K684" s="68"/>
      <c r="L684" s="67"/>
      <c r="M684" s="61"/>
      <c r="N684" s="67"/>
      <c r="O684" s="66"/>
      <c r="P684" s="65"/>
      <c r="Q684" s="64"/>
      <c r="R684" s="64"/>
      <c r="S684" s="64"/>
      <c r="T684" s="64"/>
      <c r="U684" s="65"/>
      <c r="V684" s="62"/>
      <c r="W684" s="63"/>
      <c r="X684" s="63"/>
      <c r="Y684" s="63"/>
      <c r="Z684" s="63"/>
      <c r="AA684" s="63"/>
      <c r="AB684" s="63"/>
      <c r="AC684" s="63"/>
      <c r="AD684" s="62"/>
      <c r="AE684" s="61"/>
      <c r="AF684" s="61"/>
      <c r="AG684" s="60"/>
      <c r="AH684" s="60"/>
      <c r="AI684" s="59"/>
      <c r="AJ684" s="58"/>
      <c r="AK684" s="58"/>
      <c r="AL684" s="58"/>
      <c r="AM684" s="58"/>
      <c r="AN684" s="58"/>
      <c r="AO684" s="58"/>
      <c r="AP684" s="58"/>
      <c r="AQ684" s="57"/>
      <c r="AR684" s="57"/>
      <c r="AS684" s="57"/>
    </row>
    <row r="685" spans="1:45" ht="15" x14ac:dyDescent="0.25">
      <c r="A685" s="64"/>
      <c r="B685" s="64"/>
      <c r="C685" s="64"/>
      <c r="D685" s="64"/>
      <c r="E685" s="64"/>
      <c r="F685" s="64"/>
      <c r="G685" s="64"/>
      <c r="H685" s="67"/>
      <c r="I685" s="66"/>
      <c r="J685" s="68"/>
      <c r="K685" s="68"/>
      <c r="L685" s="67"/>
      <c r="M685" s="61"/>
      <c r="N685" s="67"/>
      <c r="O685" s="66"/>
      <c r="P685" s="65"/>
      <c r="Q685" s="64"/>
      <c r="R685" s="64"/>
      <c r="S685" s="64"/>
      <c r="T685" s="64"/>
      <c r="U685" s="65"/>
      <c r="V685" s="62"/>
      <c r="W685" s="63"/>
      <c r="X685" s="63"/>
      <c r="Y685" s="63"/>
      <c r="Z685" s="63"/>
      <c r="AA685" s="63"/>
      <c r="AB685" s="63"/>
      <c r="AC685" s="63"/>
      <c r="AD685" s="62"/>
      <c r="AE685" s="61"/>
      <c r="AF685" s="61"/>
      <c r="AG685" s="60"/>
      <c r="AH685" s="60"/>
      <c r="AI685" s="59"/>
      <c r="AJ685" s="58"/>
      <c r="AK685" s="58"/>
      <c r="AL685" s="58"/>
      <c r="AM685" s="58"/>
      <c r="AN685" s="58"/>
      <c r="AO685" s="58"/>
      <c r="AP685" s="58"/>
      <c r="AQ685" s="57"/>
      <c r="AR685" s="57"/>
      <c r="AS685" s="57"/>
    </row>
    <row r="686" spans="1:45" ht="15" x14ac:dyDescent="0.25">
      <c r="A686" s="64"/>
      <c r="B686" s="64"/>
      <c r="C686" s="64"/>
      <c r="D686" s="64"/>
      <c r="E686" s="64"/>
      <c r="F686" s="64"/>
      <c r="G686" s="64"/>
      <c r="H686" s="67"/>
      <c r="I686" s="66"/>
      <c r="J686" s="68"/>
      <c r="K686" s="68"/>
      <c r="L686" s="67"/>
      <c r="M686" s="61"/>
      <c r="N686" s="67"/>
      <c r="O686" s="66"/>
      <c r="P686" s="65"/>
      <c r="Q686" s="64"/>
      <c r="R686" s="64"/>
      <c r="S686" s="64"/>
      <c r="T686" s="64"/>
      <c r="U686" s="65"/>
      <c r="V686" s="62"/>
      <c r="W686" s="63"/>
      <c r="X686" s="63"/>
      <c r="Y686" s="63"/>
      <c r="Z686" s="63"/>
      <c r="AA686" s="63"/>
      <c r="AB686" s="63"/>
      <c r="AC686" s="63"/>
      <c r="AD686" s="62"/>
      <c r="AE686" s="61"/>
      <c r="AF686" s="61"/>
      <c r="AG686" s="60"/>
      <c r="AH686" s="60"/>
      <c r="AI686" s="59"/>
      <c r="AJ686" s="58"/>
      <c r="AK686" s="58"/>
      <c r="AL686" s="58"/>
      <c r="AM686" s="58"/>
      <c r="AN686" s="58"/>
      <c r="AO686" s="58"/>
      <c r="AP686" s="58"/>
      <c r="AQ686" s="57"/>
      <c r="AR686" s="57"/>
      <c r="AS686" s="57"/>
    </row>
    <row r="687" spans="1:45" ht="15" x14ac:dyDescent="0.25">
      <c r="A687" s="64"/>
      <c r="B687" s="64"/>
      <c r="C687" s="64"/>
      <c r="D687" s="64"/>
      <c r="E687" s="64"/>
      <c r="F687" s="64"/>
      <c r="G687" s="64"/>
      <c r="H687" s="67"/>
      <c r="I687" s="66"/>
      <c r="J687" s="68"/>
      <c r="K687" s="68"/>
      <c r="L687" s="67"/>
      <c r="M687" s="61"/>
      <c r="N687" s="67"/>
      <c r="O687" s="66"/>
      <c r="P687" s="65"/>
      <c r="Q687" s="64"/>
      <c r="R687" s="64"/>
      <c r="S687" s="64"/>
      <c r="T687" s="64"/>
      <c r="U687" s="65"/>
      <c r="V687" s="62"/>
      <c r="W687" s="63"/>
      <c r="X687" s="63"/>
      <c r="Y687" s="63"/>
      <c r="Z687" s="63"/>
      <c r="AA687" s="63"/>
      <c r="AB687" s="63"/>
      <c r="AC687" s="63"/>
      <c r="AD687" s="62"/>
      <c r="AE687" s="61"/>
      <c r="AF687" s="61"/>
      <c r="AG687" s="60"/>
      <c r="AH687" s="60"/>
      <c r="AI687" s="59"/>
      <c r="AJ687" s="58"/>
      <c r="AK687" s="58"/>
      <c r="AL687" s="58"/>
      <c r="AM687" s="58"/>
      <c r="AN687" s="58"/>
      <c r="AO687" s="58"/>
      <c r="AP687" s="58"/>
      <c r="AQ687" s="57"/>
      <c r="AR687" s="57"/>
      <c r="AS687" s="57"/>
    </row>
    <row r="688" spans="1:45" ht="15" x14ac:dyDescent="0.25">
      <c r="A688" s="64"/>
      <c r="B688" s="64"/>
      <c r="C688" s="64"/>
      <c r="D688" s="64"/>
      <c r="E688" s="64"/>
      <c r="F688" s="64"/>
      <c r="G688" s="64"/>
      <c r="H688" s="67"/>
      <c r="I688" s="66"/>
      <c r="J688" s="68"/>
      <c r="K688" s="68"/>
      <c r="L688" s="67"/>
      <c r="M688" s="61"/>
      <c r="N688" s="67"/>
      <c r="O688" s="66"/>
      <c r="P688" s="65"/>
      <c r="Q688" s="64"/>
      <c r="R688" s="64"/>
      <c r="S688" s="64"/>
      <c r="T688" s="64"/>
      <c r="U688" s="65"/>
      <c r="V688" s="62"/>
      <c r="W688" s="63"/>
      <c r="X688" s="63"/>
      <c r="Y688" s="63"/>
      <c r="Z688" s="63"/>
      <c r="AA688" s="63"/>
      <c r="AB688" s="63"/>
      <c r="AC688" s="63"/>
      <c r="AD688" s="62"/>
      <c r="AE688" s="61"/>
      <c r="AF688" s="61"/>
      <c r="AG688" s="60"/>
      <c r="AH688" s="60"/>
      <c r="AI688" s="59"/>
      <c r="AJ688" s="58"/>
      <c r="AK688" s="58"/>
      <c r="AL688" s="58"/>
      <c r="AM688" s="58"/>
      <c r="AN688" s="58"/>
      <c r="AO688" s="58"/>
      <c r="AP688" s="58"/>
      <c r="AQ688" s="57"/>
      <c r="AR688" s="57"/>
      <c r="AS688" s="57"/>
    </row>
    <row r="689" spans="1:45" ht="15" x14ac:dyDescent="0.25">
      <c r="A689" s="64"/>
      <c r="B689" s="64"/>
      <c r="C689" s="64"/>
      <c r="D689" s="64"/>
      <c r="E689" s="64"/>
      <c r="F689" s="64"/>
      <c r="G689" s="64"/>
      <c r="H689" s="67"/>
      <c r="I689" s="66"/>
      <c r="J689" s="68"/>
      <c r="K689" s="68"/>
      <c r="L689" s="67"/>
      <c r="M689" s="61"/>
      <c r="N689" s="67"/>
      <c r="O689" s="66"/>
      <c r="P689" s="65"/>
      <c r="Q689" s="64"/>
      <c r="R689" s="64"/>
      <c r="S689" s="64"/>
      <c r="T689" s="64"/>
      <c r="U689" s="65"/>
      <c r="V689" s="62"/>
      <c r="W689" s="63"/>
      <c r="X689" s="63"/>
      <c r="Y689" s="63"/>
      <c r="Z689" s="63"/>
      <c r="AA689" s="63"/>
      <c r="AB689" s="63"/>
      <c r="AC689" s="63"/>
      <c r="AD689" s="62"/>
      <c r="AE689" s="61"/>
      <c r="AF689" s="61"/>
      <c r="AG689" s="60"/>
      <c r="AH689" s="60"/>
      <c r="AI689" s="59"/>
      <c r="AJ689" s="58"/>
      <c r="AK689" s="58"/>
      <c r="AL689" s="58"/>
      <c r="AM689" s="58"/>
      <c r="AN689" s="58"/>
      <c r="AO689" s="58"/>
      <c r="AP689" s="58"/>
      <c r="AQ689" s="57"/>
      <c r="AR689" s="57"/>
      <c r="AS689" s="57"/>
    </row>
    <row r="690" spans="1:45" ht="15" x14ac:dyDescent="0.25">
      <c r="A690" s="64"/>
      <c r="B690" s="64"/>
      <c r="C690" s="64"/>
      <c r="D690" s="64"/>
      <c r="E690" s="64"/>
      <c r="F690" s="64"/>
      <c r="G690" s="64"/>
      <c r="H690" s="67"/>
      <c r="I690" s="66"/>
      <c r="J690" s="68"/>
      <c r="K690" s="68"/>
      <c r="L690" s="67"/>
      <c r="M690" s="61"/>
      <c r="N690" s="67"/>
      <c r="O690" s="66"/>
      <c r="P690" s="65"/>
      <c r="Q690" s="64"/>
      <c r="R690" s="64"/>
      <c r="S690" s="64"/>
      <c r="T690" s="64"/>
      <c r="U690" s="65"/>
      <c r="V690" s="62"/>
      <c r="W690" s="63"/>
      <c r="X690" s="63"/>
      <c r="Y690" s="63"/>
      <c r="Z690" s="63"/>
      <c r="AA690" s="63"/>
      <c r="AB690" s="63"/>
      <c r="AC690" s="63"/>
      <c r="AD690" s="62"/>
      <c r="AE690" s="61"/>
      <c r="AF690" s="61"/>
      <c r="AG690" s="60"/>
      <c r="AH690" s="60"/>
      <c r="AI690" s="59"/>
      <c r="AJ690" s="58"/>
      <c r="AK690" s="58"/>
      <c r="AL690" s="58"/>
      <c r="AM690" s="58"/>
      <c r="AN690" s="58"/>
      <c r="AO690" s="58"/>
      <c r="AP690" s="58"/>
      <c r="AQ690" s="57"/>
      <c r="AR690" s="57"/>
      <c r="AS690" s="57"/>
    </row>
    <row r="691" spans="1:45" ht="15" x14ac:dyDescent="0.25">
      <c r="A691" s="64"/>
      <c r="B691" s="64"/>
      <c r="C691" s="64"/>
      <c r="D691" s="64"/>
      <c r="E691" s="64"/>
      <c r="F691" s="64"/>
      <c r="G691" s="64"/>
      <c r="H691" s="67"/>
      <c r="I691" s="66"/>
      <c r="J691" s="68"/>
      <c r="K691" s="68"/>
      <c r="L691" s="67"/>
      <c r="M691" s="61"/>
      <c r="N691" s="67"/>
      <c r="O691" s="66"/>
      <c r="P691" s="65"/>
      <c r="Q691" s="64"/>
      <c r="R691" s="64"/>
      <c r="S691" s="64"/>
      <c r="T691" s="64"/>
      <c r="U691" s="65"/>
      <c r="V691" s="62"/>
      <c r="W691" s="63"/>
      <c r="X691" s="63"/>
      <c r="Y691" s="63"/>
      <c r="Z691" s="63"/>
      <c r="AA691" s="63"/>
      <c r="AB691" s="63"/>
      <c r="AC691" s="63"/>
      <c r="AD691" s="62"/>
      <c r="AE691" s="61"/>
      <c r="AF691" s="61"/>
      <c r="AG691" s="60"/>
      <c r="AH691" s="60"/>
      <c r="AI691" s="59"/>
      <c r="AJ691" s="58"/>
      <c r="AK691" s="58"/>
      <c r="AL691" s="58"/>
      <c r="AM691" s="58"/>
      <c r="AN691" s="58"/>
      <c r="AO691" s="58"/>
      <c r="AP691" s="58"/>
      <c r="AQ691" s="57"/>
      <c r="AR691" s="57"/>
      <c r="AS691" s="57"/>
    </row>
    <row r="692" spans="1:45" ht="15" x14ac:dyDescent="0.25">
      <c r="A692" s="64"/>
      <c r="B692" s="64"/>
      <c r="C692" s="64"/>
      <c r="D692" s="64"/>
      <c r="E692" s="64"/>
      <c r="F692" s="64"/>
      <c r="G692" s="64"/>
      <c r="H692" s="67"/>
      <c r="I692" s="66"/>
      <c r="J692" s="68"/>
      <c r="K692" s="68"/>
      <c r="L692" s="67"/>
      <c r="M692" s="61"/>
      <c r="N692" s="67"/>
      <c r="O692" s="66"/>
      <c r="P692" s="65"/>
      <c r="Q692" s="64"/>
      <c r="R692" s="64"/>
      <c r="S692" s="64"/>
      <c r="T692" s="64"/>
      <c r="U692" s="65"/>
      <c r="V692" s="62"/>
      <c r="W692" s="63"/>
      <c r="X692" s="63"/>
      <c r="Y692" s="63"/>
      <c r="Z692" s="63"/>
      <c r="AA692" s="63"/>
      <c r="AB692" s="63"/>
      <c r="AC692" s="63"/>
      <c r="AD692" s="62"/>
      <c r="AE692" s="61"/>
      <c r="AF692" s="61"/>
      <c r="AG692" s="60"/>
      <c r="AH692" s="60"/>
      <c r="AI692" s="59"/>
      <c r="AJ692" s="58"/>
      <c r="AK692" s="58"/>
      <c r="AL692" s="58"/>
      <c r="AM692" s="58"/>
      <c r="AN692" s="58"/>
      <c r="AO692" s="58"/>
      <c r="AP692" s="58"/>
      <c r="AQ692" s="57"/>
      <c r="AR692" s="57"/>
      <c r="AS692" s="57"/>
    </row>
    <row r="693" spans="1:45" ht="15" x14ac:dyDescent="0.25">
      <c r="A693" s="64"/>
      <c r="B693" s="64"/>
      <c r="C693" s="64"/>
      <c r="D693" s="64"/>
      <c r="E693" s="64"/>
      <c r="F693" s="64"/>
      <c r="G693" s="64"/>
      <c r="H693" s="67"/>
      <c r="I693" s="66"/>
      <c r="J693" s="68"/>
      <c r="K693" s="68"/>
      <c r="L693" s="67"/>
      <c r="M693" s="61"/>
      <c r="N693" s="67"/>
      <c r="O693" s="66"/>
      <c r="P693" s="65"/>
      <c r="Q693" s="64"/>
      <c r="R693" s="64"/>
      <c r="S693" s="64"/>
      <c r="T693" s="64"/>
      <c r="U693" s="65"/>
      <c r="V693" s="62"/>
      <c r="W693" s="63"/>
      <c r="X693" s="63"/>
      <c r="Y693" s="63"/>
      <c r="Z693" s="63"/>
      <c r="AA693" s="63"/>
      <c r="AB693" s="63"/>
      <c r="AC693" s="63"/>
      <c r="AD693" s="62"/>
      <c r="AE693" s="61"/>
      <c r="AF693" s="61"/>
      <c r="AG693" s="60"/>
      <c r="AH693" s="60"/>
      <c r="AI693" s="59"/>
      <c r="AJ693" s="58"/>
      <c r="AK693" s="58"/>
      <c r="AL693" s="58"/>
      <c r="AM693" s="58"/>
      <c r="AN693" s="58"/>
      <c r="AO693" s="58"/>
      <c r="AP693" s="58"/>
      <c r="AQ693" s="57"/>
      <c r="AR693" s="57"/>
      <c r="AS693" s="57"/>
    </row>
    <row r="694" spans="1:45" ht="15" x14ac:dyDescent="0.25">
      <c r="A694" s="64"/>
      <c r="B694" s="64"/>
      <c r="C694" s="64"/>
      <c r="D694" s="64"/>
      <c r="E694" s="64"/>
      <c r="F694" s="64"/>
      <c r="G694" s="64"/>
      <c r="H694" s="67"/>
      <c r="I694" s="66"/>
      <c r="J694" s="68"/>
      <c r="K694" s="68"/>
      <c r="L694" s="67"/>
      <c r="M694" s="61"/>
      <c r="N694" s="67"/>
      <c r="O694" s="66"/>
      <c r="P694" s="65"/>
      <c r="Q694" s="64"/>
      <c r="R694" s="64"/>
      <c r="S694" s="64"/>
      <c r="T694" s="64"/>
      <c r="U694" s="65"/>
      <c r="V694" s="62"/>
      <c r="W694" s="63"/>
      <c r="X694" s="63"/>
      <c r="Y694" s="63"/>
      <c r="Z694" s="63"/>
      <c r="AA694" s="63"/>
      <c r="AB694" s="63"/>
      <c r="AC694" s="63"/>
      <c r="AD694" s="62"/>
      <c r="AE694" s="61"/>
      <c r="AF694" s="61"/>
      <c r="AG694" s="60"/>
      <c r="AH694" s="60"/>
      <c r="AI694" s="59"/>
      <c r="AJ694" s="58"/>
      <c r="AK694" s="58"/>
      <c r="AL694" s="58"/>
      <c r="AM694" s="58"/>
      <c r="AN694" s="58"/>
      <c r="AO694" s="58"/>
      <c r="AP694" s="58"/>
      <c r="AQ694" s="57"/>
      <c r="AR694" s="57"/>
      <c r="AS694" s="57"/>
    </row>
    <row r="695" spans="1:45" ht="15" x14ac:dyDescent="0.25">
      <c r="A695" s="64"/>
      <c r="B695" s="64"/>
      <c r="C695" s="64"/>
      <c r="D695" s="64"/>
      <c r="E695" s="64"/>
      <c r="F695" s="64"/>
      <c r="G695" s="64"/>
      <c r="H695" s="67"/>
      <c r="I695" s="66"/>
      <c r="J695" s="68"/>
      <c r="K695" s="68"/>
      <c r="L695" s="67"/>
      <c r="M695" s="61"/>
      <c r="N695" s="67"/>
      <c r="O695" s="66"/>
      <c r="P695" s="65"/>
      <c r="Q695" s="64"/>
      <c r="R695" s="64"/>
      <c r="S695" s="64"/>
      <c r="T695" s="64"/>
      <c r="U695" s="65"/>
      <c r="V695" s="62"/>
      <c r="W695" s="63"/>
      <c r="X695" s="63"/>
      <c r="Y695" s="63"/>
      <c r="Z695" s="63"/>
      <c r="AA695" s="63"/>
      <c r="AB695" s="63"/>
      <c r="AC695" s="63"/>
      <c r="AD695" s="62"/>
      <c r="AE695" s="61"/>
      <c r="AF695" s="61"/>
      <c r="AG695" s="60"/>
      <c r="AH695" s="60"/>
      <c r="AI695" s="59"/>
      <c r="AJ695" s="58"/>
      <c r="AK695" s="58"/>
      <c r="AL695" s="58"/>
      <c r="AM695" s="58"/>
      <c r="AN695" s="58"/>
      <c r="AO695" s="58"/>
      <c r="AP695" s="58"/>
      <c r="AQ695" s="57"/>
      <c r="AR695" s="57"/>
      <c r="AS695" s="57"/>
    </row>
    <row r="696" spans="1:45" ht="15" x14ac:dyDescent="0.25">
      <c r="A696" s="64"/>
      <c r="B696" s="64"/>
      <c r="C696" s="64"/>
      <c r="D696" s="64"/>
      <c r="E696" s="64"/>
      <c r="F696" s="64"/>
      <c r="G696" s="64"/>
      <c r="H696" s="67"/>
      <c r="I696" s="66"/>
      <c r="J696" s="68"/>
      <c r="K696" s="68"/>
      <c r="L696" s="67"/>
      <c r="M696" s="61"/>
      <c r="N696" s="67"/>
      <c r="O696" s="66"/>
      <c r="P696" s="65"/>
      <c r="Q696" s="64"/>
      <c r="R696" s="64"/>
      <c r="S696" s="64"/>
      <c r="T696" s="64"/>
      <c r="U696" s="65"/>
      <c r="V696" s="62"/>
      <c r="W696" s="63"/>
      <c r="X696" s="63"/>
      <c r="Y696" s="63"/>
      <c r="Z696" s="63"/>
      <c r="AA696" s="63"/>
      <c r="AB696" s="63"/>
      <c r="AC696" s="63"/>
      <c r="AD696" s="62"/>
      <c r="AE696" s="61"/>
      <c r="AF696" s="61"/>
      <c r="AG696" s="60"/>
      <c r="AH696" s="60"/>
      <c r="AI696" s="59"/>
      <c r="AJ696" s="58"/>
      <c r="AK696" s="58"/>
      <c r="AL696" s="58"/>
      <c r="AM696" s="58"/>
      <c r="AN696" s="58"/>
      <c r="AO696" s="58"/>
      <c r="AP696" s="58"/>
      <c r="AQ696" s="57"/>
      <c r="AR696" s="57"/>
      <c r="AS696" s="57"/>
    </row>
    <row r="697" spans="1:45" ht="15" x14ac:dyDescent="0.25">
      <c r="A697" s="64"/>
      <c r="B697" s="64"/>
      <c r="C697" s="64"/>
      <c r="D697" s="64"/>
      <c r="E697" s="64"/>
      <c r="F697" s="64"/>
      <c r="G697" s="64"/>
      <c r="H697" s="67"/>
      <c r="I697" s="66"/>
      <c r="J697" s="68"/>
      <c r="K697" s="68"/>
      <c r="L697" s="67"/>
      <c r="M697" s="61"/>
      <c r="N697" s="67"/>
      <c r="O697" s="66"/>
      <c r="P697" s="65"/>
      <c r="Q697" s="64"/>
      <c r="R697" s="64"/>
      <c r="S697" s="64"/>
      <c r="T697" s="64"/>
      <c r="U697" s="65"/>
      <c r="V697" s="62"/>
      <c r="W697" s="63"/>
      <c r="X697" s="63"/>
      <c r="Y697" s="63"/>
      <c r="Z697" s="63"/>
      <c r="AA697" s="63"/>
      <c r="AB697" s="63"/>
      <c r="AC697" s="63"/>
      <c r="AD697" s="62"/>
      <c r="AE697" s="61"/>
      <c r="AF697" s="61"/>
      <c r="AG697" s="60"/>
      <c r="AH697" s="60"/>
      <c r="AI697" s="59"/>
      <c r="AJ697" s="58"/>
      <c r="AK697" s="58"/>
      <c r="AL697" s="58"/>
      <c r="AM697" s="58"/>
      <c r="AN697" s="58"/>
      <c r="AO697" s="58"/>
      <c r="AP697" s="58"/>
      <c r="AQ697" s="57"/>
      <c r="AR697" s="57"/>
      <c r="AS697" s="57"/>
    </row>
    <row r="698" spans="1:45" ht="15" x14ac:dyDescent="0.25">
      <c r="A698" s="64"/>
      <c r="B698" s="64"/>
      <c r="C698" s="64"/>
      <c r="D698" s="64"/>
      <c r="E698" s="64"/>
      <c r="F698" s="64"/>
      <c r="G698" s="64"/>
      <c r="H698" s="67"/>
      <c r="I698" s="66"/>
      <c r="J698" s="68"/>
      <c r="K698" s="68"/>
      <c r="L698" s="67"/>
      <c r="M698" s="61"/>
      <c r="N698" s="67"/>
      <c r="O698" s="66"/>
      <c r="P698" s="65"/>
      <c r="Q698" s="64"/>
      <c r="R698" s="64"/>
      <c r="S698" s="64"/>
      <c r="T698" s="64"/>
      <c r="U698" s="65"/>
      <c r="V698" s="62"/>
      <c r="W698" s="63"/>
      <c r="X698" s="63"/>
      <c r="Y698" s="63"/>
      <c r="Z698" s="63"/>
      <c r="AA698" s="63"/>
      <c r="AB698" s="63"/>
      <c r="AC698" s="63"/>
      <c r="AD698" s="62"/>
      <c r="AE698" s="61"/>
      <c r="AF698" s="61"/>
      <c r="AG698" s="60"/>
      <c r="AH698" s="60"/>
      <c r="AI698" s="59"/>
      <c r="AJ698" s="58"/>
      <c r="AK698" s="58"/>
      <c r="AL698" s="58"/>
      <c r="AM698" s="58"/>
      <c r="AN698" s="58"/>
      <c r="AO698" s="58"/>
      <c r="AP698" s="58"/>
      <c r="AQ698" s="57"/>
      <c r="AR698" s="57"/>
      <c r="AS698" s="57"/>
    </row>
    <row r="699" spans="1:45" ht="15" x14ac:dyDescent="0.25">
      <c r="A699" s="64"/>
      <c r="B699" s="64"/>
      <c r="C699" s="64"/>
      <c r="D699" s="64"/>
      <c r="E699" s="64"/>
      <c r="F699" s="64"/>
      <c r="G699" s="64"/>
      <c r="H699" s="67"/>
      <c r="I699" s="66"/>
      <c r="J699" s="68"/>
      <c r="K699" s="68"/>
      <c r="L699" s="67"/>
      <c r="M699" s="61"/>
      <c r="N699" s="67"/>
      <c r="O699" s="66"/>
      <c r="P699" s="65"/>
      <c r="Q699" s="64"/>
      <c r="R699" s="64"/>
      <c r="S699" s="64"/>
      <c r="T699" s="64"/>
      <c r="U699" s="65"/>
      <c r="V699" s="62"/>
      <c r="W699" s="63"/>
      <c r="X699" s="63"/>
      <c r="Y699" s="63"/>
      <c r="Z699" s="63"/>
      <c r="AA699" s="63"/>
      <c r="AB699" s="63"/>
      <c r="AC699" s="63"/>
      <c r="AD699" s="62"/>
      <c r="AE699" s="61"/>
      <c r="AF699" s="61"/>
      <c r="AG699" s="60"/>
      <c r="AH699" s="60"/>
      <c r="AI699" s="59"/>
      <c r="AJ699" s="58"/>
      <c r="AK699" s="58"/>
      <c r="AL699" s="58"/>
      <c r="AM699" s="58"/>
      <c r="AN699" s="58"/>
      <c r="AO699" s="58"/>
      <c r="AP699" s="58"/>
      <c r="AQ699" s="57"/>
      <c r="AR699" s="57"/>
      <c r="AS699" s="57"/>
    </row>
    <row r="700" spans="1:45" ht="15" x14ac:dyDescent="0.25">
      <c r="A700" s="64"/>
      <c r="B700" s="64"/>
      <c r="C700" s="64"/>
      <c r="D700" s="64"/>
      <c r="E700" s="64"/>
      <c r="F700" s="64"/>
      <c r="G700" s="64"/>
      <c r="H700" s="67"/>
      <c r="I700" s="66"/>
      <c r="J700" s="68"/>
      <c r="K700" s="68"/>
      <c r="L700" s="67"/>
      <c r="M700" s="61"/>
      <c r="N700" s="67"/>
      <c r="O700" s="66"/>
      <c r="P700" s="65"/>
      <c r="Q700" s="64"/>
      <c r="R700" s="64"/>
      <c r="S700" s="64"/>
      <c r="T700" s="64"/>
      <c r="U700" s="65"/>
      <c r="V700" s="62"/>
      <c r="W700" s="63"/>
      <c r="X700" s="63"/>
      <c r="Y700" s="63"/>
      <c r="Z700" s="63"/>
      <c r="AA700" s="63"/>
      <c r="AB700" s="63"/>
      <c r="AC700" s="63"/>
      <c r="AD700" s="62"/>
      <c r="AE700" s="61"/>
      <c r="AF700" s="61"/>
      <c r="AG700" s="60"/>
      <c r="AH700" s="60"/>
      <c r="AI700" s="59"/>
      <c r="AJ700" s="58"/>
      <c r="AK700" s="58"/>
      <c r="AL700" s="58"/>
      <c r="AM700" s="58"/>
      <c r="AN700" s="58"/>
      <c r="AO700" s="58"/>
      <c r="AP700" s="58"/>
      <c r="AQ700" s="57"/>
      <c r="AR700" s="57"/>
      <c r="AS700" s="57"/>
    </row>
    <row r="701" spans="1:45" ht="15" x14ac:dyDescent="0.25">
      <c r="A701" s="64"/>
      <c r="B701" s="64"/>
      <c r="C701" s="64"/>
      <c r="D701" s="64"/>
      <c r="E701" s="64"/>
      <c r="F701" s="64"/>
      <c r="G701" s="64"/>
      <c r="H701" s="67"/>
      <c r="I701" s="66"/>
      <c r="J701" s="68"/>
      <c r="K701" s="68"/>
      <c r="L701" s="67"/>
      <c r="M701" s="61"/>
      <c r="N701" s="67"/>
      <c r="O701" s="66"/>
      <c r="P701" s="65"/>
      <c r="Q701" s="64"/>
      <c r="R701" s="64"/>
      <c r="S701" s="64"/>
      <c r="T701" s="64"/>
      <c r="U701" s="65"/>
      <c r="V701" s="62"/>
      <c r="W701" s="63"/>
      <c r="X701" s="63"/>
      <c r="Y701" s="63"/>
      <c r="Z701" s="63"/>
      <c r="AA701" s="63"/>
      <c r="AB701" s="63"/>
      <c r="AC701" s="63"/>
      <c r="AD701" s="62"/>
      <c r="AE701" s="61"/>
      <c r="AF701" s="61"/>
      <c r="AG701" s="60"/>
      <c r="AH701" s="60"/>
      <c r="AI701" s="59"/>
      <c r="AJ701" s="58"/>
      <c r="AK701" s="58"/>
      <c r="AL701" s="58"/>
      <c r="AM701" s="58"/>
      <c r="AN701" s="58"/>
      <c r="AO701" s="58"/>
      <c r="AP701" s="58"/>
      <c r="AQ701" s="57"/>
      <c r="AR701" s="57"/>
      <c r="AS701" s="57"/>
    </row>
    <row r="702" spans="1:45" ht="15" x14ac:dyDescent="0.25">
      <c r="A702" s="64"/>
      <c r="B702" s="64"/>
      <c r="C702" s="64"/>
      <c r="D702" s="64"/>
      <c r="E702" s="64"/>
      <c r="F702" s="64"/>
      <c r="G702" s="64"/>
      <c r="H702" s="67"/>
      <c r="I702" s="66"/>
      <c r="J702" s="68"/>
      <c r="K702" s="68"/>
      <c r="L702" s="67"/>
      <c r="M702" s="61"/>
      <c r="N702" s="67"/>
      <c r="O702" s="66"/>
      <c r="P702" s="65"/>
      <c r="Q702" s="64"/>
      <c r="R702" s="64"/>
      <c r="S702" s="64"/>
      <c r="T702" s="64"/>
      <c r="U702" s="65"/>
      <c r="V702" s="62"/>
      <c r="W702" s="63"/>
      <c r="X702" s="63"/>
      <c r="Y702" s="63"/>
      <c r="Z702" s="63"/>
      <c r="AA702" s="63"/>
      <c r="AB702" s="63"/>
      <c r="AC702" s="63"/>
      <c r="AD702" s="62"/>
      <c r="AE702" s="61"/>
      <c r="AF702" s="61"/>
      <c r="AG702" s="60"/>
      <c r="AH702" s="60"/>
      <c r="AI702" s="59"/>
      <c r="AJ702" s="58"/>
      <c r="AK702" s="58"/>
      <c r="AL702" s="58"/>
      <c r="AM702" s="58"/>
      <c r="AN702" s="58"/>
      <c r="AO702" s="58"/>
      <c r="AP702" s="58"/>
      <c r="AQ702" s="57"/>
      <c r="AR702" s="57"/>
      <c r="AS702" s="57"/>
    </row>
    <row r="703" spans="1:45" ht="15" x14ac:dyDescent="0.25">
      <c r="A703" s="64"/>
      <c r="B703" s="64"/>
      <c r="C703" s="64"/>
      <c r="D703" s="64"/>
      <c r="E703" s="64"/>
      <c r="F703" s="64"/>
      <c r="G703" s="64"/>
      <c r="H703" s="67"/>
      <c r="I703" s="66"/>
      <c r="J703" s="68"/>
      <c r="K703" s="68"/>
      <c r="L703" s="67"/>
      <c r="M703" s="61"/>
      <c r="N703" s="67"/>
      <c r="O703" s="66"/>
      <c r="P703" s="65"/>
      <c r="Q703" s="64"/>
      <c r="R703" s="64"/>
      <c r="S703" s="64"/>
      <c r="T703" s="64"/>
      <c r="U703" s="65"/>
      <c r="V703" s="62"/>
      <c r="W703" s="63"/>
      <c r="X703" s="63"/>
      <c r="Y703" s="63"/>
      <c r="Z703" s="63"/>
      <c r="AA703" s="63"/>
      <c r="AB703" s="63"/>
      <c r="AC703" s="63"/>
      <c r="AD703" s="62"/>
      <c r="AE703" s="61"/>
      <c r="AF703" s="61"/>
      <c r="AG703" s="60"/>
      <c r="AH703" s="60"/>
      <c r="AI703" s="59"/>
      <c r="AJ703" s="58"/>
      <c r="AK703" s="58"/>
      <c r="AL703" s="58"/>
      <c r="AM703" s="58"/>
      <c r="AN703" s="58"/>
      <c r="AO703" s="58"/>
      <c r="AP703" s="58"/>
      <c r="AQ703" s="57"/>
      <c r="AR703" s="57"/>
      <c r="AS703" s="57"/>
    </row>
    <row r="704" spans="1:45" ht="15" x14ac:dyDescent="0.25">
      <c r="A704" s="64"/>
      <c r="B704" s="64"/>
      <c r="C704" s="64"/>
      <c r="D704" s="64"/>
      <c r="E704" s="64"/>
      <c r="F704" s="64"/>
      <c r="G704" s="64"/>
      <c r="H704" s="67"/>
      <c r="I704" s="66"/>
      <c r="J704" s="68"/>
      <c r="K704" s="68"/>
      <c r="L704" s="67"/>
      <c r="M704" s="61"/>
      <c r="N704" s="67"/>
      <c r="O704" s="66"/>
      <c r="P704" s="65"/>
      <c r="Q704" s="64"/>
      <c r="R704" s="64"/>
      <c r="S704" s="64"/>
      <c r="T704" s="64"/>
      <c r="U704" s="65"/>
      <c r="V704" s="62"/>
      <c r="W704" s="63"/>
      <c r="X704" s="63"/>
      <c r="Y704" s="63"/>
      <c r="Z704" s="63"/>
      <c r="AA704" s="63"/>
      <c r="AB704" s="63"/>
      <c r="AC704" s="63"/>
      <c r="AD704" s="62"/>
      <c r="AE704" s="61"/>
      <c r="AF704" s="61"/>
      <c r="AG704" s="60"/>
      <c r="AH704" s="60"/>
      <c r="AI704" s="59"/>
      <c r="AJ704" s="58"/>
      <c r="AK704" s="58"/>
      <c r="AL704" s="58"/>
      <c r="AM704" s="58"/>
      <c r="AN704" s="58"/>
      <c r="AO704" s="58"/>
      <c r="AP704" s="58"/>
      <c r="AQ704" s="57"/>
      <c r="AR704" s="57"/>
      <c r="AS704" s="57"/>
    </row>
    <row r="705" spans="1:45" ht="15" x14ac:dyDescent="0.25">
      <c r="A705" s="64"/>
      <c r="B705" s="64"/>
      <c r="C705" s="64"/>
      <c r="D705" s="64"/>
      <c r="E705" s="64"/>
      <c r="F705" s="64"/>
      <c r="G705" s="64"/>
      <c r="H705" s="67"/>
      <c r="I705" s="66"/>
      <c r="J705" s="68"/>
      <c r="K705" s="68"/>
      <c r="L705" s="67"/>
      <c r="M705" s="61"/>
      <c r="N705" s="67"/>
      <c r="O705" s="66"/>
      <c r="P705" s="65"/>
      <c r="Q705" s="64"/>
      <c r="R705" s="64"/>
      <c r="S705" s="64"/>
      <c r="T705" s="64"/>
      <c r="U705" s="65"/>
      <c r="V705" s="62"/>
      <c r="W705" s="63"/>
      <c r="X705" s="63"/>
      <c r="Y705" s="63"/>
      <c r="Z705" s="63"/>
      <c r="AA705" s="63"/>
      <c r="AB705" s="63"/>
      <c r="AC705" s="63"/>
      <c r="AD705" s="62"/>
      <c r="AE705" s="61"/>
      <c r="AF705" s="61"/>
      <c r="AG705" s="60"/>
      <c r="AH705" s="60"/>
      <c r="AI705" s="59"/>
      <c r="AJ705" s="58"/>
      <c r="AK705" s="58"/>
      <c r="AL705" s="58"/>
      <c r="AM705" s="58"/>
      <c r="AN705" s="58"/>
      <c r="AO705" s="58"/>
      <c r="AP705" s="58"/>
      <c r="AQ705" s="57"/>
      <c r="AR705" s="57"/>
      <c r="AS705" s="57"/>
    </row>
    <row r="706" spans="1:45" ht="15" x14ac:dyDescent="0.25">
      <c r="A706" s="64"/>
      <c r="B706" s="64"/>
      <c r="C706" s="64"/>
      <c r="D706" s="64"/>
      <c r="E706" s="64"/>
      <c r="F706" s="64"/>
      <c r="G706" s="64"/>
      <c r="H706" s="67"/>
      <c r="I706" s="66"/>
      <c r="J706" s="68"/>
      <c r="K706" s="68"/>
      <c r="L706" s="67"/>
      <c r="M706" s="61"/>
      <c r="N706" s="67"/>
      <c r="O706" s="66"/>
      <c r="P706" s="65"/>
      <c r="Q706" s="64"/>
      <c r="R706" s="64"/>
      <c r="S706" s="64"/>
      <c r="T706" s="64"/>
      <c r="U706" s="65"/>
      <c r="V706" s="62"/>
      <c r="W706" s="63"/>
      <c r="X706" s="63"/>
      <c r="Y706" s="63"/>
      <c r="Z706" s="63"/>
      <c r="AA706" s="63"/>
      <c r="AB706" s="63"/>
      <c r="AC706" s="63"/>
      <c r="AD706" s="62"/>
      <c r="AE706" s="61"/>
      <c r="AF706" s="61"/>
      <c r="AG706" s="60"/>
      <c r="AH706" s="60"/>
      <c r="AI706" s="59"/>
      <c r="AJ706" s="58"/>
      <c r="AK706" s="58"/>
      <c r="AL706" s="58"/>
      <c r="AM706" s="58"/>
      <c r="AN706" s="58"/>
      <c r="AO706" s="58"/>
      <c r="AP706" s="58"/>
      <c r="AQ706" s="57"/>
      <c r="AR706" s="57"/>
      <c r="AS706" s="57"/>
    </row>
    <row r="707" spans="1:45" ht="15" x14ac:dyDescent="0.25">
      <c r="A707" s="64"/>
      <c r="B707" s="64"/>
      <c r="C707" s="64"/>
      <c r="D707" s="64"/>
      <c r="E707" s="64"/>
      <c r="F707" s="64"/>
      <c r="G707" s="64"/>
      <c r="H707" s="67"/>
      <c r="I707" s="66"/>
      <c r="J707" s="68"/>
      <c r="K707" s="68"/>
      <c r="L707" s="67"/>
      <c r="M707" s="61"/>
      <c r="N707" s="67"/>
      <c r="O707" s="66"/>
      <c r="P707" s="65"/>
      <c r="Q707" s="64"/>
      <c r="R707" s="64"/>
      <c r="S707" s="64"/>
      <c r="T707" s="64"/>
      <c r="U707" s="65"/>
      <c r="V707" s="62"/>
      <c r="W707" s="63"/>
      <c r="X707" s="63"/>
      <c r="Y707" s="63"/>
      <c r="Z707" s="63"/>
      <c r="AA707" s="63"/>
      <c r="AB707" s="63"/>
      <c r="AC707" s="63"/>
      <c r="AD707" s="62"/>
      <c r="AE707" s="61"/>
      <c r="AF707" s="61"/>
      <c r="AG707" s="60"/>
      <c r="AH707" s="60"/>
      <c r="AI707" s="59"/>
      <c r="AJ707" s="58"/>
      <c r="AK707" s="58"/>
      <c r="AL707" s="58"/>
      <c r="AM707" s="58"/>
      <c r="AN707" s="58"/>
      <c r="AO707" s="58"/>
      <c r="AP707" s="58"/>
      <c r="AQ707" s="57"/>
      <c r="AR707" s="57"/>
      <c r="AS707" s="57"/>
    </row>
    <row r="708" spans="1:45" ht="15" x14ac:dyDescent="0.25">
      <c r="A708" s="64"/>
      <c r="B708" s="64"/>
      <c r="C708" s="64"/>
      <c r="D708" s="64"/>
      <c r="E708" s="64"/>
      <c r="F708" s="64"/>
      <c r="G708" s="64"/>
      <c r="H708" s="67"/>
      <c r="I708" s="66"/>
      <c r="J708" s="68"/>
      <c r="K708" s="68"/>
      <c r="L708" s="67"/>
      <c r="M708" s="61"/>
      <c r="N708" s="67"/>
      <c r="O708" s="66"/>
      <c r="P708" s="65"/>
      <c r="Q708" s="64"/>
      <c r="R708" s="64"/>
      <c r="S708" s="64"/>
      <c r="T708" s="64"/>
      <c r="U708" s="65"/>
      <c r="V708" s="62"/>
      <c r="W708" s="63"/>
      <c r="X708" s="63"/>
      <c r="Y708" s="63"/>
      <c r="Z708" s="63"/>
      <c r="AA708" s="63"/>
      <c r="AB708" s="63"/>
      <c r="AC708" s="63"/>
      <c r="AD708" s="62"/>
      <c r="AE708" s="61"/>
      <c r="AF708" s="61"/>
      <c r="AG708" s="60"/>
      <c r="AH708" s="60"/>
      <c r="AI708" s="59"/>
      <c r="AJ708" s="58"/>
      <c r="AK708" s="58"/>
      <c r="AL708" s="58"/>
      <c r="AM708" s="58"/>
      <c r="AN708" s="58"/>
      <c r="AO708" s="58"/>
      <c r="AP708" s="58"/>
      <c r="AQ708" s="57"/>
      <c r="AR708" s="57"/>
      <c r="AS708" s="57"/>
    </row>
    <row r="709" spans="1:45" ht="15" x14ac:dyDescent="0.25">
      <c r="A709" s="64"/>
      <c r="B709" s="64"/>
      <c r="C709" s="64"/>
      <c r="D709" s="64"/>
      <c r="E709" s="64"/>
      <c r="F709" s="64"/>
      <c r="G709" s="64"/>
      <c r="H709" s="67"/>
      <c r="I709" s="66"/>
      <c r="J709" s="68"/>
      <c r="K709" s="68"/>
      <c r="L709" s="67"/>
      <c r="M709" s="61"/>
      <c r="N709" s="67"/>
      <c r="O709" s="66"/>
      <c r="P709" s="65"/>
      <c r="Q709" s="64"/>
      <c r="R709" s="64"/>
      <c r="S709" s="64"/>
      <c r="T709" s="64"/>
      <c r="U709" s="65"/>
      <c r="V709" s="62"/>
      <c r="W709" s="63"/>
      <c r="X709" s="63"/>
      <c r="Y709" s="63"/>
      <c r="Z709" s="63"/>
      <c r="AA709" s="63"/>
      <c r="AB709" s="63"/>
      <c r="AC709" s="63"/>
      <c r="AD709" s="62"/>
      <c r="AE709" s="61"/>
      <c r="AF709" s="61"/>
      <c r="AG709" s="60"/>
      <c r="AH709" s="60"/>
      <c r="AI709" s="59"/>
      <c r="AJ709" s="58"/>
      <c r="AK709" s="58"/>
      <c r="AL709" s="58"/>
      <c r="AM709" s="58"/>
      <c r="AN709" s="58"/>
      <c r="AO709" s="58"/>
      <c r="AP709" s="58"/>
      <c r="AQ709" s="57"/>
      <c r="AR709" s="57"/>
      <c r="AS709" s="57"/>
    </row>
    <row r="710" spans="1:45" ht="15" x14ac:dyDescent="0.25">
      <c r="A710" s="64"/>
      <c r="B710" s="64"/>
      <c r="C710" s="64"/>
      <c r="D710" s="64"/>
      <c r="E710" s="64"/>
      <c r="F710" s="64"/>
      <c r="G710" s="64"/>
      <c r="H710" s="67"/>
      <c r="I710" s="66"/>
      <c r="J710" s="68"/>
      <c r="K710" s="68"/>
      <c r="L710" s="67"/>
      <c r="M710" s="61"/>
      <c r="N710" s="67"/>
      <c r="O710" s="66"/>
      <c r="P710" s="65"/>
      <c r="Q710" s="64"/>
      <c r="R710" s="64"/>
      <c r="S710" s="64"/>
      <c r="T710" s="64"/>
      <c r="U710" s="65"/>
      <c r="V710" s="62"/>
      <c r="W710" s="63"/>
      <c r="X710" s="63"/>
      <c r="Y710" s="63"/>
      <c r="Z710" s="63"/>
      <c r="AA710" s="63"/>
      <c r="AB710" s="63"/>
      <c r="AC710" s="63"/>
      <c r="AD710" s="62"/>
      <c r="AE710" s="61"/>
      <c r="AF710" s="61"/>
      <c r="AG710" s="60"/>
      <c r="AH710" s="60"/>
      <c r="AI710" s="59"/>
      <c r="AJ710" s="58"/>
      <c r="AK710" s="58"/>
      <c r="AL710" s="58"/>
      <c r="AM710" s="58"/>
      <c r="AN710" s="58"/>
      <c r="AO710" s="58"/>
      <c r="AP710" s="58"/>
      <c r="AQ710" s="57"/>
      <c r="AR710" s="57"/>
      <c r="AS710" s="57"/>
    </row>
    <row r="711" spans="1:45" ht="15" x14ac:dyDescent="0.25">
      <c r="A711" s="64"/>
      <c r="B711" s="64"/>
      <c r="C711" s="64"/>
      <c r="D711" s="64"/>
      <c r="E711" s="64"/>
      <c r="F711" s="64"/>
      <c r="G711" s="64"/>
      <c r="H711" s="67"/>
      <c r="I711" s="66"/>
      <c r="J711" s="68"/>
      <c r="K711" s="68"/>
      <c r="L711" s="67"/>
      <c r="M711" s="61"/>
      <c r="N711" s="67"/>
      <c r="O711" s="66"/>
      <c r="P711" s="65"/>
      <c r="Q711" s="64"/>
      <c r="R711" s="64"/>
      <c r="S711" s="64"/>
      <c r="T711" s="64"/>
      <c r="U711" s="65"/>
      <c r="V711" s="62"/>
      <c r="W711" s="63"/>
      <c r="X711" s="63"/>
      <c r="Y711" s="63"/>
      <c r="Z711" s="63"/>
      <c r="AA711" s="63"/>
      <c r="AB711" s="63"/>
      <c r="AC711" s="63"/>
      <c r="AD711" s="62"/>
      <c r="AE711" s="61"/>
      <c r="AF711" s="61"/>
      <c r="AG711" s="60"/>
      <c r="AH711" s="60"/>
      <c r="AI711" s="59"/>
      <c r="AJ711" s="58"/>
      <c r="AK711" s="58"/>
      <c r="AL711" s="58"/>
      <c r="AM711" s="58"/>
      <c r="AN711" s="58"/>
      <c r="AO711" s="58"/>
      <c r="AP711" s="58"/>
      <c r="AQ711" s="57"/>
      <c r="AR711" s="57"/>
      <c r="AS711" s="57"/>
    </row>
    <row r="712" spans="1:45" ht="15" x14ac:dyDescent="0.25">
      <c r="A712" s="64"/>
      <c r="B712" s="64"/>
      <c r="C712" s="64"/>
      <c r="D712" s="64"/>
      <c r="E712" s="64"/>
      <c r="F712" s="64"/>
      <c r="G712" s="64"/>
      <c r="H712" s="67"/>
      <c r="I712" s="66"/>
      <c r="J712" s="68"/>
      <c r="K712" s="68"/>
      <c r="L712" s="67"/>
      <c r="M712" s="61"/>
      <c r="N712" s="67"/>
      <c r="O712" s="66"/>
      <c r="P712" s="65"/>
      <c r="Q712" s="64"/>
      <c r="R712" s="64"/>
      <c r="S712" s="64"/>
      <c r="T712" s="64"/>
      <c r="U712" s="65"/>
      <c r="V712" s="62"/>
      <c r="W712" s="63"/>
      <c r="X712" s="63"/>
      <c r="Y712" s="63"/>
      <c r="Z712" s="63"/>
      <c r="AA712" s="63"/>
      <c r="AB712" s="63"/>
      <c r="AC712" s="63"/>
      <c r="AD712" s="62"/>
      <c r="AE712" s="61"/>
      <c r="AF712" s="61"/>
      <c r="AG712" s="60"/>
      <c r="AH712" s="60"/>
      <c r="AI712" s="59"/>
      <c r="AJ712" s="58"/>
      <c r="AK712" s="58"/>
      <c r="AL712" s="58"/>
      <c r="AM712" s="58"/>
      <c r="AN712" s="58"/>
      <c r="AO712" s="58"/>
      <c r="AP712" s="58"/>
      <c r="AQ712" s="57"/>
      <c r="AR712" s="57"/>
      <c r="AS712" s="57"/>
    </row>
    <row r="713" spans="1:45" ht="15" x14ac:dyDescent="0.25">
      <c r="A713" s="64"/>
      <c r="B713" s="64"/>
      <c r="C713" s="64"/>
      <c r="D713" s="64"/>
      <c r="E713" s="64"/>
      <c r="F713" s="64"/>
      <c r="G713" s="64"/>
      <c r="H713" s="67"/>
      <c r="I713" s="66"/>
      <c r="J713" s="68"/>
      <c r="K713" s="68"/>
      <c r="L713" s="67"/>
      <c r="M713" s="61"/>
      <c r="N713" s="67"/>
      <c r="O713" s="66"/>
      <c r="P713" s="65"/>
      <c r="Q713" s="64"/>
      <c r="R713" s="64"/>
      <c r="S713" s="64"/>
      <c r="T713" s="64"/>
      <c r="U713" s="65"/>
      <c r="V713" s="62"/>
      <c r="W713" s="63"/>
      <c r="X713" s="63"/>
      <c r="Y713" s="63"/>
      <c r="Z713" s="63"/>
      <c r="AA713" s="63"/>
      <c r="AB713" s="63"/>
      <c r="AC713" s="63"/>
      <c r="AD713" s="62"/>
      <c r="AE713" s="61"/>
      <c r="AF713" s="61"/>
      <c r="AG713" s="60"/>
      <c r="AH713" s="60"/>
      <c r="AI713" s="59"/>
      <c r="AJ713" s="58"/>
      <c r="AK713" s="58"/>
      <c r="AL713" s="58"/>
      <c r="AM713" s="58"/>
      <c r="AN713" s="58"/>
      <c r="AO713" s="58"/>
      <c r="AP713" s="58"/>
      <c r="AQ713" s="57"/>
      <c r="AR713" s="57"/>
      <c r="AS713" s="57"/>
    </row>
    <row r="714" spans="1:45" ht="15" x14ac:dyDescent="0.25">
      <c r="A714" s="64"/>
      <c r="B714" s="64"/>
      <c r="C714" s="64"/>
      <c r="D714" s="64"/>
      <c r="E714" s="64"/>
      <c r="F714" s="64"/>
      <c r="G714" s="64"/>
      <c r="H714" s="67"/>
      <c r="I714" s="66"/>
      <c r="J714" s="68"/>
      <c r="K714" s="68"/>
      <c r="L714" s="67"/>
      <c r="M714" s="61"/>
      <c r="N714" s="67"/>
      <c r="O714" s="66"/>
      <c r="P714" s="65"/>
      <c r="Q714" s="64"/>
      <c r="R714" s="64"/>
      <c r="S714" s="64"/>
      <c r="T714" s="64"/>
      <c r="U714" s="65"/>
      <c r="V714" s="62"/>
      <c r="W714" s="63"/>
      <c r="X714" s="63"/>
      <c r="Y714" s="63"/>
      <c r="Z714" s="63"/>
      <c r="AA714" s="63"/>
      <c r="AB714" s="63"/>
      <c r="AC714" s="63"/>
      <c r="AD714" s="62"/>
      <c r="AE714" s="61"/>
      <c r="AF714" s="61"/>
      <c r="AG714" s="60"/>
      <c r="AH714" s="60"/>
      <c r="AI714" s="59"/>
      <c r="AJ714" s="58"/>
      <c r="AK714" s="58"/>
      <c r="AL714" s="58"/>
      <c r="AM714" s="58"/>
      <c r="AN714" s="58"/>
      <c r="AO714" s="58"/>
      <c r="AP714" s="58"/>
      <c r="AQ714" s="57"/>
      <c r="AR714" s="57"/>
      <c r="AS714" s="57"/>
    </row>
    <row r="715" spans="1:45" ht="15" x14ac:dyDescent="0.25">
      <c r="A715" s="64"/>
      <c r="B715" s="64"/>
      <c r="C715" s="64"/>
      <c r="D715" s="64"/>
      <c r="E715" s="64"/>
      <c r="F715" s="64"/>
      <c r="G715" s="64"/>
      <c r="H715" s="67"/>
      <c r="I715" s="66"/>
      <c r="J715" s="68"/>
      <c r="K715" s="68"/>
      <c r="L715" s="67"/>
      <c r="M715" s="61"/>
      <c r="N715" s="67"/>
      <c r="O715" s="66"/>
      <c r="P715" s="65"/>
      <c r="Q715" s="64"/>
      <c r="R715" s="64"/>
      <c r="S715" s="64"/>
      <c r="T715" s="64"/>
      <c r="U715" s="65"/>
      <c r="V715" s="62"/>
      <c r="W715" s="63"/>
      <c r="X715" s="63"/>
      <c r="Y715" s="63"/>
      <c r="Z715" s="63"/>
      <c r="AA715" s="63"/>
      <c r="AB715" s="63"/>
      <c r="AC715" s="63"/>
      <c r="AD715" s="62"/>
      <c r="AE715" s="61"/>
      <c r="AF715" s="61"/>
      <c r="AG715" s="60"/>
      <c r="AH715" s="60"/>
      <c r="AI715" s="59"/>
      <c r="AJ715" s="58"/>
      <c r="AK715" s="58"/>
      <c r="AL715" s="58"/>
      <c r="AM715" s="58"/>
      <c r="AN715" s="58"/>
      <c r="AO715" s="58"/>
      <c r="AP715" s="58"/>
      <c r="AQ715" s="57"/>
      <c r="AR715" s="57"/>
      <c r="AS715" s="57"/>
    </row>
    <row r="716" spans="1:45" ht="15" x14ac:dyDescent="0.25">
      <c r="A716" s="64"/>
      <c r="B716" s="64"/>
      <c r="C716" s="64"/>
      <c r="D716" s="64"/>
      <c r="E716" s="64"/>
      <c r="F716" s="64"/>
      <c r="G716" s="64"/>
      <c r="H716" s="67"/>
      <c r="I716" s="66"/>
      <c r="J716" s="68"/>
      <c r="K716" s="68"/>
      <c r="L716" s="67"/>
      <c r="M716" s="61"/>
      <c r="N716" s="67"/>
      <c r="O716" s="66"/>
      <c r="P716" s="65"/>
      <c r="Q716" s="64"/>
      <c r="R716" s="64"/>
      <c r="S716" s="64"/>
      <c r="T716" s="64"/>
      <c r="U716" s="65"/>
      <c r="V716" s="62"/>
      <c r="W716" s="63"/>
      <c r="X716" s="63"/>
      <c r="Y716" s="63"/>
      <c r="Z716" s="63"/>
      <c r="AA716" s="63"/>
      <c r="AB716" s="63"/>
      <c r="AC716" s="63"/>
      <c r="AD716" s="62"/>
      <c r="AE716" s="61"/>
      <c r="AF716" s="61"/>
      <c r="AG716" s="60"/>
      <c r="AH716" s="60"/>
      <c r="AI716" s="59"/>
      <c r="AJ716" s="58"/>
      <c r="AK716" s="58"/>
      <c r="AL716" s="58"/>
      <c r="AM716" s="58"/>
      <c r="AN716" s="58"/>
      <c r="AO716" s="58"/>
      <c r="AP716" s="58"/>
      <c r="AQ716" s="57"/>
      <c r="AR716" s="57"/>
      <c r="AS716" s="57"/>
    </row>
    <row r="717" spans="1:45" ht="15" x14ac:dyDescent="0.25">
      <c r="A717" s="64"/>
      <c r="B717" s="64"/>
      <c r="C717" s="64"/>
      <c r="D717" s="64"/>
      <c r="E717" s="64"/>
      <c r="F717" s="64"/>
      <c r="G717" s="64"/>
      <c r="H717" s="67"/>
      <c r="I717" s="66"/>
      <c r="J717" s="68"/>
      <c r="K717" s="68"/>
      <c r="L717" s="67"/>
      <c r="M717" s="61"/>
      <c r="N717" s="67"/>
      <c r="O717" s="66"/>
      <c r="P717" s="65"/>
      <c r="Q717" s="64"/>
      <c r="R717" s="64"/>
      <c r="S717" s="64"/>
      <c r="T717" s="64"/>
      <c r="U717" s="65"/>
      <c r="V717" s="62"/>
      <c r="W717" s="63"/>
      <c r="X717" s="63"/>
      <c r="Y717" s="63"/>
      <c r="Z717" s="63"/>
      <c r="AA717" s="63"/>
      <c r="AB717" s="63"/>
      <c r="AC717" s="63"/>
      <c r="AD717" s="62"/>
      <c r="AE717" s="61"/>
      <c r="AF717" s="61"/>
      <c r="AG717" s="60"/>
      <c r="AH717" s="60"/>
      <c r="AI717" s="59"/>
      <c r="AJ717" s="58"/>
      <c r="AK717" s="58"/>
      <c r="AL717" s="58"/>
      <c r="AM717" s="58"/>
      <c r="AN717" s="58"/>
      <c r="AO717" s="58"/>
      <c r="AP717" s="58"/>
      <c r="AQ717" s="57"/>
      <c r="AR717" s="57"/>
      <c r="AS717" s="57"/>
    </row>
    <row r="718" spans="1:45" ht="15" x14ac:dyDescent="0.25">
      <c r="A718" s="64"/>
      <c r="B718" s="64"/>
      <c r="C718" s="64"/>
      <c r="D718" s="64"/>
      <c r="E718" s="64"/>
      <c r="F718" s="64"/>
      <c r="G718" s="64"/>
      <c r="H718" s="67"/>
      <c r="I718" s="66"/>
      <c r="J718" s="68"/>
      <c r="K718" s="68"/>
      <c r="L718" s="67"/>
      <c r="M718" s="61"/>
      <c r="N718" s="67"/>
      <c r="O718" s="66"/>
      <c r="P718" s="65"/>
      <c r="Q718" s="64"/>
      <c r="R718" s="64"/>
      <c r="S718" s="64"/>
      <c r="T718" s="64"/>
      <c r="U718" s="65"/>
      <c r="V718" s="62"/>
      <c r="W718" s="63"/>
      <c r="X718" s="63"/>
      <c r="Y718" s="63"/>
      <c r="Z718" s="63"/>
      <c r="AA718" s="63"/>
      <c r="AB718" s="63"/>
      <c r="AC718" s="63"/>
      <c r="AD718" s="62"/>
      <c r="AE718" s="61"/>
      <c r="AF718" s="61"/>
      <c r="AG718" s="60"/>
      <c r="AH718" s="60"/>
      <c r="AI718" s="59"/>
      <c r="AJ718" s="58"/>
      <c r="AK718" s="58"/>
      <c r="AL718" s="58"/>
      <c r="AM718" s="58"/>
      <c r="AN718" s="58"/>
      <c r="AO718" s="58"/>
      <c r="AP718" s="58"/>
      <c r="AQ718" s="57"/>
      <c r="AR718" s="57"/>
      <c r="AS718" s="57"/>
    </row>
    <row r="719" spans="1:45" ht="15" x14ac:dyDescent="0.25">
      <c r="A719" s="64"/>
      <c r="B719" s="64"/>
      <c r="C719" s="64"/>
      <c r="D719" s="64"/>
      <c r="E719" s="64"/>
      <c r="F719" s="64"/>
      <c r="G719" s="64"/>
      <c r="H719" s="67"/>
      <c r="I719" s="66"/>
      <c r="J719" s="68"/>
      <c r="K719" s="68"/>
      <c r="L719" s="67"/>
      <c r="M719" s="61"/>
      <c r="N719" s="67"/>
      <c r="O719" s="66"/>
      <c r="P719" s="65"/>
      <c r="Q719" s="64"/>
      <c r="R719" s="64"/>
      <c r="S719" s="64"/>
      <c r="T719" s="64"/>
      <c r="U719" s="65"/>
      <c r="V719" s="62"/>
      <c r="W719" s="63"/>
      <c r="X719" s="63"/>
      <c r="Y719" s="63"/>
      <c r="Z719" s="63"/>
      <c r="AA719" s="63"/>
      <c r="AB719" s="63"/>
      <c r="AC719" s="63"/>
      <c r="AD719" s="62"/>
      <c r="AE719" s="61"/>
      <c r="AF719" s="61"/>
      <c r="AG719" s="60"/>
      <c r="AH719" s="60"/>
      <c r="AI719" s="59"/>
      <c r="AJ719" s="58"/>
      <c r="AK719" s="58"/>
      <c r="AL719" s="58"/>
      <c r="AM719" s="58"/>
      <c r="AN719" s="58"/>
      <c r="AO719" s="58"/>
      <c r="AP719" s="58"/>
      <c r="AQ719" s="57"/>
      <c r="AR719" s="57"/>
      <c r="AS719" s="57"/>
    </row>
    <row r="720" spans="1:45" ht="15" x14ac:dyDescent="0.25">
      <c r="A720" s="64"/>
      <c r="B720" s="64"/>
      <c r="C720" s="64"/>
      <c r="D720" s="64"/>
      <c r="E720" s="64"/>
      <c r="F720" s="64"/>
      <c r="G720" s="64"/>
      <c r="H720" s="67"/>
      <c r="I720" s="66"/>
      <c r="J720" s="68"/>
      <c r="K720" s="68"/>
      <c r="L720" s="67"/>
      <c r="M720" s="61"/>
      <c r="N720" s="67"/>
      <c r="O720" s="66"/>
      <c r="P720" s="65"/>
      <c r="Q720" s="64"/>
      <c r="R720" s="64"/>
      <c r="S720" s="64"/>
      <c r="T720" s="64"/>
      <c r="U720" s="65"/>
      <c r="V720" s="62"/>
      <c r="W720" s="63"/>
      <c r="X720" s="63"/>
      <c r="Y720" s="63"/>
      <c r="Z720" s="63"/>
      <c r="AA720" s="63"/>
      <c r="AB720" s="63"/>
      <c r="AC720" s="63"/>
      <c r="AD720" s="62"/>
      <c r="AE720" s="61"/>
      <c r="AF720" s="61"/>
      <c r="AG720" s="60"/>
      <c r="AH720" s="60"/>
      <c r="AI720" s="59"/>
      <c r="AJ720" s="58"/>
      <c r="AK720" s="58"/>
      <c r="AL720" s="58"/>
      <c r="AM720" s="58"/>
      <c r="AN720" s="58"/>
      <c r="AO720" s="58"/>
      <c r="AP720" s="58"/>
      <c r="AQ720" s="57"/>
      <c r="AR720" s="57"/>
      <c r="AS720" s="57"/>
    </row>
    <row r="721" spans="1:45" ht="15" x14ac:dyDescent="0.25">
      <c r="A721" s="64"/>
      <c r="B721" s="64"/>
      <c r="C721" s="64"/>
      <c r="D721" s="64"/>
      <c r="E721" s="64"/>
      <c r="F721" s="64"/>
      <c r="G721" s="64"/>
      <c r="H721" s="67"/>
      <c r="I721" s="66"/>
      <c r="J721" s="68"/>
      <c r="K721" s="68"/>
      <c r="L721" s="67"/>
      <c r="M721" s="61"/>
      <c r="N721" s="67"/>
      <c r="O721" s="66"/>
      <c r="P721" s="65"/>
      <c r="Q721" s="64"/>
      <c r="R721" s="64"/>
      <c r="S721" s="64"/>
      <c r="T721" s="64"/>
      <c r="U721" s="65"/>
      <c r="V721" s="62"/>
      <c r="W721" s="63"/>
      <c r="X721" s="63"/>
      <c r="Y721" s="63"/>
      <c r="Z721" s="63"/>
      <c r="AA721" s="63"/>
      <c r="AB721" s="63"/>
      <c r="AC721" s="63"/>
      <c r="AD721" s="62"/>
      <c r="AE721" s="61"/>
      <c r="AF721" s="61"/>
      <c r="AG721" s="60"/>
      <c r="AH721" s="60"/>
      <c r="AI721" s="59"/>
      <c r="AJ721" s="58"/>
      <c r="AK721" s="58"/>
      <c r="AL721" s="58"/>
      <c r="AM721" s="58"/>
      <c r="AN721" s="58"/>
      <c r="AO721" s="58"/>
      <c r="AP721" s="58"/>
      <c r="AQ721" s="57"/>
      <c r="AR721" s="57"/>
      <c r="AS721" s="57"/>
    </row>
    <row r="722" spans="1:45" ht="15" x14ac:dyDescent="0.25">
      <c r="A722" s="64"/>
      <c r="B722" s="64"/>
      <c r="C722" s="64"/>
      <c r="D722" s="64"/>
      <c r="E722" s="64"/>
      <c r="F722" s="64"/>
      <c r="G722" s="64"/>
      <c r="H722" s="67"/>
      <c r="I722" s="66"/>
      <c r="J722" s="68"/>
      <c r="K722" s="68"/>
      <c r="L722" s="67"/>
      <c r="M722" s="61"/>
      <c r="N722" s="67"/>
      <c r="O722" s="66"/>
      <c r="P722" s="65"/>
      <c r="Q722" s="64"/>
      <c r="R722" s="64"/>
      <c r="S722" s="64"/>
      <c r="T722" s="64"/>
      <c r="U722" s="65"/>
      <c r="V722" s="62"/>
      <c r="W722" s="63"/>
      <c r="X722" s="63"/>
      <c r="Y722" s="63"/>
      <c r="Z722" s="63"/>
      <c r="AA722" s="63"/>
      <c r="AB722" s="63"/>
      <c r="AC722" s="63"/>
      <c r="AD722" s="62"/>
      <c r="AE722" s="61"/>
      <c r="AF722" s="61"/>
      <c r="AG722" s="60"/>
      <c r="AH722" s="60"/>
      <c r="AI722" s="59"/>
      <c r="AJ722" s="58"/>
      <c r="AK722" s="58"/>
      <c r="AL722" s="58"/>
      <c r="AM722" s="58"/>
      <c r="AN722" s="58"/>
      <c r="AO722" s="58"/>
      <c r="AP722" s="58"/>
      <c r="AQ722" s="57"/>
      <c r="AR722" s="57"/>
      <c r="AS722" s="57"/>
    </row>
    <row r="723" spans="1:45" ht="15" x14ac:dyDescent="0.25">
      <c r="A723" s="64"/>
      <c r="B723" s="64"/>
      <c r="C723" s="64"/>
      <c r="D723" s="64"/>
      <c r="E723" s="64"/>
      <c r="F723" s="64"/>
      <c r="G723" s="64"/>
      <c r="H723" s="67"/>
      <c r="I723" s="66"/>
      <c r="J723" s="68"/>
      <c r="K723" s="68"/>
      <c r="L723" s="67"/>
      <c r="M723" s="61"/>
      <c r="N723" s="67"/>
      <c r="O723" s="66"/>
      <c r="P723" s="65"/>
      <c r="Q723" s="64"/>
      <c r="R723" s="64"/>
      <c r="S723" s="64"/>
      <c r="T723" s="64"/>
      <c r="U723" s="65"/>
      <c r="V723" s="62"/>
      <c r="W723" s="63"/>
      <c r="X723" s="63"/>
      <c r="Y723" s="63"/>
      <c r="Z723" s="63"/>
      <c r="AA723" s="63"/>
      <c r="AB723" s="63"/>
      <c r="AC723" s="63"/>
      <c r="AD723" s="62"/>
      <c r="AE723" s="61"/>
      <c r="AF723" s="61"/>
      <c r="AG723" s="60"/>
      <c r="AH723" s="60"/>
      <c r="AI723" s="59"/>
      <c r="AJ723" s="58"/>
      <c r="AK723" s="58"/>
      <c r="AL723" s="58"/>
      <c r="AM723" s="58"/>
      <c r="AN723" s="58"/>
      <c r="AO723" s="58"/>
      <c r="AP723" s="58"/>
      <c r="AQ723" s="57"/>
      <c r="AR723" s="57"/>
      <c r="AS723" s="57"/>
    </row>
    <row r="724" spans="1:45" ht="15" x14ac:dyDescent="0.25">
      <c r="A724" s="64"/>
      <c r="B724" s="64"/>
      <c r="C724" s="64"/>
      <c r="D724" s="64"/>
      <c r="E724" s="64"/>
      <c r="F724" s="64"/>
      <c r="G724" s="64"/>
      <c r="H724" s="67"/>
      <c r="I724" s="66"/>
      <c r="J724" s="68"/>
      <c r="K724" s="68"/>
      <c r="L724" s="67"/>
      <c r="M724" s="61"/>
      <c r="N724" s="67"/>
      <c r="O724" s="66"/>
      <c r="P724" s="65"/>
      <c r="Q724" s="64"/>
      <c r="R724" s="64"/>
      <c r="S724" s="64"/>
      <c r="T724" s="64"/>
      <c r="U724" s="65"/>
      <c r="V724" s="62"/>
      <c r="W724" s="63"/>
      <c r="X724" s="63"/>
      <c r="Y724" s="63"/>
      <c r="Z724" s="63"/>
      <c r="AA724" s="63"/>
      <c r="AB724" s="63"/>
      <c r="AC724" s="63"/>
      <c r="AD724" s="62"/>
      <c r="AE724" s="61"/>
      <c r="AF724" s="61"/>
      <c r="AG724" s="60"/>
      <c r="AH724" s="60"/>
      <c r="AI724" s="59"/>
      <c r="AJ724" s="58"/>
      <c r="AK724" s="58"/>
      <c r="AL724" s="58"/>
      <c r="AM724" s="58"/>
      <c r="AN724" s="58"/>
      <c r="AO724" s="58"/>
      <c r="AP724" s="58"/>
      <c r="AQ724" s="57"/>
      <c r="AR724" s="57"/>
      <c r="AS724" s="57"/>
    </row>
    <row r="725" spans="1:45" ht="15" x14ac:dyDescent="0.25">
      <c r="A725" s="64"/>
      <c r="B725" s="64"/>
      <c r="C725" s="64"/>
      <c r="D725" s="64"/>
      <c r="E725" s="64"/>
      <c r="F725" s="64"/>
      <c r="G725" s="64"/>
      <c r="H725" s="67"/>
      <c r="I725" s="66"/>
      <c r="J725" s="68"/>
      <c r="K725" s="68"/>
      <c r="L725" s="67"/>
      <c r="M725" s="61"/>
      <c r="N725" s="67"/>
      <c r="O725" s="66"/>
      <c r="P725" s="65"/>
      <c r="Q725" s="64"/>
      <c r="R725" s="64"/>
      <c r="S725" s="64"/>
      <c r="T725" s="64"/>
      <c r="U725" s="65"/>
      <c r="V725" s="62"/>
      <c r="W725" s="63"/>
      <c r="X725" s="63"/>
      <c r="Y725" s="63"/>
      <c r="Z725" s="63"/>
      <c r="AA725" s="63"/>
      <c r="AB725" s="63"/>
      <c r="AC725" s="63"/>
      <c r="AD725" s="62"/>
      <c r="AE725" s="61"/>
      <c r="AF725" s="61"/>
      <c r="AG725" s="60"/>
      <c r="AH725" s="60"/>
      <c r="AI725" s="59"/>
      <c r="AJ725" s="58"/>
      <c r="AK725" s="58"/>
      <c r="AL725" s="58"/>
      <c r="AM725" s="58"/>
      <c r="AN725" s="58"/>
      <c r="AO725" s="58"/>
      <c r="AP725" s="58"/>
      <c r="AQ725" s="57"/>
      <c r="AR725" s="57"/>
      <c r="AS725" s="57"/>
    </row>
    <row r="726" spans="1:45" ht="15" x14ac:dyDescent="0.25">
      <c r="A726" s="64"/>
      <c r="B726" s="64"/>
      <c r="C726" s="64"/>
      <c r="D726" s="64"/>
      <c r="E726" s="64"/>
      <c r="F726" s="64"/>
      <c r="G726" s="64"/>
      <c r="H726" s="67"/>
      <c r="I726" s="66"/>
      <c r="J726" s="68"/>
      <c r="K726" s="68"/>
      <c r="L726" s="67"/>
      <c r="M726" s="61"/>
      <c r="N726" s="67"/>
      <c r="O726" s="66"/>
      <c r="P726" s="65"/>
      <c r="Q726" s="64"/>
      <c r="R726" s="64"/>
      <c r="S726" s="64"/>
      <c r="T726" s="64"/>
      <c r="U726" s="65"/>
      <c r="V726" s="62"/>
      <c r="W726" s="63"/>
      <c r="X726" s="63"/>
      <c r="Y726" s="63"/>
      <c r="Z726" s="63"/>
      <c r="AA726" s="63"/>
      <c r="AB726" s="63"/>
      <c r="AC726" s="63"/>
      <c r="AD726" s="62"/>
      <c r="AE726" s="61"/>
      <c r="AF726" s="61"/>
      <c r="AG726" s="60"/>
      <c r="AH726" s="60"/>
      <c r="AI726" s="59"/>
      <c r="AJ726" s="58"/>
      <c r="AK726" s="58"/>
      <c r="AL726" s="58"/>
      <c r="AM726" s="58"/>
      <c r="AN726" s="58"/>
      <c r="AO726" s="58"/>
      <c r="AP726" s="58"/>
      <c r="AQ726" s="57"/>
      <c r="AR726" s="57"/>
      <c r="AS726" s="57"/>
    </row>
    <row r="727" spans="1:45" ht="15" x14ac:dyDescent="0.25">
      <c r="A727" s="64"/>
      <c r="B727" s="64"/>
      <c r="C727" s="64"/>
      <c r="D727" s="64"/>
      <c r="E727" s="64"/>
      <c r="F727" s="64"/>
      <c r="G727" s="64"/>
      <c r="H727" s="67"/>
      <c r="I727" s="66"/>
      <c r="J727" s="68"/>
      <c r="K727" s="68"/>
      <c r="L727" s="67"/>
      <c r="M727" s="61"/>
      <c r="N727" s="67"/>
      <c r="O727" s="66"/>
      <c r="P727" s="65"/>
      <c r="Q727" s="64"/>
      <c r="R727" s="64"/>
      <c r="S727" s="64"/>
      <c r="T727" s="64"/>
      <c r="U727" s="65"/>
      <c r="V727" s="62"/>
      <c r="W727" s="63"/>
      <c r="X727" s="63"/>
      <c r="Y727" s="63"/>
      <c r="Z727" s="63"/>
      <c r="AA727" s="63"/>
      <c r="AB727" s="63"/>
      <c r="AC727" s="63"/>
      <c r="AD727" s="62"/>
      <c r="AE727" s="61"/>
      <c r="AF727" s="61"/>
      <c r="AG727" s="60"/>
      <c r="AH727" s="60"/>
      <c r="AI727" s="59"/>
      <c r="AJ727" s="58"/>
      <c r="AK727" s="58"/>
      <c r="AL727" s="58"/>
      <c r="AM727" s="58"/>
      <c r="AN727" s="58"/>
      <c r="AO727" s="58"/>
      <c r="AP727" s="58"/>
      <c r="AQ727" s="57"/>
      <c r="AR727" s="57"/>
      <c r="AS727" s="57"/>
    </row>
    <row r="728" spans="1:45" ht="15" x14ac:dyDescent="0.25">
      <c r="A728" s="64"/>
      <c r="B728" s="64"/>
      <c r="C728" s="64"/>
      <c r="D728" s="64"/>
      <c r="E728" s="64"/>
      <c r="F728" s="64"/>
      <c r="G728" s="64"/>
      <c r="H728" s="67"/>
      <c r="I728" s="66"/>
      <c r="J728" s="68"/>
      <c r="K728" s="68"/>
      <c r="L728" s="67"/>
      <c r="M728" s="61"/>
      <c r="N728" s="67"/>
      <c r="O728" s="66"/>
      <c r="P728" s="65"/>
      <c r="Q728" s="64"/>
      <c r="R728" s="64"/>
      <c r="S728" s="64"/>
      <c r="T728" s="64"/>
      <c r="U728" s="65"/>
      <c r="V728" s="62"/>
      <c r="W728" s="63"/>
      <c r="X728" s="63"/>
      <c r="Y728" s="63"/>
      <c r="Z728" s="63"/>
      <c r="AA728" s="63"/>
      <c r="AB728" s="63"/>
      <c r="AC728" s="63"/>
      <c r="AD728" s="62"/>
      <c r="AE728" s="61"/>
      <c r="AF728" s="61"/>
      <c r="AG728" s="60"/>
      <c r="AH728" s="60"/>
      <c r="AI728" s="59"/>
      <c r="AJ728" s="58"/>
      <c r="AK728" s="58"/>
      <c r="AL728" s="58"/>
      <c r="AM728" s="58"/>
      <c r="AN728" s="58"/>
      <c r="AO728" s="58"/>
      <c r="AP728" s="58"/>
      <c r="AQ728" s="57"/>
      <c r="AR728" s="57"/>
      <c r="AS728" s="57"/>
    </row>
    <row r="729" spans="1:45" ht="15" x14ac:dyDescent="0.25">
      <c r="A729" s="64"/>
      <c r="B729" s="64"/>
      <c r="C729" s="64"/>
      <c r="D729" s="64"/>
      <c r="E729" s="64"/>
      <c r="F729" s="64"/>
      <c r="G729" s="64"/>
      <c r="H729" s="67"/>
      <c r="I729" s="66"/>
      <c r="J729" s="68"/>
      <c r="K729" s="68"/>
      <c r="L729" s="67"/>
      <c r="M729" s="61"/>
      <c r="N729" s="67"/>
      <c r="O729" s="66"/>
      <c r="P729" s="65"/>
      <c r="Q729" s="64"/>
      <c r="R729" s="64"/>
      <c r="S729" s="64"/>
      <c r="T729" s="64"/>
      <c r="U729" s="65"/>
      <c r="V729" s="62"/>
      <c r="W729" s="63"/>
      <c r="X729" s="63"/>
      <c r="Y729" s="63"/>
      <c r="Z729" s="63"/>
      <c r="AA729" s="63"/>
      <c r="AB729" s="63"/>
      <c r="AC729" s="63"/>
      <c r="AD729" s="62"/>
      <c r="AE729" s="61"/>
      <c r="AF729" s="61"/>
      <c r="AG729" s="60"/>
      <c r="AH729" s="60"/>
      <c r="AI729" s="59"/>
      <c r="AJ729" s="58"/>
      <c r="AK729" s="58"/>
      <c r="AL729" s="58"/>
      <c r="AM729" s="58"/>
      <c r="AN729" s="58"/>
      <c r="AO729" s="58"/>
      <c r="AP729" s="58"/>
      <c r="AQ729" s="57"/>
      <c r="AR729" s="57"/>
      <c r="AS729" s="57"/>
    </row>
    <row r="730" spans="1:45" ht="15" x14ac:dyDescent="0.25">
      <c r="A730" s="64"/>
      <c r="B730" s="64"/>
      <c r="C730" s="64"/>
      <c r="D730" s="64"/>
      <c r="E730" s="64"/>
      <c r="F730" s="64"/>
      <c r="G730" s="64"/>
      <c r="H730" s="67"/>
      <c r="I730" s="66"/>
      <c r="J730" s="68"/>
      <c r="K730" s="68"/>
      <c r="L730" s="67"/>
      <c r="M730" s="61"/>
      <c r="N730" s="67"/>
      <c r="O730" s="66"/>
      <c r="P730" s="65"/>
      <c r="Q730" s="64"/>
      <c r="R730" s="64"/>
      <c r="S730" s="64"/>
      <c r="T730" s="64"/>
      <c r="U730" s="65"/>
      <c r="V730" s="62"/>
      <c r="W730" s="63"/>
      <c r="X730" s="63"/>
      <c r="Y730" s="63"/>
      <c r="Z730" s="63"/>
      <c r="AA730" s="63"/>
      <c r="AB730" s="63"/>
      <c r="AC730" s="63"/>
      <c r="AD730" s="62"/>
      <c r="AE730" s="61"/>
      <c r="AF730" s="61"/>
      <c r="AG730" s="60"/>
      <c r="AH730" s="60"/>
      <c r="AI730" s="59"/>
      <c r="AJ730" s="58"/>
      <c r="AK730" s="58"/>
      <c r="AL730" s="58"/>
      <c r="AM730" s="58"/>
      <c r="AN730" s="58"/>
      <c r="AO730" s="58"/>
      <c r="AP730" s="58"/>
      <c r="AQ730" s="57"/>
      <c r="AR730" s="57"/>
      <c r="AS730" s="57"/>
    </row>
    <row r="731" spans="1:45" ht="15" x14ac:dyDescent="0.25">
      <c r="A731" s="64"/>
      <c r="B731" s="64"/>
      <c r="C731" s="64"/>
      <c r="D731" s="64"/>
      <c r="E731" s="64"/>
      <c r="F731" s="64"/>
      <c r="G731" s="64"/>
      <c r="H731" s="67"/>
      <c r="I731" s="66"/>
      <c r="J731" s="68"/>
      <c r="K731" s="68"/>
      <c r="L731" s="67"/>
      <c r="M731" s="61"/>
      <c r="N731" s="67"/>
      <c r="O731" s="66"/>
      <c r="P731" s="65"/>
      <c r="Q731" s="64"/>
      <c r="R731" s="64"/>
      <c r="S731" s="64"/>
      <c r="T731" s="64"/>
      <c r="U731" s="65"/>
      <c r="V731" s="62"/>
      <c r="W731" s="63"/>
      <c r="X731" s="63"/>
      <c r="Y731" s="63"/>
      <c r="Z731" s="63"/>
      <c r="AA731" s="63"/>
      <c r="AB731" s="63"/>
      <c r="AC731" s="63"/>
      <c r="AD731" s="62"/>
      <c r="AE731" s="61"/>
      <c r="AF731" s="61"/>
      <c r="AG731" s="60"/>
      <c r="AH731" s="60"/>
      <c r="AI731" s="59"/>
      <c r="AJ731" s="58"/>
      <c r="AK731" s="58"/>
      <c r="AL731" s="58"/>
      <c r="AM731" s="58"/>
      <c r="AN731" s="58"/>
      <c r="AO731" s="58"/>
      <c r="AP731" s="58"/>
      <c r="AQ731" s="57"/>
      <c r="AR731" s="57"/>
      <c r="AS731" s="57"/>
    </row>
    <row r="732" spans="1:45" ht="15" x14ac:dyDescent="0.25">
      <c r="A732" s="64"/>
      <c r="B732" s="64"/>
      <c r="C732" s="64"/>
      <c r="D732" s="64"/>
      <c r="E732" s="64"/>
      <c r="F732" s="64"/>
      <c r="G732" s="64"/>
      <c r="H732" s="67"/>
      <c r="I732" s="66"/>
      <c r="J732" s="68"/>
      <c r="K732" s="68"/>
      <c r="L732" s="67"/>
      <c r="M732" s="61"/>
      <c r="N732" s="67"/>
      <c r="O732" s="66"/>
      <c r="P732" s="65"/>
      <c r="Q732" s="64"/>
      <c r="R732" s="64"/>
      <c r="S732" s="64"/>
      <c r="T732" s="64"/>
      <c r="U732" s="65"/>
      <c r="V732" s="62"/>
      <c r="W732" s="63"/>
      <c r="X732" s="63"/>
      <c r="Y732" s="63"/>
      <c r="Z732" s="63"/>
      <c r="AA732" s="63"/>
      <c r="AB732" s="63"/>
      <c r="AC732" s="63"/>
      <c r="AD732" s="62"/>
      <c r="AE732" s="61"/>
      <c r="AF732" s="61"/>
      <c r="AG732" s="60"/>
      <c r="AH732" s="60"/>
      <c r="AI732" s="59"/>
      <c r="AJ732" s="58"/>
      <c r="AK732" s="58"/>
      <c r="AL732" s="58"/>
      <c r="AM732" s="58"/>
      <c r="AN732" s="58"/>
      <c r="AO732" s="58"/>
      <c r="AP732" s="58"/>
      <c r="AQ732" s="57"/>
      <c r="AR732" s="57"/>
      <c r="AS732" s="57"/>
    </row>
    <row r="733" spans="1:45" ht="15" x14ac:dyDescent="0.25">
      <c r="A733" s="64"/>
      <c r="B733" s="64"/>
      <c r="C733" s="64"/>
      <c r="D733" s="64"/>
      <c r="E733" s="64"/>
      <c r="F733" s="64"/>
      <c r="G733" s="64"/>
      <c r="H733" s="67"/>
      <c r="I733" s="66"/>
      <c r="J733" s="68"/>
      <c r="K733" s="68"/>
      <c r="L733" s="67"/>
      <c r="M733" s="61"/>
      <c r="N733" s="67"/>
      <c r="O733" s="66"/>
      <c r="P733" s="65"/>
      <c r="Q733" s="64"/>
      <c r="R733" s="64"/>
      <c r="S733" s="64"/>
      <c r="T733" s="64"/>
      <c r="U733" s="65"/>
      <c r="V733" s="62"/>
      <c r="W733" s="63"/>
      <c r="X733" s="63"/>
      <c r="Y733" s="63"/>
      <c r="Z733" s="63"/>
      <c r="AA733" s="63"/>
      <c r="AB733" s="63"/>
      <c r="AC733" s="63"/>
      <c r="AD733" s="62"/>
      <c r="AE733" s="61"/>
      <c r="AF733" s="61"/>
      <c r="AG733" s="60"/>
      <c r="AH733" s="60"/>
      <c r="AI733" s="59"/>
      <c r="AJ733" s="58"/>
      <c r="AK733" s="58"/>
      <c r="AL733" s="58"/>
      <c r="AM733" s="58"/>
      <c r="AN733" s="58"/>
      <c r="AO733" s="58"/>
      <c r="AP733" s="58"/>
      <c r="AQ733" s="57"/>
      <c r="AR733" s="57"/>
      <c r="AS733" s="57"/>
    </row>
    <row r="734" spans="1:45" ht="15" x14ac:dyDescent="0.25">
      <c r="A734" s="64"/>
      <c r="B734" s="64"/>
      <c r="C734" s="64"/>
      <c r="D734" s="64"/>
      <c r="E734" s="64"/>
      <c r="F734" s="64"/>
      <c r="G734" s="64"/>
      <c r="H734" s="67"/>
      <c r="I734" s="66"/>
      <c r="J734" s="68"/>
      <c r="K734" s="68"/>
      <c r="L734" s="67"/>
      <c r="M734" s="61"/>
      <c r="N734" s="67"/>
      <c r="O734" s="66"/>
      <c r="P734" s="65"/>
      <c r="Q734" s="64"/>
      <c r="R734" s="64"/>
      <c r="S734" s="64"/>
      <c r="T734" s="64"/>
      <c r="U734" s="65"/>
      <c r="V734" s="62"/>
      <c r="W734" s="63"/>
      <c r="X734" s="63"/>
      <c r="Y734" s="63"/>
      <c r="Z734" s="63"/>
      <c r="AA734" s="63"/>
      <c r="AB734" s="63"/>
      <c r="AC734" s="63"/>
      <c r="AD734" s="62"/>
      <c r="AE734" s="61"/>
      <c r="AF734" s="61"/>
      <c r="AG734" s="60"/>
      <c r="AH734" s="60"/>
      <c r="AI734" s="59"/>
      <c r="AJ734" s="58"/>
      <c r="AK734" s="58"/>
      <c r="AL734" s="58"/>
      <c r="AM734" s="58"/>
      <c r="AN734" s="58"/>
      <c r="AO734" s="58"/>
      <c r="AP734" s="58"/>
      <c r="AQ734" s="57"/>
      <c r="AR734" s="57"/>
      <c r="AS734" s="57"/>
    </row>
    <row r="735" spans="1:45" ht="15" x14ac:dyDescent="0.25">
      <c r="A735" s="64"/>
      <c r="B735" s="64"/>
      <c r="C735" s="64"/>
      <c r="D735" s="64"/>
      <c r="E735" s="64"/>
      <c r="F735" s="64"/>
      <c r="G735" s="64"/>
      <c r="H735" s="67"/>
      <c r="I735" s="66"/>
      <c r="J735" s="68"/>
      <c r="K735" s="68"/>
      <c r="L735" s="67"/>
      <c r="M735" s="61"/>
      <c r="N735" s="67"/>
      <c r="O735" s="66"/>
      <c r="P735" s="65"/>
      <c r="Q735" s="64"/>
      <c r="R735" s="64"/>
      <c r="S735" s="64"/>
      <c r="T735" s="64"/>
      <c r="U735" s="65"/>
      <c r="V735" s="62"/>
      <c r="W735" s="63"/>
      <c r="X735" s="63"/>
      <c r="Y735" s="63"/>
      <c r="Z735" s="63"/>
      <c r="AA735" s="63"/>
      <c r="AB735" s="63"/>
      <c r="AC735" s="63"/>
      <c r="AD735" s="62"/>
      <c r="AE735" s="61"/>
      <c r="AF735" s="61"/>
      <c r="AG735" s="60"/>
      <c r="AH735" s="60"/>
      <c r="AI735" s="59"/>
      <c r="AJ735" s="58"/>
      <c r="AK735" s="58"/>
      <c r="AL735" s="58"/>
      <c r="AM735" s="58"/>
      <c r="AN735" s="58"/>
      <c r="AO735" s="58"/>
      <c r="AP735" s="58"/>
      <c r="AQ735" s="57"/>
      <c r="AR735" s="57"/>
      <c r="AS735" s="57"/>
    </row>
    <row r="736" spans="1:45" ht="15" x14ac:dyDescent="0.25">
      <c r="A736" s="64"/>
      <c r="B736" s="64"/>
      <c r="C736" s="64"/>
      <c r="D736" s="64"/>
      <c r="E736" s="64"/>
      <c r="F736" s="64"/>
      <c r="G736" s="64"/>
      <c r="H736" s="67"/>
      <c r="I736" s="66"/>
      <c r="J736" s="68"/>
      <c r="K736" s="68"/>
      <c r="L736" s="67"/>
      <c r="M736" s="61"/>
      <c r="N736" s="67"/>
      <c r="O736" s="66"/>
      <c r="P736" s="65"/>
      <c r="Q736" s="64"/>
      <c r="R736" s="64"/>
      <c r="S736" s="64"/>
      <c r="T736" s="64"/>
      <c r="U736" s="65"/>
      <c r="V736" s="62"/>
      <c r="W736" s="63"/>
      <c r="X736" s="63"/>
      <c r="Y736" s="63"/>
      <c r="Z736" s="63"/>
      <c r="AA736" s="63"/>
      <c r="AB736" s="63"/>
      <c r="AC736" s="63"/>
      <c r="AD736" s="62"/>
      <c r="AE736" s="61"/>
      <c r="AF736" s="61"/>
      <c r="AG736" s="60"/>
      <c r="AH736" s="60"/>
      <c r="AI736" s="59"/>
      <c r="AJ736" s="58"/>
      <c r="AK736" s="58"/>
      <c r="AL736" s="58"/>
      <c r="AM736" s="58"/>
      <c r="AN736" s="58"/>
      <c r="AO736" s="58"/>
      <c r="AP736" s="58"/>
      <c r="AQ736" s="57"/>
      <c r="AR736" s="57"/>
      <c r="AS736" s="57"/>
    </row>
    <row r="737" spans="1:45" ht="15" x14ac:dyDescent="0.25">
      <c r="A737" s="64"/>
      <c r="B737" s="64"/>
      <c r="C737" s="64"/>
      <c r="D737" s="64"/>
      <c r="E737" s="64"/>
      <c r="F737" s="64"/>
      <c r="G737" s="64"/>
      <c r="H737" s="67"/>
      <c r="I737" s="66"/>
      <c r="J737" s="68"/>
      <c r="K737" s="68"/>
      <c r="L737" s="67"/>
      <c r="M737" s="61"/>
      <c r="N737" s="67"/>
      <c r="O737" s="66"/>
      <c r="P737" s="65"/>
      <c r="Q737" s="64"/>
      <c r="R737" s="64"/>
      <c r="S737" s="64"/>
      <c r="T737" s="64"/>
      <c r="U737" s="65"/>
      <c r="V737" s="62"/>
      <c r="W737" s="63"/>
      <c r="X737" s="63"/>
      <c r="Y737" s="63"/>
      <c r="Z737" s="63"/>
      <c r="AA737" s="63"/>
      <c r="AB737" s="63"/>
      <c r="AC737" s="63"/>
      <c r="AD737" s="62"/>
      <c r="AE737" s="61"/>
      <c r="AF737" s="61"/>
      <c r="AG737" s="60"/>
      <c r="AH737" s="60"/>
      <c r="AI737" s="59"/>
      <c r="AJ737" s="58"/>
      <c r="AK737" s="58"/>
      <c r="AL737" s="58"/>
      <c r="AM737" s="58"/>
      <c r="AN737" s="58"/>
      <c r="AO737" s="58"/>
      <c r="AP737" s="58"/>
      <c r="AQ737" s="57"/>
      <c r="AR737" s="57"/>
      <c r="AS737" s="57"/>
    </row>
    <row r="738" spans="1:45" ht="15" x14ac:dyDescent="0.25">
      <c r="A738" s="64"/>
      <c r="B738" s="64"/>
      <c r="C738" s="64"/>
      <c r="D738" s="64"/>
      <c r="E738" s="64"/>
      <c r="F738" s="64"/>
      <c r="G738" s="64"/>
      <c r="H738" s="67"/>
      <c r="I738" s="66"/>
      <c r="J738" s="68"/>
      <c r="K738" s="68"/>
      <c r="L738" s="67"/>
      <c r="M738" s="61"/>
      <c r="N738" s="67"/>
      <c r="O738" s="66"/>
      <c r="P738" s="65"/>
      <c r="Q738" s="64"/>
      <c r="R738" s="64"/>
      <c r="S738" s="64"/>
      <c r="T738" s="64"/>
      <c r="U738" s="65"/>
      <c r="V738" s="62"/>
      <c r="W738" s="63"/>
      <c r="X738" s="63"/>
      <c r="Y738" s="63"/>
      <c r="Z738" s="63"/>
      <c r="AA738" s="63"/>
      <c r="AB738" s="63"/>
      <c r="AC738" s="63"/>
      <c r="AD738" s="62"/>
      <c r="AE738" s="61"/>
      <c r="AF738" s="61"/>
      <c r="AG738" s="60"/>
      <c r="AH738" s="60"/>
      <c r="AI738" s="59"/>
      <c r="AJ738" s="58"/>
      <c r="AK738" s="58"/>
      <c r="AL738" s="58"/>
      <c r="AM738" s="58"/>
      <c r="AN738" s="58"/>
      <c r="AO738" s="58"/>
      <c r="AP738" s="58"/>
      <c r="AQ738" s="57"/>
      <c r="AR738" s="57"/>
      <c r="AS738" s="57"/>
    </row>
    <row r="739" spans="1:45" ht="15" x14ac:dyDescent="0.25">
      <c r="A739" s="64"/>
      <c r="B739" s="64"/>
      <c r="C739" s="64"/>
      <c r="D739" s="64"/>
      <c r="E739" s="64"/>
      <c r="F739" s="64"/>
      <c r="G739" s="64"/>
      <c r="H739" s="67"/>
      <c r="I739" s="66"/>
      <c r="J739" s="68"/>
      <c r="K739" s="68"/>
      <c r="L739" s="67"/>
      <c r="M739" s="61"/>
      <c r="N739" s="67"/>
      <c r="O739" s="66"/>
      <c r="P739" s="65"/>
      <c r="Q739" s="64"/>
      <c r="R739" s="64"/>
      <c r="S739" s="64"/>
      <c r="T739" s="64"/>
      <c r="U739" s="65"/>
      <c r="V739" s="62"/>
      <c r="W739" s="63"/>
      <c r="X739" s="63"/>
      <c r="Y739" s="63"/>
      <c r="Z739" s="63"/>
      <c r="AA739" s="63"/>
      <c r="AB739" s="63"/>
      <c r="AC739" s="63"/>
      <c r="AD739" s="62"/>
      <c r="AE739" s="61"/>
      <c r="AF739" s="61"/>
      <c r="AG739" s="60"/>
      <c r="AH739" s="60"/>
      <c r="AI739" s="59"/>
      <c r="AJ739" s="58"/>
      <c r="AK739" s="58"/>
      <c r="AL739" s="58"/>
      <c r="AM739" s="58"/>
      <c r="AN739" s="58"/>
      <c r="AO739" s="58"/>
      <c r="AP739" s="58"/>
      <c r="AQ739" s="57"/>
      <c r="AR739" s="57"/>
      <c r="AS739" s="57"/>
    </row>
    <row r="740" spans="1:45" ht="15" x14ac:dyDescent="0.25">
      <c r="A740" s="64"/>
      <c r="B740" s="64"/>
      <c r="C740" s="64"/>
      <c r="D740" s="64"/>
      <c r="E740" s="64"/>
      <c r="F740" s="64"/>
      <c r="G740" s="64"/>
      <c r="H740" s="67"/>
      <c r="I740" s="66"/>
      <c r="J740" s="68"/>
      <c r="K740" s="68"/>
      <c r="L740" s="67"/>
      <c r="M740" s="61"/>
      <c r="N740" s="67"/>
      <c r="O740" s="66"/>
      <c r="P740" s="65"/>
      <c r="Q740" s="64"/>
      <c r="R740" s="64"/>
      <c r="S740" s="64"/>
      <c r="T740" s="64"/>
      <c r="U740" s="65"/>
      <c r="V740" s="62"/>
      <c r="W740" s="63"/>
      <c r="X740" s="63"/>
      <c r="Y740" s="63"/>
      <c r="Z740" s="63"/>
      <c r="AA740" s="63"/>
      <c r="AB740" s="63"/>
      <c r="AC740" s="63"/>
      <c r="AD740" s="62"/>
      <c r="AE740" s="61"/>
      <c r="AF740" s="61"/>
      <c r="AG740" s="60"/>
      <c r="AH740" s="60"/>
      <c r="AI740" s="59"/>
      <c r="AJ740" s="58"/>
      <c r="AK740" s="58"/>
      <c r="AL740" s="58"/>
      <c r="AM740" s="58"/>
      <c r="AN740" s="58"/>
      <c r="AO740" s="58"/>
      <c r="AP740" s="58"/>
      <c r="AQ740" s="57"/>
      <c r="AR740" s="57"/>
      <c r="AS740" s="57"/>
    </row>
    <row r="741" spans="1:45" ht="15" x14ac:dyDescent="0.25">
      <c r="A741" s="64"/>
      <c r="B741" s="64"/>
      <c r="C741" s="64"/>
      <c r="D741" s="64"/>
      <c r="E741" s="64"/>
      <c r="F741" s="64"/>
      <c r="G741" s="64"/>
      <c r="H741" s="67"/>
      <c r="I741" s="66"/>
      <c r="J741" s="68"/>
      <c r="K741" s="68"/>
      <c r="L741" s="67"/>
      <c r="M741" s="61"/>
      <c r="N741" s="67"/>
      <c r="O741" s="66"/>
      <c r="P741" s="65"/>
      <c r="Q741" s="64"/>
      <c r="R741" s="64"/>
      <c r="S741" s="64"/>
      <c r="T741" s="64"/>
      <c r="U741" s="65"/>
      <c r="V741" s="62"/>
      <c r="W741" s="63"/>
      <c r="X741" s="63"/>
      <c r="Y741" s="63"/>
      <c r="Z741" s="63"/>
      <c r="AA741" s="63"/>
      <c r="AB741" s="63"/>
      <c r="AC741" s="63"/>
      <c r="AD741" s="62"/>
      <c r="AE741" s="61"/>
      <c r="AF741" s="61"/>
      <c r="AG741" s="60"/>
      <c r="AH741" s="60"/>
      <c r="AI741" s="59"/>
      <c r="AJ741" s="58"/>
      <c r="AK741" s="58"/>
      <c r="AL741" s="58"/>
      <c r="AM741" s="58"/>
      <c r="AN741" s="58"/>
      <c r="AO741" s="58"/>
      <c r="AP741" s="58"/>
      <c r="AQ741" s="57"/>
      <c r="AR741" s="57"/>
      <c r="AS741" s="57"/>
    </row>
    <row r="742" spans="1:45" ht="15" x14ac:dyDescent="0.25">
      <c r="A742" s="64"/>
      <c r="B742" s="64"/>
      <c r="C742" s="64"/>
      <c r="D742" s="64"/>
      <c r="E742" s="64"/>
      <c r="F742" s="64"/>
      <c r="G742" s="64"/>
      <c r="H742" s="67"/>
      <c r="I742" s="66"/>
      <c r="J742" s="68"/>
      <c r="K742" s="68"/>
      <c r="L742" s="67"/>
      <c r="M742" s="61"/>
      <c r="N742" s="67"/>
      <c r="O742" s="66"/>
      <c r="P742" s="65"/>
      <c r="Q742" s="64"/>
      <c r="R742" s="64"/>
      <c r="S742" s="64"/>
      <c r="T742" s="64"/>
      <c r="U742" s="65"/>
      <c r="V742" s="62"/>
      <c r="W742" s="63"/>
      <c r="X742" s="63"/>
      <c r="Y742" s="63"/>
      <c r="Z742" s="63"/>
      <c r="AA742" s="63"/>
      <c r="AB742" s="63"/>
      <c r="AC742" s="63"/>
      <c r="AD742" s="62"/>
      <c r="AE742" s="61"/>
      <c r="AF742" s="61"/>
      <c r="AG742" s="60"/>
      <c r="AH742" s="60"/>
      <c r="AI742" s="59"/>
      <c r="AJ742" s="58"/>
      <c r="AK742" s="58"/>
      <c r="AL742" s="58"/>
      <c r="AM742" s="58"/>
      <c r="AN742" s="58"/>
      <c r="AO742" s="58"/>
      <c r="AP742" s="58"/>
      <c r="AQ742" s="57"/>
      <c r="AR742" s="57"/>
      <c r="AS742" s="57"/>
    </row>
    <row r="743" spans="1:45" ht="15" x14ac:dyDescent="0.25">
      <c r="A743" s="64"/>
      <c r="B743" s="64"/>
      <c r="C743" s="64"/>
      <c r="D743" s="64"/>
      <c r="E743" s="64"/>
      <c r="F743" s="64"/>
      <c r="G743" s="64"/>
      <c r="H743" s="67"/>
      <c r="I743" s="66"/>
      <c r="J743" s="68"/>
      <c r="K743" s="68"/>
      <c r="L743" s="67"/>
      <c r="M743" s="61"/>
      <c r="N743" s="67"/>
      <c r="O743" s="66"/>
      <c r="P743" s="65"/>
      <c r="Q743" s="64"/>
      <c r="R743" s="64"/>
      <c r="S743" s="64"/>
      <c r="T743" s="64"/>
      <c r="U743" s="65"/>
      <c r="V743" s="62"/>
      <c r="W743" s="63"/>
      <c r="X743" s="63"/>
      <c r="Y743" s="63"/>
      <c r="Z743" s="63"/>
      <c r="AA743" s="63"/>
      <c r="AB743" s="63"/>
      <c r="AC743" s="63"/>
      <c r="AD743" s="62"/>
      <c r="AE743" s="61"/>
      <c r="AF743" s="61"/>
      <c r="AG743" s="60"/>
      <c r="AH743" s="60"/>
      <c r="AI743" s="59"/>
      <c r="AJ743" s="58"/>
      <c r="AK743" s="58"/>
      <c r="AL743" s="58"/>
      <c r="AM743" s="58"/>
      <c r="AN743" s="58"/>
      <c r="AO743" s="58"/>
      <c r="AP743" s="58"/>
      <c r="AQ743" s="57"/>
      <c r="AR743" s="57"/>
      <c r="AS743" s="57"/>
    </row>
    <row r="744" spans="1:45" ht="15" x14ac:dyDescent="0.25">
      <c r="A744" s="64"/>
      <c r="B744" s="64"/>
      <c r="C744" s="64"/>
      <c r="D744" s="64"/>
      <c r="E744" s="64"/>
      <c r="F744" s="64"/>
      <c r="G744" s="64"/>
      <c r="H744" s="67"/>
      <c r="I744" s="66"/>
      <c r="J744" s="68"/>
      <c r="K744" s="68"/>
      <c r="L744" s="67"/>
      <c r="M744" s="61"/>
      <c r="N744" s="67"/>
      <c r="O744" s="66"/>
      <c r="P744" s="65"/>
      <c r="Q744" s="64"/>
      <c r="R744" s="64"/>
      <c r="S744" s="64"/>
      <c r="T744" s="64"/>
      <c r="U744" s="65"/>
      <c r="V744" s="62"/>
      <c r="W744" s="63"/>
      <c r="X744" s="63"/>
      <c r="Y744" s="63"/>
      <c r="Z744" s="63"/>
      <c r="AA744" s="63"/>
      <c r="AB744" s="63"/>
      <c r="AC744" s="63"/>
      <c r="AD744" s="62"/>
      <c r="AE744" s="61"/>
      <c r="AF744" s="61"/>
      <c r="AG744" s="60"/>
      <c r="AH744" s="60"/>
      <c r="AI744" s="59"/>
      <c r="AJ744" s="58"/>
      <c r="AK744" s="58"/>
      <c r="AL744" s="58"/>
      <c r="AM744" s="58"/>
      <c r="AN744" s="58"/>
      <c r="AO744" s="58"/>
      <c r="AP744" s="58"/>
      <c r="AQ744" s="57"/>
      <c r="AR744" s="57"/>
      <c r="AS744" s="57"/>
    </row>
    <row r="745" spans="1:45" ht="15" x14ac:dyDescent="0.25">
      <c r="A745" s="64"/>
      <c r="B745" s="64"/>
      <c r="C745" s="64"/>
      <c r="D745" s="64"/>
      <c r="E745" s="64"/>
      <c r="F745" s="64"/>
      <c r="G745" s="64"/>
      <c r="H745" s="67"/>
      <c r="I745" s="66"/>
      <c r="J745" s="68"/>
      <c r="K745" s="68"/>
      <c r="L745" s="67"/>
      <c r="M745" s="61"/>
      <c r="N745" s="67"/>
      <c r="O745" s="66"/>
      <c r="P745" s="65"/>
      <c r="Q745" s="64"/>
      <c r="R745" s="64"/>
      <c r="S745" s="64"/>
      <c r="T745" s="64"/>
      <c r="U745" s="65"/>
      <c r="V745" s="62"/>
      <c r="W745" s="63"/>
      <c r="X745" s="63"/>
      <c r="Y745" s="63"/>
      <c r="Z745" s="63"/>
      <c r="AA745" s="63"/>
      <c r="AB745" s="63"/>
      <c r="AC745" s="63"/>
      <c r="AD745" s="62"/>
      <c r="AE745" s="61"/>
      <c r="AF745" s="61"/>
      <c r="AG745" s="60"/>
      <c r="AH745" s="60"/>
      <c r="AI745" s="59"/>
      <c r="AJ745" s="58"/>
      <c r="AK745" s="58"/>
      <c r="AL745" s="58"/>
      <c r="AM745" s="58"/>
      <c r="AN745" s="58"/>
      <c r="AO745" s="58"/>
      <c r="AP745" s="58"/>
      <c r="AQ745" s="57"/>
      <c r="AR745" s="57"/>
      <c r="AS745" s="57"/>
    </row>
    <row r="746" spans="1:45" ht="15" x14ac:dyDescent="0.25">
      <c r="A746" s="64"/>
      <c r="B746" s="64"/>
      <c r="C746" s="64"/>
      <c r="D746" s="64"/>
      <c r="E746" s="64"/>
      <c r="F746" s="64"/>
      <c r="G746" s="64"/>
      <c r="H746" s="67"/>
      <c r="I746" s="66"/>
      <c r="J746" s="68"/>
      <c r="K746" s="68"/>
      <c r="L746" s="67"/>
      <c r="M746" s="61"/>
      <c r="N746" s="67"/>
      <c r="O746" s="66"/>
      <c r="P746" s="65"/>
      <c r="Q746" s="64"/>
      <c r="R746" s="64"/>
      <c r="S746" s="64"/>
      <c r="T746" s="64"/>
      <c r="U746" s="65"/>
      <c r="V746" s="62"/>
      <c r="W746" s="63"/>
      <c r="X746" s="63"/>
      <c r="Y746" s="63"/>
      <c r="Z746" s="63"/>
      <c r="AA746" s="63"/>
      <c r="AB746" s="63"/>
      <c r="AC746" s="63"/>
      <c r="AD746" s="62"/>
      <c r="AE746" s="61"/>
      <c r="AF746" s="61"/>
      <c r="AG746" s="60"/>
      <c r="AH746" s="60"/>
      <c r="AI746" s="59"/>
      <c r="AJ746" s="58"/>
      <c r="AK746" s="58"/>
      <c r="AL746" s="58"/>
      <c r="AM746" s="58"/>
      <c r="AN746" s="58"/>
      <c r="AO746" s="58"/>
      <c r="AP746" s="58"/>
      <c r="AQ746" s="57"/>
      <c r="AR746" s="57"/>
      <c r="AS746" s="57"/>
    </row>
    <row r="747" spans="1:45" ht="15" x14ac:dyDescent="0.25">
      <c r="A747" s="64"/>
      <c r="B747" s="64"/>
      <c r="C747" s="64"/>
      <c r="D747" s="64"/>
      <c r="E747" s="64"/>
      <c r="F747" s="64"/>
      <c r="G747" s="64"/>
      <c r="H747" s="67"/>
      <c r="I747" s="66"/>
      <c r="J747" s="68"/>
      <c r="K747" s="68"/>
      <c r="L747" s="67"/>
      <c r="M747" s="61"/>
      <c r="N747" s="67"/>
      <c r="O747" s="66"/>
      <c r="P747" s="65"/>
      <c r="Q747" s="64"/>
      <c r="R747" s="64"/>
      <c r="S747" s="64"/>
      <c r="T747" s="64"/>
      <c r="U747" s="65"/>
      <c r="V747" s="62"/>
      <c r="W747" s="63"/>
      <c r="X747" s="63"/>
      <c r="Y747" s="63"/>
      <c r="Z747" s="63"/>
      <c r="AA747" s="63"/>
      <c r="AB747" s="63"/>
      <c r="AC747" s="63"/>
      <c r="AD747" s="62"/>
      <c r="AE747" s="61"/>
      <c r="AF747" s="61"/>
      <c r="AG747" s="60"/>
      <c r="AH747" s="60"/>
      <c r="AI747" s="59"/>
      <c r="AJ747" s="58"/>
      <c r="AK747" s="58"/>
      <c r="AL747" s="58"/>
      <c r="AM747" s="58"/>
      <c r="AN747" s="58"/>
      <c r="AO747" s="58"/>
      <c r="AP747" s="58"/>
      <c r="AQ747" s="57"/>
      <c r="AR747" s="57"/>
      <c r="AS747" s="57"/>
    </row>
    <row r="748" spans="1:45" ht="15" x14ac:dyDescent="0.25">
      <c r="A748" s="64"/>
      <c r="B748" s="64"/>
      <c r="C748" s="64"/>
      <c r="D748" s="64"/>
      <c r="E748" s="64"/>
      <c r="F748" s="64"/>
      <c r="G748" s="64"/>
      <c r="H748" s="67"/>
      <c r="I748" s="66"/>
      <c r="J748" s="68"/>
      <c r="K748" s="68"/>
      <c r="L748" s="67"/>
      <c r="M748" s="61"/>
      <c r="N748" s="67"/>
      <c r="O748" s="66"/>
      <c r="P748" s="65"/>
      <c r="Q748" s="64"/>
      <c r="R748" s="64"/>
      <c r="S748" s="64"/>
      <c r="T748" s="64"/>
      <c r="U748" s="65"/>
      <c r="V748" s="62"/>
      <c r="W748" s="63"/>
      <c r="X748" s="63"/>
      <c r="Y748" s="63"/>
      <c r="Z748" s="63"/>
      <c r="AA748" s="63"/>
      <c r="AB748" s="63"/>
      <c r="AC748" s="63"/>
      <c r="AD748" s="62"/>
      <c r="AE748" s="61"/>
      <c r="AF748" s="61"/>
      <c r="AG748" s="60"/>
      <c r="AH748" s="60"/>
      <c r="AI748" s="59"/>
      <c r="AJ748" s="58"/>
      <c r="AK748" s="58"/>
      <c r="AL748" s="58"/>
      <c r="AM748" s="58"/>
      <c r="AN748" s="58"/>
      <c r="AO748" s="58"/>
      <c r="AP748" s="58"/>
      <c r="AQ748" s="57"/>
      <c r="AR748" s="57"/>
      <c r="AS748" s="57"/>
    </row>
    <row r="749" spans="1:45" ht="15" x14ac:dyDescent="0.25">
      <c r="A749" s="64"/>
      <c r="B749" s="64"/>
      <c r="C749" s="64"/>
      <c r="D749" s="64"/>
      <c r="E749" s="64"/>
      <c r="F749" s="64"/>
      <c r="G749" s="64"/>
      <c r="H749" s="67"/>
      <c r="I749" s="66"/>
      <c r="J749" s="68"/>
      <c r="K749" s="68"/>
      <c r="L749" s="67"/>
      <c r="M749" s="61"/>
      <c r="N749" s="67"/>
      <c r="O749" s="66"/>
      <c r="P749" s="65"/>
      <c r="Q749" s="64"/>
      <c r="R749" s="64"/>
      <c r="S749" s="64"/>
      <c r="T749" s="64"/>
      <c r="U749" s="65"/>
      <c r="V749" s="62"/>
      <c r="W749" s="63"/>
      <c r="X749" s="63"/>
      <c r="Y749" s="63"/>
      <c r="Z749" s="63"/>
      <c r="AA749" s="63"/>
      <c r="AB749" s="63"/>
      <c r="AC749" s="63"/>
      <c r="AD749" s="62"/>
      <c r="AE749" s="61"/>
      <c r="AF749" s="61"/>
      <c r="AG749" s="60"/>
      <c r="AH749" s="60"/>
      <c r="AI749" s="59"/>
      <c r="AJ749" s="58"/>
      <c r="AK749" s="58"/>
      <c r="AL749" s="58"/>
      <c r="AM749" s="58"/>
      <c r="AN749" s="58"/>
      <c r="AO749" s="58"/>
      <c r="AP749" s="58"/>
      <c r="AQ749" s="57"/>
      <c r="AR749" s="57"/>
      <c r="AS749" s="57"/>
    </row>
    <row r="750" spans="1:45" ht="15" x14ac:dyDescent="0.25">
      <c r="A750" s="64"/>
      <c r="B750" s="64"/>
      <c r="C750" s="64"/>
      <c r="D750" s="64"/>
      <c r="E750" s="64"/>
      <c r="F750" s="64"/>
      <c r="G750" s="64"/>
      <c r="H750" s="67"/>
      <c r="I750" s="66"/>
      <c r="J750" s="68"/>
      <c r="K750" s="68"/>
      <c r="L750" s="67"/>
      <c r="M750" s="61"/>
      <c r="N750" s="67"/>
      <c r="O750" s="66"/>
      <c r="P750" s="65"/>
      <c r="Q750" s="64"/>
      <c r="R750" s="64"/>
      <c r="S750" s="64"/>
      <c r="T750" s="64"/>
      <c r="U750" s="65"/>
      <c r="V750" s="62"/>
      <c r="W750" s="63"/>
      <c r="X750" s="63"/>
      <c r="Y750" s="63"/>
      <c r="Z750" s="63"/>
      <c r="AA750" s="63"/>
      <c r="AB750" s="63"/>
      <c r="AC750" s="63"/>
      <c r="AD750" s="62"/>
      <c r="AE750" s="61"/>
      <c r="AF750" s="61"/>
      <c r="AG750" s="60"/>
      <c r="AH750" s="60"/>
      <c r="AI750" s="59"/>
      <c r="AJ750" s="58"/>
      <c r="AK750" s="58"/>
      <c r="AL750" s="58"/>
      <c r="AM750" s="58"/>
      <c r="AN750" s="58"/>
      <c r="AO750" s="58"/>
      <c r="AP750" s="58"/>
      <c r="AQ750" s="57"/>
      <c r="AR750" s="57"/>
      <c r="AS750" s="57"/>
    </row>
    <row r="751" spans="1:45" ht="15" x14ac:dyDescent="0.25">
      <c r="A751" s="64"/>
      <c r="B751" s="64"/>
      <c r="C751" s="64"/>
      <c r="D751" s="64"/>
      <c r="E751" s="64"/>
      <c r="F751" s="64"/>
      <c r="G751" s="64"/>
      <c r="H751" s="67"/>
      <c r="I751" s="66"/>
      <c r="J751" s="68"/>
      <c r="K751" s="68"/>
      <c r="L751" s="67"/>
      <c r="M751" s="61"/>
      <c r="N751" s="67"/>
      <c r="O751" s="66"/>
      <c r="P751" s="65"/>
      <c r="Q751" s="64"/>
      <c r="R751" s="64"/>
      <c r="S751" s="64"/>
      <c r="T751" s="64"/>
      <c r="U751" s="65"/>
      <c r="V751" s="62"/>
      <c r="W751" s="63"/>
      <c r="X751" s="63"/>
      <c r="Y751" s="63"/>
      <c r="Z751" s="63"/>
      <c r="AA751" s="63"/>
      <c r="AB751" s="63"/>
      <c r="AC751" s="63"/>
      <c r="AD751" s="62"/>
      <c r="AE751" s="61"/>
      <c r="AF751" s="61"/>
      <c r="AG751" s="60"/>
      <c r="AH751" s="60"/>
      <c r="AI751" s="59"/>
      <c r="AJ751" s="58"/>
      <c r="AK751" s="58"/>
      <c r="AL751" s="58"/>
      <c r="AM751" s="58"/>
      <c r="AN751" s="58"/>
      <c r="AO751" s="58"/>
      <c r="AP751" s="58"/>
      <c r="AQ751" s="57"/>
      <c r="AR751" s="57"/>
      <c r="AS751" s="57"/>
    </row>
    <row r="752" spans="1:45" ht="15" x14ac:dyDescent="0.25">
      <c r="A752" s="64"/>
      <c r="B752" s="64"/>
      <c r="C752" s="64"/>
      <c r="D752" s="64"/>
      <c r="E752" s="64"/>
      <c r="F752" s="64"/>
      <c r="G752" s="64"/>
      <c r="H752" s="67"/>
      <c r="I752" s="66"/>
      <c r="J752" s="68"/>
      <c r="K752" s="68"/>
      <c r="L752" s="67"/>
      <c r="M752" s="61"/>
      <c r="N752" s="67"/>
      <c r="O752" s="66"/>
      <c r="P752" s="65"/>
      <c r="Q752" s="64"/>
      <c r="R752" s="64"/>
      <c r="S752" s="64"/>
      <c r="T752" s="64"/>
      <c r="U752" s="65"/>
      <c r="V752" s="62"/>
      <c r="W752" s="63"/>
      <c r="X752" s="63"/>
      <c r="Y752" s="63"/>
      <c r="Z752" s="63"/>
      <c r="AA752" s="63"/>
      <c r="AB752" s="63"/>
      <c r="AC752" s="63"/>
      <c r="AD752" s="62"/>
      <c r="AE752" s="61"/>
      <c r="AF752" s="61"/>
      <c r="AG752" s="60"/>
      <c r="AH752" s="60"/>
      <c r="AI752" s="59"/>
      <c r="AJ752" s="58"/>
      <c r="AK752" s="58"/>
      <c r="AL752" s="58"/>
      <c r="AM752" s="58"/>
      <c r="AN752" s="58"/>
      <c r="AO752" s="58"/>
      <c r="AP752" s="58"/>
      <c r="AQ752" s="57"/>
      <c r="AR752" s="57"/>
      <c r="AS752" s="57"/>
    </row>
    <row r="753" spans="1:45" ht="15" x14ac:dyDescent="0.25">
      <c r="A753" s="64"/>
      <c r="B753" s="64"/>
      <c r="C753" s="64"/>
      <c r="D753" s="64"/>
      <c r="E753" s="64"/>
      <c r="F753" s="64"/>
      <c r="G753" s="64"/>
      <c r="H753" s="67"/>
      <c r="I753" s="66"/>
      <c r="J753" s="68"/>
      <c r="K753" s="68"/>
      <c r="L753" s="67"/>
      <c r="M753" s="61"/>
      <c r="N753" s="67"/>
      <c r="O753" s="66"/>
      <c r="P753" s="65"/>
      <c r="Q753" s="64"/>
      <c r="R753" s="64"/>
      <c r="S753" s="64"/>
      <c r="T753" s="64"/>
      <c r="U753" s="65"/>
      <c r="V753" s="62"/>
      <c r="W753" s="63"/>
      <c r="X753" s="63"/>
      <c r="Y753" s="63"/>
      <c r="Z753" s="63"/>
      <c r="AA753" s="63"/>
      <c r="AB753" s="63"/>
      <c r="AC753" s="63"/>
      <c r="AD753" s="62"/>
      <c r="AE753" s="61"/>
      <c r="AF753" s="61"/>
      <c r="AG753" s="60"/>
      <c r="AH753" s="60"/>
      <c r="AI753" s="59"/>
      <c r="AJ753" s="58"/>
      <c r="AK753" s="58"/>
      <c r="AL753" s="58"/>
      <c r="AM753" s="58"/>
      <c r="AN753" s="58"/>
      <c r="AO753" s="58"/>
      <c r="AP753" s="58"/>
      <c r="AQ753" s="57"/>
      <c r="AR753" s="57"/>
      <c r="AS753" s="57"/>
    </row>
    <row r="754" spans="1:45" ht="15" x14ac:dyDescent="0.25">
      <c r="A754" s="64"/>
      <c r="B754" s="64"/>
      <c r="C754" s="64"/>
      <c r="D754" s="64"/>
      <c r="E754" s="64"/>
      <c r="F754" s="64"/>
      <c r="G754" s="64"/>
      <c r="H754" s="67"/>
      <c r="I754" s="66"/>
      <c r="J754" s="68"/>
      <c r="K754" s="68"/>
      <c r="L754" s="67"/>
      <c r="M754" s="61"/>
      <c r="N754" s="67"/>
      <c r="O754" s="66"/>
      <c r="P754" s="65"/>
      <c r="Q754" s="64"/>
      <c r="R754" s="64"/>
      <c r="S754" s="64"/>
      <c r="T754" s="64"/>
      <c r="U754" s="65"/>
      <c r="V754" s="62"/>
      <c r="W754" s="63"/>
      <c r="X754" s="63"/>
      <c r="Y754" s="63"/>
      <c r="Z754" s="63"/>
      <c r="AA754" s="63"/>
      <c r="AB754" s="63"/>
      <c r="AC754" s="63"/>
      <c r="AD754" s="62"/>
      <c r="AE754" s="61"/>
      <c r="AF754" s="61"/>
      <c r="AG754" s="60"/>
      <c r="AH754" s="60"/>
      <c r="AI754" s="59"/>
      <c r="AJ754" s="58"/>
      <c r="AK754" s="58"/>
      <c r="AL754" s="58"/>
      <c r="AM754" s="58"/>
      <c r="AN754" s="58"/>
      <c r="AO754" s="58"/>
      <c r="AP754" s="58"/>
      <c r="AQ754" s="57"/>
      <c r="AR754" s="57"/>
      <c r="AS754" s="57"/>
    </row>
    <row r="755" spans="1:45" ht="15" x14ac:dyDescent="0.25">
      <c r="A755" s="64"/>
      <c r="B755" s="64"/>
      <c r="C755" s="64"/>
      <c r="D755" s="64"/>
      <c r="E755" s="64"/>
      <c r="F755" s="64"/>
      <c r="G755" s="64"/>
      <c r="H755" s="67"/>
      <c r="I755" s="66"/>
      <c r="J755" s="68"/>
      <c r="K755" s="68"/>
      <c r="L755" s="67"/>
      <c r="M755" s="61"/>
      <c r="N755" s="67"/>
      <c r="O755" s="66"/>
      <c r="P755" s="65"/>
      <c r="Q755" s="64"/>
      <c r="R755" s="64"/>
      <c r="S755" s="64"/>
      <c r="T755" s="64"/>
      <c r="U755" s="65"/>
      <c r="V755" s="62"/>
      <c r="W755" s="63"/>
      <c r="X755" s="63"/>
      <c r="Y755" s="63"/>
      <c r="Z755" s="63"/>
      <c r="AA755" s="63"/>
      <c r="AB755" s="63"/>
      <c r="AC755" s="63"/>
      <c r="AD755" s="62"/>
      <c r="AE755" s="61"/>
      <c r="AF755" s="61"/>
      <c r="AG755" s="60"/>
      <c r="AH755" s="60"/>
      <c r="AI755" s="59"/>
      <c r="AJ755" s="58"/>
      <c r="AK755" s="58"/>
      <c r="AL755" s="58"/>
      <c r="AM755" s="58"/>
      <c r="AN755" s="58"/>
      <c r="AO755" s="58"/>
      <c r="AP755" s="58"/>
      <c r="AQ755" s="57"/>
      <c r="AR755" s="57"/>
      <c r="AS755" s="57"/>
    </row>
    <row r="756" spans="1:45" ht="15" x14ac:dyDescent="0.25">
      <c r="A756" s="64"/>
      <c r="B756" s="64"/>
      <c r="C756" s="64"/>
      <c r="D756" s="64"/>
      <c r="E756" s="64"/>
      <c r="F756" s="64"/>
      <c r="G756" s="64"/>
      <c r="H756" s="67"/>
      <c r="I756" s="66"/>
      <c r="J756" s="68"/>
      <c r="K756" s="68"/>
      <c r="L756" s="67"/>
      <c r="M756" s="61"/>
      <c r="N756" s="67"/>
      <c r="O756" s="66"/>
      <c r="P756" s="65"/>
      <c r="Q756" s="64"/>
      <c r="R756" s="64"/>
      <c r="S756" s="64"/>
      <c r="T756" s="64"/>
      <c r="U756" s="65"/>
      <c r="V756" s="62"/>
      <c r="W756" s="63"/>
      <c r="X756" s="63"/>
      <c r="Y756" s="63"/>
      <c r="Z756" s="63"/>
      <c r="AA756" s="63"/>
      <c r="AB756" s="63"/>
      <c r="AC756" s="63"/>
      <c r="AD756" s="62"/>
      <c r="AE756" s="61"/>
      <c r="AF756" s="61"/>
      <c r="AG756" s="60"/>
      <c r="AH756" s="60"/>
      <c r="AI756" s="59"/>
      <c r="AJ756" s="58"/>
      <c r="AK756" s="58"/>
      <c r="AL756" s="58"/>
      <c r="AM756" s="58"/>
      <c r="AN756" s="58"/>
      <c r="AO756" s="58"/>
      <c r="AP756" s="58"/>
      <c r="AQ756" s="57"/>
      <c r="AR756" s="57"/>
      <c r="AS756" s="57"/>
    </row>
    <row r="757" spans="1:45" ht="15" x14ac:dyDescent="0.25">
      <c r="A757" s="64"/>
      <c r="B757" s="64"/>
      <c r="C757" s="64"/>
      <c r="D757" s="64"/>
      <c r="E757" s="64"/>
      <c r="F757" s="64"/>
      <c r="G757" s="64"/>
      <c r="H757" s="67"/>
      <c r="I757" s="66"/>
      <c r="J757" s="68"/>
      <c r="K757" s="68"/>
      <c r="L757" s="67"/>
      <c r="M757" s="61"/>
      <c r="N757" s="67"/>
      <c r="O757" s="66"/>
      <c r="P757" s="65"/>
      <c r="Q757" s="64"/>
      <c r="R757" s="64"/>
      <c r="S757" s="64"/>
      <c r="T757" s="64"/>
      <c r="U757" s="65"/>
      <c r="V757" s="62"/>
      <c r="W757" s="63"/>
      <c r="X757" s="63"/>
      <c r="Y757" s="63"/>
      <c r="Z757" s="63"/>
      <c r="AA757" s="63"/>
      <c r="AB757" s="63"/>
      <c r="AC757" s="63"/>
      <c r="AD757" s="62"/>
      <c r="AE757" s="61"/>
      <c r="AF757" s="61"/>
      <c r="AG757" s="60"/>
      <c r="AH757" s="60"/>
      <c r="AI757" s="59"/>
      <c r="AJ757" s="58"/>
      <c r="AK757" s="58"/>
      <c r="AL757" s="58"/>
      <c r="AM757" s="58"/>
      <c r="AN757" s="58"/>
      <c r="AO757" s="58"/>
      <c r="AP757" s="58"/>
      <c r="AQ757" s="57"/>
      <c r="AR757" s="57"/>
      <c r="AS757" s="57"/>
    </row>
    <row r="758" spans="1:45" ht="15" x14ac:dyDescent="0.25">
      <c r="A758" s="64"/>
      <c r="B758" s="64"/>
      <c r="C758" s="64"/>
      <c r="D758" s="64"/>
      <c r="E758" s="64"/>
      <c r="F758" s="64"/>
      <c r="G758" s="64"/>
      <c r="H758" s="67"/>
      <c r="I758" s="66"/>
      <c r="J758" s="68"/>
      <c r="K758" s="68"/>
      <c r="L758" s="67"/>
      <c r="M758" s="61"/>
      <c r="N758" s="67"/>
      <c r="O758" s="66"/>
      <c r="P758" s="65"/>
      <c r="Q758" s="64"/>
      <c r="R758" s="64"/>
      <c r="S758" s="64"/>
      <c r="T758" s="64"/>
      <c r="U758" s="65"/>
      <c r="V758" s="62"/>
      <c r="W758" s="63"/>
      <c r="X758" s="63"/>
      <c r="Y758" s="63"/>
      <c r="Z758" s="63"/>
      <c r="AA758" s="63"/>
      <c r="AB758" s="63"/>
      <c r="AC758" s="63"/>
      <c r="AD758" s="62"/>
      <c r="AE758" s="61"/>
      <c r="AF758" s="61"/>
      <c r="AG758" s="60"/>
      <c r="AH758" s="60"/>
      <c r="AI758" s="59"/>
      <c r="AJ758" s="58"/>
      <c r="AK758" s="58"/>
      <c r="AL758" s="58"/>
      <c r="AM758" s="58"/>
      <c r="AN758" s="58"/>
      <c r="AO758" s="58"/>
      <c r="AP758" s="58"/>
      <c r="AQ758" s="57"/>
      <c r="AR758" s="57"/>
      <c r="AS758" s="57"/>
    </row>
    <row r="759" spans="1:45" ht="15" x14ac:dyDescent="0.25">
      <c r="A759" s="64"/>
      <c r="B759" s="64"/>
      <c r="C759" s="64"/>
      <c r="D759" s="64"/>
      <c r="E759" s="64"/>
      <c r="F759" s="64"/>
      <c r="G759" s="64"/>
      <c r="H759" s="67"/>
      <c r="I759" s="66"/>
      <c r="J759" s="68"/>
      <c r="K759" s="68"/>
      <c r="L759" s="67"/>
      <c r="M759" s="61"/>
      <c r="N759" s="67"/>
      <c r="O759" s="66"/>
      <c r="P759" s="65"/>
      <c r="Q759" s="64"/>
      <c r="R759" s="64"/>
      <c r="S759" s="64"/>
      <c r="T759" s="64"/>
      <c r="U759" s="65"/>
      <c r="V759" s="62"/>
      <c r="W759" s="63"/>
      <c r="X759" s="63"/>
      <c r="Y759" s="63"/>
      <c r="Z759" s="63"/>
      <c r="AA759" s="63"/>
      <c r="AB759" s="63"/>
      <c r="AC759" s="63"/>
      <c r="AD759" s="62"/>
      <c r="AE759" s="61"/>
      <c r="AF759" s="61"/>
      <c r="AG759" s="60"/>
      <c r="AH759" s="60"/>
      <c r="AI759" s="59"/>
      <c r="AJ759" s="58"/>
      <c r="AK759" s="58"/>
      <c r="AL759" s="58"/>
      <c r="AM759" s="58"/>
      <c r="AN759" s="58"/>
      <c r="AO759" s="58"/>
      <c r="AP759" s="58"/>
      <c r="AQ759" s="57"/>
      <c r="AR759" s="57"/>
      <c r="AS759" s="57"/>
    </row>
    <row r="760" spans="1:45" ht="15" x14ac:dyDescent="0.25">
      <c r="A760" s="64"/>
      <c r="B760" s="64"/>
      <c r="C760" s="64"/>
      <c r="D760" s="64"/>
      <c r="E760" s="64"/>
      <c r="F760" s="64"/>
      <c r="G760" s="64"/>
      <c r="H760" s="67"/>
      <c r="I760" s="66"/>
      <c r="J760" s="68"/>
      <c r="K760" s="68"/>
      <c r="L760" s="67"/>
      <c r="M760" s="61"/>
      <c r="N760" s="67"/>
      <c r="O760" s="66"/>
      <c r="P760" s="65"/>
      <c r="Q760" s="64"/>
      <c r="R760" s="64"/>
      <c r="S760" s="64"/>
      <c r="T760" s="64"/>
      <c r="U760" s="65"/>
      <c r="V760" s="62"/>
      <c r="W760" s="63"/>
      <c r="X760" s="63"/>
      <c r="Y760" s="63"/>
      <c r="Z760" s="63"/>
      <c r="AA760" s="63"/>
      <c r="AB760" s="63"/>
      <c r="AC760" s="63"/>
      <c r="AD760" s="62"/>
      <c r="AE760" s="61"/>
      <c r="AF760" s="61"/>
      <c r="AG760" s="60"/>
      <c r="AH760" s="60"/>
      <c r="AI760" s="59"/>
      <c r="AJ760" s="58"/>
      <c r="AK760" s="58"/>
      <c r="AL760" s="58"/>
      <c r="AM760" s="58"/>
      <c r="AN760" s="58"/>
      <c r="AO760" s="58"/>
      <c r="AP760" s="58"/>
      <c r="AQ760" s="57"/>
      <c r="AR760" s="57"/>
      <c r="AS760" s="57"/>
    </row>
    <row r="761" spans="1:45" ht="15" x14ac:dyDescent="0.25">
      <c r="A761" s="64"/>
      <c r="B761" s="64"/>
      <c r="C761" s="64"/>
      <c r="D761" s="64"/>
      <c r="E761" s="64"/>
      <c r="F761" s="64"/>
      <c r="G761" s="64"/>
      <c r="H761" s="67"/>
      <c r="I761" s="66"/>
      <c r="J761" s="68"/>
      <c r="K761" s="68"/>
      <c r="L761" s="67"/>
      <c r="M761" s="61"/>
      <c r="N761" s="67"/>
      <c r="O761" s="66"/>
      <c r="P761" s="65"/>
      <c r="Q761" s="64"/>
      <c r="R761" s="64"/>
      <c r="S761" s="64"/>
      <c r="T761" s="64"/>
      <c r="U761" s="65"/>
      <c r="V761" s="62"/>
      <c r="W761" s="63"/>
      <c r="X761" s="63"/>
      <c r="Y761" s="63"/>
      <c r="Z761" s="63"/>
      <c r="AA761" s="63"/>
      <c r="AB761" s="63"/>
      <c r="AC761" s="63"/>
      <c r="AD761" s="62"/>
      <c r="AE761" s="61"/>
      <c r="AF761" s="61"/>
      <c r="AG761" s="60"/>
      <c r="AH761" s="60"/>
      <c r="AI761" s="59"/>
      <c r="AJ761" s="58"/>
      <c r="AK761" s="58"/>
      <c r="AL761" s="58"/>
      <c r="AM761" s="58"/>
      <c r="AN761" s="58"/>
      <c r="AO761" s="58"/>
      <c r="AP761" s="58"/>
      <c r="AQ761" s="57"/>
      <c r="AR761" s="57"/>
      <c r="AS761" s="57"/>
    </row>
    <row r="762" spans="1:45" ht="15" x14ac:dyDescent="0.25">
      <c r="A762" s="64"/>
      <c r="B762" s="64"/>
      <c r="C762" s="64"/>
      <c r="D762" s="64"/>
      <c r="E762" s="64"/>
      <c r="F762" s="64"/>
      <c r="G762" s="64"/>
      <c r="H762" s="67"/>
      <c r="I762" s="66"/>
      <c r="J762" s="68"/>
      <c r="K762" s="68"/>
      <c r="L762" s="67"/>
      <c r="M762" s="61"/>
      <c r="N762" s="67"/>
      <c r="O762" s="66"/>
      <c r="P762" s="65"/>
      <c r="Q762" s="64"/>
      <c r="R762" s="64"/>
      <c r="S762" s="64"/>
      <c r="T762" s="64"/>
      <c r="U762" s="65"/>
      <c r="V762" s="62"/>
      <c r="W762" s="63"/>
      <c r="X762" s="63"/>
      <c r="Y762" s="63"/>
      <c r="Z762" s="63"/>
      <c r="AA762" s="63"/>
      <c r="AB762" s="63"/>
      <c r="AC762" s="63"/>
      <c r="AD762" s="62"/>
      <c r="AE762" s="61"/>
      <c r="AF762" s="61"/>
      <c r="AG762" s="60"/>
      <c r="AH762" s="60"/>
      <c r="AI762" s="59"/>
      <c r="AJ762" s="58"/>
      <c r="AK762" s="58"/>
      <c r="AL762" s="58"/>
      <c r="AM762" s="58"/>
      <c r="AN762" s="58"/>
      <c r="AO762" s="58"/>
      <c r="AP762" s="58"/>
      <c r="AQ762" s="57"/>
      <c r="AR762" s="57"/>
      <c r="AS762" s="57"/>
    </row>
    <row r="763" spans="1:45" ht="15" x14ac:dyDescent="0.25">
      <c r="A763" s="64"/>
      <c r="B763" s="64"/>
      <c r="C763" s="64"/>
      <c r="D763" s="64"/>
      <c r="E763" s="64"/>
      <c r="F763" s="64"/>
      <c r="G763" s="64"/>
      <c r="H763" s="67"/>
      <c r="I763" s="66"/>
      <c r="J763" s="68"/>
      <c r="K763" s="68"/>
      <c r="L763" s="67"/>
      <c r="M763" s="61"/>
      <c r="N763" s="67"/>
      <c r="O763" s="66"/>
      <c r="P763" s="65"/>
      <c r="Q763" s="64"/>
      <c r="R763" s="64"/>
      <c r="S763" s="64"/>
      <c r="T763" s="64"/>
      <c r="U763" s="65"/>
      <c r="V763" s="62"/>
      <c r="W763" s="63"/>
      <c r="X763" s="63"/>
      <c r="Y763" s="63"/>
      <c r="Z763" s="63"/>
      <c r="AA763" s="63"/>
      <c r="AB763" s="63"/>
      <c r="AC763" s="63"/>
      <c r="AD763" s="62"/>
      <c r="AE763" s="61"/>
      <c r="AF763" s="61"/>
      <c r="AG763" s="60"/>
      <c r="AH763" s="60"/>
      <c r="AI763" s="59"/>
      <c r="AJ763" s="58"/>
      <c r="AK763" s="58"/>
      <c r="AL763" s="58"/>
      <c r="AM763" s="58"/>
      <c r="AN763" s="58"/>
      <c r="AO763" s="58"/>
      <c r="AP763" s="58"/>
      <c r="AQ763" s="57"/>
      <c r="AR763" s="57"/>
      <c r="AS763" s="57"/>
    </row>
    <row r="764" spans="1:45" ht="15" x14ac:dyDescent="0.25">
      <c r="A764" s="64"/>
      <c r="B764" s="64"/>
      <c r="C764" s="64"/>
      <c r="D764" s="64"/>
      <c r="E764" s="64"/>
      <c r="F764" s="64"/>
      <c r="G764" s="64"/>
      <c r="H764" s="67"/>
      <c r="I764" s="66"/>
      <c r="J764" s="68"/>
      <c r="K764" s="68"/>
      <c r="L764" s="67"/>
      <c r="M764" s="61"/>
      <c r="N764" s="67"/>
      <c r="O764" s="66"/>
      <c r="P764" s="65"/>
      <c r="Q764" s="64"/>
      <c r="R764" s="64"/>
      <c r="S764" s="64"/>
      <c r="T764" s="64"/>
      <c r="U764" s="65"/>
      <c r="V764" s="62"/>
      <c r="W764" s="63"/>
      <c r="X764" s="63"/>
      <c r="Y764" s="63"/>
      <c r="Z764" s="63"/>
      <c r="AA764" s="63"/>
      <c r="AB764" s="63"/>
      <c r="AC764" s="63"/>
      <c r="AD764" s="62"/>
      <c r="AE764" s="61"/>
      <c r="AF764" s="61"/>
      <c r="AG764" s="60"/>
      <c r="AH764" s="60"/>
      <c r="AI764" s="59"/>
      <c r="AJ764" s="58"/>
      <c r="AK764" s="58"/>
      <c r="AL764" s="58"/>
      <c r="AM764" s="58"/>
      <c r="AN764" s="58"/>
      <c r="AO764" s="58"/>
      <c r="AP764" s="58"/>
      <c r="AQ764" s="57"/>
      <c r="AR764" s="57"/>
      <c r="AS764" s="57"/>
    </row>
    <row r="765" spans="1:45" ht="15" x14ac:dyDescent="0.25">
      <c r="A765" s="64"/>
      <c r="B765" s="64"/>
      <c r="C765" s="64"/>
      <c r="D765" s="64"/>
      <c r="E765" s="64"/>
      <c r="F765" s="64"/>
      <c r="G765" s="64"/>
      <c r="H765" s="67"/>
      <c r="I765" s="66"/>
      <c r="J765" s="68"/>
      <c r="K765" s="68"/>
      <c r="L765" s="67"/>
      <c r="M765" s="61"/>
      <c r="N765" s="67"/>
      <c r="O765" s="66"/>
      <c r="P765" s="65"/>
      <c r="Q765" s="64"/>
      <c r="R765" s="64"/>
      <c r="S765" s="64"/>
      <c r="T765" s="64"/>
      <c r="U765" s="65"/>
      <c r="V765" s="62"/>
      <c r="W765" s="63"/>
      <c r="X765" s="63"/>
      <c r="Y765" s="63"/>
      <c r="Z765" s="63"/>
      <c r="AA765" s="63"/>
      <c r="AB765" s="63"/>
      <c r="AC765" s="63"/>
      <c r="AD765" s="62"/>
      <c r="AE765" s="61"/>
      <c r="AF765" s="61"/>
      <c r="AG765" s="60"/>
      <c r="AH765" s="60"/>
      <c r="AI765" s="59"/>
      <c r="AJ765" s="58"/>
      <c r="AK765" s="58"/>
      <c r="AL765" s="58"/>
      <c r="AM765" s="58"/>
      <c r="AN765" s="58"/>
      <c r="AO765" s="58"/>
      <c r="AP765" s="58"/>
      <c r="AQ765" s="57"/>
      <c r="AR765" s="57"/>
      <c r="AS765" s="57"/>
    </row>
    <row r="766" spans="1:45" ht="15" x14ac:dyDescent="0.25">
      <c r="A766" s="64"/>
      <c r="B766" s="64"/>
      <c r="C766" s="64"/>
      <c r="D766" s="64"/>
      <c r="E766" s="64"/>
      <c r="F766" s="64"/>
      <c r="G766" s="64"/>
      <c r="H766" s="67"/>
      <c r="I766" s="66"/>
      <c r="J766" s="68"/>
      <c r="K766" s="68"/>
      <c r="L766" s="67"/>
      <c r="M766" s="61"/>
      <c r="N766" s="67"/>
      <c r="O766" s="66"/>
      <c r="P766" s="65"/>
      <c r="Q766" s="64"/>
      <c r="R766" s="64"/>
      <c r="S766" s="64"/>
      <c r="T766" s="64"/>
      <c r="U766" s="65"/>
      <c r="V766" s="62"/>
      <c r="W766" s="63"/>
      <c r="X766" s="63"/>
      <c r="Y766" s="63"/>
      <c r="Z766" s="63"/>
      <c r="AA766" s="63"/>
      <c r="AB766" s="63"/>
      <c r="AC766" s="63"/>
      <c r="AD766" s="62"/>
      <c r="AE766" s="61"/>
      <c r="AF766" s="61"/>
      <c r="AG766" s="60"/>
      <c r="AH766" s="60"/>
      <c r="AI766" s="59"/>
      <c r="AJ766" s="58"/>
      <c r="AK766" s="58"/>
      <c r="AL766" s="58"/>
      <c r="AM766" s="58"/>
      <c r="AN766" s="58"/>
      <c r="AO766" s="58"/>
      <c r="AP766" s="58"/>
      <c r="AQ766" s="57"/>
      <c r="AR766" s="57"/>
      <c r="AS766" s="57"/>
    </row>
    <row r="767" spans="1:45" ht="15" x14ac:dyDescent="0.25">
      <c r="A767" s="64"/>
      <c r="B767" s="64"/>
      <c r="C767" s="64"/>
      <c r="D767" s="64"/>
      <c r="E767" s="64"/>
      <c r="F767" s="64"/>
      <c r="G767" s="64"/>
      <c r="H767" s="67"/>
      <c r="I767" s="66"/>
      <c r="J767" s="68"/>
      <c r="K767" s="68"/>
      <c r="L767" s="67"/>
      <c r="M767" s="61"/>
      <c r="N767" s="67"/>
      <c r="O767" s="66"/>
      <c r="P767" s="65"/>
      <c r="Q767" s="64"/>
      <c r="R767" s="64"/>
      <c r="S767" s="64"/>
      <c r="T767" s="64"/>
      <c r="U767" s="65"/>
      <c r="V767" s="62"/>
      <c r="W767" s="63"/>
      <c r="X767" s="63"/>
      <c r="Y767" s="63"/>
      <c r="Z767" s="63"/>
      <c r="AA767" s="63"/>
      <c r="AB767" s="63"/>
      <c r="AC767" s="63"/>
      <c r="AD767" s="62"/>
      <c r="AE767" s="61"/>
      <c r="AF767" s="61"/>
      <c r="AG767" s="60"/>
      <c r="AH767" s="60"/>
      <c r="AI767" s="59"/>
      <c r="AJ767" s="58"/>
      <c r="AK767" s="58"/>
      <c r="AL767" s="58"/>
      <c r="AM767" s="58"/>
      <c r="AN767" s="58"/>
      <c r="AO767" s="58"/>
      <c r="AP767" s="58"/>
      <c r="AQ767" s="57"/>
      <c r="AR767" s="57"/>
      <c r="AS767" s="57"/>
    </row>
    <row r="768" spans="1:45" ht="15" x14ac:dyDescent="0.25">
      <c r="A768" s="64"/>
      <c r="B768" s="64"/>
      <c r="C768" s="64"/>
      <c r="D768" s="64"/>
      <c r="E768" s="64"/>
      <c r="F768" s="64"/>
      <c r="G768" s="64"/>
      <c r="H768" s="67"/>
      <c r="I768" s="66"/>
      <c r="J768" s="68"/>
      <c r="K768" s="68"/>
      <c r="L768" s="67"/>
      <c r="M768" s="61"/>
      <c r="N768" s="67"/>
      <c r="O768" s="66"/>
      <c r="P768" s="65"/>
      <c r="Q768" s="64"/>
      <c r="R768" s="64"/>
      <c r="S768" s="64"/>
      <c r="T768" s="64"/>
      <c r="U768" s="65"/>
      <c r="V768" s="62"/>
      <c r="W768" s="63"/>
      <c r="X768" s="63"/>
      <c r="Y768" s="63"/>
      <c r="Z768" s="63"/>
      <c r="AA768" s="63"/>
      <c r="AB768" s="63"/>
      <c r="AC768" s="63"/>
      <c r="AD768" s="62"/>
      <c r="AE768" s="61"/>
      <c r="AF768" s="61"/>
      <c r="AG768" s="60"/>
      <c r="AH768" s="60"/>
      <c r="AI768" s="59"/>
      <c r="AJ768" s="58"/>
      <c r="AK768" s="58"/>
      <c r="AL768" s="58"/>
      <c r="AM768" s="58"/>
      <c r="AN768" s="58"/>
      <c r="AO768" s="58"/>
      <c r="AP768" s="58"/>
      <c r="AQ768" s="57"/>
      <c r="AR768" s="57"/>
      <c r="AS768" s="57"/>
    </row>
    <row r="769" spans="1:45" ht="15" x14ac:dyDescent="0.25">
      <c r="A769" s="64"/>
      <c r="B769" s="64"/>
      <c r="C769" s="64"/>
      <c r="D769" s="64"/>
      <c r="E769" s="64"/>
      <c r="F769" s="64"/>
      <c r="G769" s="64"/>
      <c r="H769" s="67"/>
      <c r="I769" s="66"/>
      <c r="J769" s="68"/>
      <c r="K769" s="68"/>
      <c r="L769" s="67"/>
      <c r="M769" s="61"/>
      <c r="N769" s="67"/>
      <c r="O769" s="66"/>
      <c r="P769" s="65"/>
      <c r="Q769" s="64"/>
      <c r="R769" s="64"/>
      <c r="S769" s="64"/>
      <c r="T769" s="64"/>
      <c r="U769" s="65"/>
      <c r="V769" s="62"/>
      <c r="W769" s="63"/>
      <c r="X769" s="63"/>
      <c r="Y769" s="63"/>
      <c r="Z769" s="63"/>
      <c r="AA769" s="63"/>
      <c r="AB769" s="63"/>
      <c r="AC769" s="63"/>
      <c r="AD769" s="62"/>
      <c r="AE769" s="61"/>
      <c r="AF769" s="61"/>
      <c r="AG769" s="60"/>
      <c r="AH769" s="60"/>
      <c r="AI769" s="59"/>
      <c r="AJ769" s="58"/>
      <c r="AK769" s="58"/>
      <c r="AL769" s="58"/>
      <c r="AM769" s="58"/>
      <c r="AN769" s="58"/>
      <c r="AO769" s="58"/>
      <c r="AP769" s="58"/>
      <c r="AQ769" s="57"/>
      <c r="AR769" s="57"/>
      <c r="AS769" s="57"/>
    </row>
    <row r="770" spans="1:45" ht="15" x14ac:dyDescent="0.25">
      <c r="A770" s="64"/>
      <c r="B770" s="64"/>
      <c r="C770" s="64"/>
      <c r="D770" s="64"/>
      <c r="E770" s="64"/>
      <c r="F770" s="64"/>
      <c r="G770" s="64"/>
      <c r="H770" s="67"/>
      <c r="I770" s="66"/>
      <c r="J770" s="68"/>
      <c r="K770" s="68"/>
      <c r="L770" s="67"/>
      <c r="M770" s="61"/>
      <c r="N770" s="67"/>
      <c r="O770" s="66"/>
      <c r="P770" s="65"/>
      <c r="Q770" s="64"/>
      <c r="R770" s="64"/>
      <c r="S770" s="64"/>
      <c r="T770" s="64"/>
      <c r="U770" s="65"/>
      <c r="V770" s="62"/>
      <c r="W770" s="63"/>
      <c r="X770" s="63"/>
      <c r="Y770" s="63"/>
      <c r="Z770" s="63"/>
      <c r="AA770" s="63"/>
      <c r="AB770" s="63"/>
      <c r="AC770" s="63"/>
      <c r="AD770" s="62"/>
      <c r="AE770" s="61"/>
      <c r="AF770" s="61"/>
      <c r="AG770" s="60"/>
      <c r="AH770" s="60"/>
      <c r="AI770" s="59"/>
      <c r="AJ770" s="58"/>
      <c r="AK770" s="58"/>
      <c r="AL770" s="58"/>
      <c r="AM770" s="58"/>
      <c r="AN770" s="58"/>
      <c r="AO770" s="58"/>
      <c r="AP770" s="58"/>
      <c r="AQ770" s="57"/>
      <c r="AR770" s="57"/>
      <c r="AS770" s="57"/>
    </row>
    <row r="771" spans="1:45" ht="15" x14ac:dyDescent="0.25">
      <c r="A771" s="64"/>
      <c r="B771" s="64"/>
      <c r="C771" s="64"/>
      <c r="D771" s="64"/>
      <c r="E771" s="64"/>
      <c r="F771" s="64"/>
      <c r="G771" s="64"/>
      <c r="H771" s="67"/>
      <c r="I771" s="66"/>
      <c r="J771" s="68"/>
      <c r="K771" s="68"/>
      <c r="L771" s="67"/>
      <c r="M771" s="61"/>
      <c r="N771" s="67"/>
      <c r="O771" s="66"/>
      <c r="P771" s="65"/>
      <c r="Q771" s="64"/>
      <c r="R771" s="64"/>
      <c r="S771" s="64"/>
      <c r="T771" s="64"/>
      <c r="U771" s="65"/>
      <c r="V771" s="62"/>
      <c r="W771" s="63"/>
      <c r="X771" s="63"/>
      <c r="Y771" s="63"/>
      <c r="Z771" s="63"/>
      <c r="AA771" s="63"/>
      <c r="AB771" s="63"/>
      <c r="AC771" s="63"/>
      <c r="AD771" s="62"/>
      <c r="AE771" s="61"/>
      <c r="AF771" s="61"/>
      <c r="AG771" s="60"/>
      <c r="AH771" s="60"/>
      <c r="AI771" s="59"/>
      <c r="AJ771" s="58"/>
      <c r="AK771" s="58"/>
      <c r="AL771" s="58"/>
      <c r="AM771" s="58"/>
      <c r="AN771" s="58"/>
      <c r="AO771" s="58"/>
      <c r="AP771" s="58"/>
      <c r="AQ771" s="57"/>
      <c r="AR771" s="57"/>
      <c r="AS771" s="57"/>
    </row>
    <row r="772" spans="1:45" ht="15" x14ac:dyDescent="0.25">
      <c r="A772" s="64"/>
      <c r="B772" s="64"/>
      <c r="C772" s="64"/>
      <c r="D772" s="64"/>
      <c r="E772" s="64"/>
      <c r="F772" s="64"/>
      <c r="G772" s="64"/>
      <c r="H772" s="67"/>
      <c r="I772" s="66"/>
      <c r="J772" s="68"/>
      <c r="K772" s="68"/>
      <c r="L772" s="67"/>
      <c r="M772" s="61"/>
      <c r="N772" s="67"/>
      <c r="O772" s="66"/>
      <c r="P772" s="65"/>
      <c r="Q772" s="64"/>
      <c r="R772" s="64"/>
      <c r="S772" s="64"/>
      <c r="T772" s="64"/>
      <c r="U772" s="65"/>
      <c r="V772" s="62"/>
      <c r="W772" s="63"/>
      <c r="X772" s="63"/>
      <c r="Y772" s="63"/>
      <c r="Z772" s="63"/>
      <c r="AA772" s="63"/>
      <c r="AB772" s="63"/>
      <c r="AC772" s="63"/>
      <c r="AD772" s="62"/>
      <c r="AE772" s="61"/>
      <c r="AF772" s="61"/>
      <c r="AG772" s="60"/>
      <c r="AH772" s="60"/>
      <c r="AI772" s="59"/>
      <c r="AJ772" s="58"/>
      <c r="AK772" s="58"/>
      <c r="AL772" s="58"/>
      <c r="AM772" s="58"/>
      <c r="AN772" s="58"/>
      <c r="AO772" s="58"/>
      <c r="AP772" s="58"/>
      <c r="AQ772" s="57"/>
      <c r="AR772" s="57"/>
      <c r="AS772" s="57"/>
    </row>
    <row r="773" spans="1:45" ht="15" x14ac:dyDescent="0.25">
      <c r="A773" s="64"/>
      <c r="B773" s="64"/>
      <c r="C773" s="64"/>
      <c r="D773" s="64"/>
      <c r="E773" s="64"/>
      <c r="F773" s="64"/>
      <c r="G773" s="64"/>
      <c r="H773" s="67"/>
      <c r="I773" s="66"/>
      <c r="J773" s="68"/>
      <c r="K773" s="68"/>
      <c r="L773" s="67"/>
      <c r="M773" s="61"/>
      <c r="N773" s="67"/>
      <c r="O773" s="66"/>
      <c r="P773" s="65"/>
      <c r="Q773" s="64"/>
      <c r="R773" s="64"/>
      <c r="S773" s="64"/>
      <c r="T773" s="64"/>
      <c r="U773" s="65"/>
      <c r="V773" s="62"/>
      <c r="W773" s="63"/>
      <c r="X773" s="63"/>
      <c r="Y773" s="63"/>
      <c r="Z773" s="63"/>
      <c r="AA773" s="63"/>
      <c r="AB773" s="63"/>
      <c r="AC773" s="63"/>
      <c r="AD773" s="62"/>
      <c r="AE773" s="61"/>
      <c r="AF773" s="61"/>
      <c r="AG773" s="60"/>
      <c r="AH773" s="60"/>
      <c r="AI773" s="59"/>
      <c r="AJ773" s="58"/>
      <c r="AK773" s="58"/>
      <c r="AL773" s="58"/>
      <c r="AM773" s="58"/>
      <c r="AN773" s="58"/>
      <c r="AO773" s="58"/>
      <c r="AP773" s="58"/>
      <c r="AQ773" s="57"/>
      <c r="AR773" s="57"/>
      <c r="AS773" s="57"/>
    </row>
    <row r="774" spans="1:45" ht="15" x14ac:dyDescent="0.25">
      <c r="A774" s="64"/>
      <c r="B774" s="64"/>
      <c r="C774" s="64"/>
      <c r="D774" s="64"/>
      <c r="E774" s="64"/>
      <c r="F774" s="64"/>
      <c r="G774" s="64"/>
      <c r="H774" s="67"/>
      <c r="I774" s="66"/>
      <c r="J774" s="68"/>
      <c r="K774" s="68"/>
      <c r="L774" s="67"/>
      <c r="M774" s="61"/>
      <c r="N774" s="67"/>
      <c r="O774" s="66"/>
      <c r="P774" s="65"/>
      <c r="Q774" s="64"/>
      <c r="R774" s="64"/>
      <c r="S774" s="64"/>
      <c r="T774" s="64"/>
      <c r="U774" s="65"/>
      <c r="V774" s="62"/>
      <c r="W774" s="63"/>
      <c r="X774" s="63"/>
      <c r="Y774" s="63"/>
      <c r="Z774" s="63"/>
      <c r="AA774" s="63"/>
      <c r="AB774" s="63"/>
      <c r="AC774" s="63"/>
      <c r="AD774" s="62"/>
      <c r="AE774" s="61"/>
      <c r="AF774" s="61"/>
      <c r="AG774" s="60"/>
      <c r="AH774" s="60"/>
      <c r="AI774" s="59"/>
      <c r="AJ774" s="58"/>
      <c r="AK774" s="58"/>
      <c r="AL774" s="58"/>
      <c r="AM774" s="58"/>
      <c r="AN774" s="58"/>
      <c r="AO774" s="58"/>
      <c r="AP774" s="58"/>
      <c r="AQ774" s="57"/>
      <c r="AR774" s="57"/>
      <c r="AS774" s="57"/>
    </row>
    <row r="775" spans="1:45" ht="15" x14ac:dyDescent="0.25">
      <c r="A775" s="64"/>
      <c r="B775" s="64"/>
      <c r="C775" s="64"/>
      <c r="D775" s="64"/>
      <c r="E775" s="64"/>
      <c r="F775" s="64"/>
      <c r="G775" s="64"/>
      <c r="H775" s="67"/>
      <c r="I775" s="66"/>
      <c r="J775" s="68"/>
      <c r="K775" s="68"/>
      <c r="L775" s="67"/>
      <c r="M775" s="61"/>
      <c r="N775" s="67"/>
      <c r="O775" s="66"/>
      <c r="P775" s="65"/>
      <c r="Q775" s="64"/>
      <c r="R775" s="64"/>
      <c r="S775" s="64"/>
      <c r="T775" s="64"/>
      <c r="U775" s="65"/>
      <c r="V775" s="62"/>
      <c r="W775" s="63"/>
      <c r="X775" s="63"/>
      <c r="Y775" s="63"/>
      <c r="Z775" s="63"/>
      <c r="AA775" s="63"/>
      <c r="AB775" s="63"/>
      <c r="AC775" s="63"/>
      <c r="AD775" s="62"/>
      <c r="AE775" s="61"/>
      <c r="AF775" s="61"/>
      <c r="AG775" s="60"/>
      <c r="AH775" s="60"/>
      <c r="AI775" s="59"/>
      <c r="AJ775" s="58"/>
      <c r="AK775" s="58"/>
      <c r="AL775" s="58"/>
      <c r="AM775" s="58"/>
      <c r="AN775" s="58"/>
      <c r="AO775" s="58"/>
      <c r="AP775" s="58"/>
      <c r="AQ775" s="57"/>
      <c r="AR775" s="57"/>
      <c r="AS775" s="57"/>
    </row>
    <row r="776" spans="1:45" ht="15" x14ac:dyDescent="0.25">
      <c r="A776" s="64"/>
      <c r="B776" s="64"/>
      <c r="C776" s="64"/>
      <c r="D776" s="64"/>
      <c r="E776" s="64"/>
      <c r="F776" s="64"/>
      <c r="G776" s="64"/>
      <c r="H776" s="67"/>
      <c r="I776" s="66"/>
      <c r="J776" s="68"/>
      <c r="K776" s="68"/>
      <c r="L776" s="67"/>
      <c r="M776" s="61"/>
      <c r="N776" s="67"/>
      <c r="O776" s="66"/>
      <c r="P776" s="65"/>
      <c r="Q776" s="64"/>
      <c r="R776" s="64"/>
      <c r="S776" s="64"/>
      <c r="T776" s="64"/>
      <c r="U776" s="65"/>
      <c r="V776" s="62"/>
      <c r="W776" s="63"/>
      <c r="X776" s="63"/>
      <c r="Y776" s="63"/>
      <c r="Z776" s="63"/>
      <c r="AA776" s="63"/>
      <c r="AB776" s="63"/>
      <c r="AC776" s="63"/>
      <c r="AD776" s="62"/>
      <c r="AE776" s="61"/>
      <c r="AF776" s="61"/>
      <c r="AG776" s="60"/>
      <c r="AH776" s="60"/>
      <c r="AI776" s="59"/>
      <c r="AJ776" s="58"/>
      <c r="AK776" s="58"/>
      <c r="AL776" s="58"/>
      <c r="AM776" s="58"/>
      <c r="AN776" s="58"/>
      <c r="AO776" s="58"/>
      <c r="AP776" s="58"/>
      <c r="AQ776" s="57"/>
      <c r="AR776" s="57"/>
      <c r="AS776" s="57"/>
    </row>
    <row r="777" spans="1:45" ht="15" x14ac:dyDescent="0.25">
      <c r="A777" s="64"/>
      <c r="B777" s="64"/>
      <c r="C777" s="64"/>
      <c r="D777" s="64"/>
      <c r="E777" s="64"/>
      <c r="F777" s="64"/>
      <c r="G777" s="64"/>
      <c r="H777" s="67"/>
      <c r="I777" s="66"/>
      <c r="J777" s="68"/>
      <c r="K777" s="68"/>
      <c r="L777" s="67"/>
      <c r="M777" s="61"/>
      <c r="N777" s="67"/>
      <c r="O777" s="66"/>
      <c r="P777" s="65"/>
      <c r="Q777" s="64"/>
      <c r="R777" s="64"/>
      <c r="S777" s="64"/>
      <c r="T777" s="64"/>
      <c r="U777" s="65"/>
      <c r="V777" s="62"/>
      <c r="W777" s="63"/>
      <c r="X777" s="63"/>
      <c r="Y777" s="63"/>
      <c r="Z777" s="63"/>
      <c r="AA777" s="63"/>
      <c r="AB777" s="63"/>
      <c r="AC777" s="63"/>
      <c r="AD777" s="62"/>
      <c r="AE777" s="61"/>
      <c r="AF777" s="61"/>
      <c r="AG777" s="60"/>
      <c r="AH777" s="60"/>
      <c r="AI777" s="59"/>
      <c r="AJ777" s="58"/>
      <c r="AK777" s="58"/>
      <c r="AL777" s="58"/>
      <c r="AM777" s="58"/>
      <c r="AN777" s="58"/>
      <c r="AO777" s="58"/>
      <c r="AP777" s="58"/>
      <c r="AQ777" s="57"/>
      <c r="AR777" s="57"/>
      <c r="AS777" s="57"/>
    </row>
    <row r="778" spans="1:45" ht="15" x14ac:dyDescent="0.25">
      <c r="A778" s="64"/>
      <c r="B778" s="64"/>
      <c r="C778" s="64"/>
      <c r="D778" s="64"/>
      <c r="E778" s="64"/>
      <c r="F778" s="64"/>
      <c r="G778" s="64"/>
      <c r="H778" s="67"/>
      <c r="I778" s="66"/>
      <c r="J778" s="68"/>
      <c r="K778" s="68"/>
      <c r="L778" s="67"/>
      <c r="M778" s="61"/>
      <c r="N778" s="67"/>
      <c r="O778" s="66"/>
      <c r="P778" s="65"/>
      <c r="Q778" s="64"/>
      <c r="R778" s="64"/>
      <c r="S778" s="64"/>
      <c r="T778" s="64"/>
      <c r="U778" s="65"/>
      <c r="V778" s="62"/>
      <c r="W778" s="63"/>
      <c r="X778" s="63"/>
      <c r="Y778" s="63"/>
      <c r="Z778" s="63"/>
      <c r="AA778" s="63"/>
      <c r="AB778" s="63"/>
      <c r="AC778" s="63"/>
      <c r="AD778" s="62"/>
      <c r="AE778" s="61"/>
      <c r="AF778" s="61"/>
      <c r="AG778" s="60"/>
      <c r="AH778" s="60"/>
      <c r="AI778" s="59"/>
      <c r="AJ778" s="58"/>
      <c r="AK778" s="58"/>
      <c r="AL778" s="58"/>
      <c r="AM778" s="58"/>
      <c r="AN778" s="58"/>
      <c r="AO778" s="58"/>
      <c r="AP778" s="58"/>
      <c r="AQ778" s="57"/>
      <c r="AR778" s="57"/>
      <c r="AS778" s="57"/>
    </row>
    <row r="779" spans="1:45" ht="15" x14ac:dyDescent="0.25">
      <c r="A779" s="64"/>
      <c r="B779" s="64"/>
      <c r="C779" s="64"/>
      <c r="D779" s="64"/>
      <c r="E779" s="64"/>
      <c r="F779" s="64"/>
      <c r="G779" s="64"/>
      <c r="H779" s="67"/>
      <c r="I779" s="66"/>
      <c r="J779" s="68"/>
      <c r="K779" s="68"/>
      <c r="L779" s="67"/>
      <c r="M779" s="61"/>
      <c r="N779" s="67"/>
      <c r="O779" s="66"/>
      <c r="P779" s="65"/>
      <c r="Q779" s="64"/>
      <c r="R779" s="64"/>
      <c r="S779" s="64"/>
      <c r="T779" s="64"/>
      <c r="U779" s="65"/>
      <c r="V779" s="62"/>
      <c r="W779" s="63"/>
      <c r="X779" s="63"/>
      <c r="Y779" s="63"/>
      <c r="Z779" s="63"/>
      <c r="AA779" s="63"/>
      <c r="AB779" s="63"/>
      <c r="AC779" s="63"/>
      <c r="AD779" s="62"/>
      <c r="AE779" s="61"/>
      <c r="AF779" s="61"/>
      <c r="AG779" s="60"/>
      <c r="AH779" s="60"/>
      <c r="AI779" s="59"/>
      <c r="AJ779" s="58"/>
      <c r="AK779" s="58"/>
      <c r="AL779" s="58"/>
      <c r="AM779" s="58"/>
      <c r="AN779" s="58"/>
      <c r="AO779" s="58"/>
      <c r="AP779" s="58"/>
      <c r="AQ779" s="57"/>
      <c r="AR779" s="57"/>
      <c r="AS779" s="57"/>
    </row>
    <row r="780" spans="1:45" ht="15" x14ac:dyDescent="0.25">
      <c r="A780" s="64"/>
      <c r="B780" s="64"/>
      <c r="C780" s="64"/>
      <c r="D780" s="64"/>
      <c r="E780" s="64"/>
      <c r="F780" s="64"/>
      <c r="G780" s="64"/>
      <c r="H780" s="67"/>
      <c r="I780" s="66"/>
      <c r="J780" s="68"/>
      <c r="K780" s="68"/>
      <c r="L780" s="67"/>
      <c r="M780" s="61"/>
      <c r="N780" s="67"/>
      <c r="O780" s="66"/>
      <c r="P780" s="65"/>
      <c r="Q780" s="64"/>
      <c r="R780" s="64"/>
      <c r="S780" s="64"/>
      <c r="T780" s="64"/>
      <c r="U780" s="65"/>
      <c r="V780" s="62"/>
      <c r="W780" s="63"/>
      <c r="X780" s="63"/>
      <c r="Y780" s="63"/>
      <c r="Z780" s="63"/>
      <c r="AA780" s="63"/>
      <c r="AB780" s="63"/>
      <c r="AC780" s="63"/>
      <c r="AD780" s="62"/>
      <c r="AE780" s="61"/>
      <c r="AF780" s="61"/>
      <c r="AG780" s="60"/>
      <c r="AH780" s="60"/>
      <c r="AI780" s="59"/>
      <c r="AJ780" s="58"/>
      <c r="AK780" s="58"/>
      <c r="AL780" s="58"/>
      <c r="AM780" s="58"/>
      <c r="AN780" s="58"/>
      <c r="AO780" s="58"/>
      <c r="AP780" s="58"/>
      <c r="AQ780" s="57"/>
      <c r="AR780" s="57"/>
      <c r="AS780" s="57"/>
    </row>
    <row r="781" spans="1:45" ht="15" x14ac:dyDescent="0.25">
      <c r="A781" s="64"/>
      <c r="B781" s="64"/>
      <c r="C781" s="64"/>
      <c r="D781" s="64"/>
      <c r="E781" s="64"/>
      <c r="F781" s="64"/>
      <c r="G781" s="64"/>
      <c r="H781" s="67"/>
      <c r="I781" s="66"/>
      <c r="J781" s="68"/>
      <c r="K781" s="68"/>
      <c r="L781" s="67"/>
      <c r="M781" s="61"/>
      <c r="N781" s="67"/>
      <c r="O781" s="66"/>
      <c r="P781" s="65"/>
      <c r="Q781" s="64"/>
      <c r="R781" s="64"/>
      <c r="S781" s="64"/>
      <c r="T781" s="64"/>
      <c r="U781" s="65"/>
      <c r="V781" s="62"/>
      <c r="W781" s="63"/>
      <c r="X781" s="63"/>
      <c r="Y781" s="63"/>
      <c r="Z781" s="63"/>
      <c r="AA781" s="63"/>
      <c r="AB781" s="63"/>
      <c r="AC781" s="63"/>
      <c r="AD781" s="62"/>
      <c r="AE781" s="61"/>
      <c r="AF781" s="61"/>
      <c r="AG781" s="60"/>
      <c r="AH781" s="60"/>
      <c r="AI781" s="59"/>
      <c r="AJ781" s="58"/>
      <c r="AK781" s="58"/>
      <c r="AL781" s="58"/>
      <c r="AM781" s="58"/>
      <c r="AN781" s="58"/>
      <c r="AO781" s="58"/>
      <c r="AP781" s="58"/>
      <c r="AQ781" s="57"/>
      <c r="AR781" s="57"/>
      <c r="AS781" s="57"/>
    </row>
    <row r="782" spans="1:45" ht="15" x14ac:dyDescent="0.25">
      <c r="A782" s="64"/>
      <c r="B782" s="64"/>
      <c r="C782" s="64"/>
      <c r="D782" s="64"/>
      <c r="E782" s="64"/>
      <c r="F782" s="64"/>
      <c r="G782" s="64"/>
      <c r="H782" s="67"/>
      <c r="I782" s="66"/>
      <c r="J782" s="68"/>
      <c r="K782" s="68"/>
      <c r="L782" s="67"/>
      <c r="M782" s="61"/>
      <c r="N782" s="67"/>
      <c r="O782" s="66"/>
      <c r="P782" s="65"/>
      <c r="Q782" s="64"/>
      <c r="R782" s="64"/>
      <c r="S782" s="64"/>
      <c r="T782" s="64"/>
      <c r="U782" s="65"/>
      <c r="V782" s="62"/>
      <c r="W782" s="63"/>
      <c r="X782" s="63"/>
      <c r="Y782" s="63"/>
      <c r="Z782" s="63"/>
      <c r="AA782" s="63"/>
      <c r="AB782" s="63"/>
      <c r="AC782" s="63"/>
      <c r="AD782" s="62"/>
      <c r="AE782" s="61"/>
      <c r="AF782" s="61"/>
      <c r="AG782" s="60"/>
      <c r="AH782" s="60"/>
      <c r="AI782" s="59"/>
      <c r="AJ782" s="58"/>
      <c r="AK782" s="58"/>
      <c r="AL782" s="58"/>
      <c r="AM782" s="58"/>
      <c r="AN782" s="58"/>
      <c r="AO782" s="58"/>
      <c r="AP782" s="58"/>
      <c r="AQ782" s="57"/>
      <c r="AR782" s="57"/>
      <c r="AS782" s="57"/>
    </row>
    <row r="783" spans="1:45" ht="15" x14ac:dyDescent="0.25">
      <c r="A783" s="64"/>
      <c r="B783" s="64"/>
      <c r="C783" s="64"/>
      <c r="D783" s="64"/>
      <c r="E783" s="64"/>
      <c r="F783" s="64"/>
      <c r="G783" s="64"/>
      <c r="H783" s="67"/>
      <c r="I783" s="66"/>
      <c r="J783" s="68"/>
      <c r="K783" s="68"/>
      <c r="L783" s="67"/>
      <c r="M783" s="61"/>
      <c r="N783" s="67"/>
      <c r="O783" s="66"/>
      <c r="P783" s="65"/>
      <c r="Q783" s="64"/>
      <c r="R783" s="64"/>
      <c r="S783" s="64"/>
      <c r="T783" s="64"/>
      <c r="U783" s="65"/>
      <c r="V783" s="62"/>
      <c r="W783" s="63"/>
      <c r="X783" s="63"/>
      <c r="Y783" s="63"/>
      <c r="Z783" s="63"/>
      <c r="AA783" s="63"/>
      <c r="AB783" s="63"/>
      <c r="AC783" s="63"/>
      <c r="AD783" s="62"/>
      <c r="AE783" s="61"/>
      <c r="AF783" s="61"/>
      <c r="AG783" s="60"/>
      <c r="AH783" s="60"/>
      <c r="AI783" s="59"/>
      <c r="AJ783" s="58"/>
      <c r="AK783" s="58"/>
      <c r="AL783" s="58"/>
      <c r="AM783" s="58"/>
      <c r="AN783" s="58"/>
      <c r="AO783" s="58"/>
      <c r="AP783" s="58"/>
      <c r="AQ783" s="57"/>
      <c r="AR783" s="57"/>
      <c r="AS783" s="57"/>
    </row>
    <row r="784" spans="1:45" ht="15" x14ac:dyDescent="0.25">
      <c r="A784" s="64"/>
      <c r="B784" s="64"/>
      <c r="C784" s="64"/>
      <c r="D784" s="64"/>
      <c r="E784" s="64"/>
      <c r="F784" s="64"/>
      <c r="G784" s="64"/>
      <c r="H784" s="67"/>
      <c r="I784" s="66"/>
      <c r="J784" s="68"/>
      <c r="K784" s="68"/>
      <c r="L784" s="67"/>
      <c r="M784" s="61"/>
      <c r="N784" s="67"/>
      <c r="O784" s="66"/>
      <c r="P784" s="65"/>
      <c r="Q784" s="64"/>
      <c r="R784" s="64"/>
      <c r="S784" s="64"/>
      <c r="T784" s="64"/>
      <c r="U784" s="65"/>
      <c r="V784" s="62"/>
      <c r="W784" s="63"/>
      <c r="X784" s="63"/>
      <c r="Y784" s="63"/>
      <c r="Z784" s="63"/>
      <c r="AA784" s="63"/>
      <c r="AB784" s="63"/>
      <c r="AC784" s="63"/>
      <c r="AD784" s="62"/>
      <c r="AE784" s="61"/>
      <c r="AF784" s="61"/>
      <c r="AG784" s="60"/>
      <c r="AH784" s="60"/>
      <c r="AI784" s="59"/>
      <c r="AJ784" s="58"/>
      <c r="AK784" s="58"/>
      <c r="AL784" s="58"/>
      <c r="AM784" s="58"/>
      <c r="AN784" s="58"/>
      <c r="AO784" s="58"/>
      <c r="AP784" s="58"/>
      <c r="AQ784" s="57"/>
      <c r="AR784" s="57"/>
      <c r="AS784" s="57"/>
    </row>
    <row r="785" spans="1:45" ht="15" x14ac:dyDescent="0.25">
      <c r="A785" s="64"/>
      <c r="B785" s="64"/>
      <c r="C785" s="64"/>
      <c r="D785" s="64"/>
      <c r="E785" s="64"/>
      <c r="F785" s="64"/>
      <c r="G785" s="64"/>
      <c r="H785" s="67"/>
      <c r="I785" s="66"/>
      <c r="J785" s="68"/>
      <c r="K785" s="68"/>
      <c r="L785" s="67"/>
      <c r="M785" s="61"/>
      <c r="N785" s="67"/>
      <c r="O785" s="66"/>
      <c r="P785" s="65"/>
      <c r="Q785" s="64"/>
      <c r="R785" s="64"/>
      <c r="S785" s="64"/>
      <c r="T785" s="64"/>
      <c r="U785" s="65"/>
      <c r="V785" s="62"/>
      <c r="W785" s="63"/>
      <c r="X785" s="63"/>
      <c r="Y785" s="63"/>
      <c r="Z785" s="63"/>
      <c r="AA785" s="63"/>
      <c r="AB785" s="63"/>
      <c r="AC785" s="63"/>
      <c r="AD785" s="62"/>
      <c r="AE785" s="61"/>
      <c r="AF785" s="61"/>
      <c r="AG785" s="60"/>
      <c r="AH785" s="60"/>
      <c r="AI785" s="59"/>
      <c r="AJ785" s="58"/>
      <c r="AK785" s="58"/>
      <c r="AL785" s="58"/>
      <c r="AM785" s="58"/>
      <c r="AN785" s="58"/>
      <c r="AO785" s="58"/>
      <c r="AP785" s="58"/>
      <c r="AQ785" s="57"/>
      <c r="AR785" s="57"/>
      <c r="AS785" s="57"/>
    </row>
    <row r="786" spans="1:45" ht="15" x14ac:dyDescent="0.25">
      <c r="A786" s="64"/>
      <c r="B786" s="64"/>
      <c r="C786" s="64"/>
      <c r="D786" s="64"/>
      <c r="E786" s="64"/>
      <c r="F786" s="64"/>
      <c r="G786" s="64"/>
      <c r="H786" s="67"/>
      <c r="I786" s="66"/>
      <c r="J786" s="68"/>
      <c r="K786" s="68"/>
      <c r="L786" s="67"/>
      <c r="M786" s="61"/>
      <c r="N786" s="67"/>
      <c r="O786" s="66"/>
      <c r="P786" s="65"/>
      <c r="Q786" s="64"/>
      <c r="R786" s="64"/>
      <c r="S786" s="64"/>
      <c r="T786" s="64"/>
      <c r="U786" s="65"/>
      <c r="V786" s="62"/>
      <c r="W786" s="63"/>
      <c r="X786" s="63"/>
      <c r="Y786" s="63"/>
      <c r="Z786" s="63"/>
      <c r="AA786" s="63"/>
      <c r="AB786" s="63"/>
      <c r="AC786" s="63"/>
      <c r="AD786" s="62"/>
      <c r="AE786" s="61"/>
      <c r="AF786" s="61"/>
      <c r="AG786" s="60"/>
      <c r="AH786" s="60"/>
      <c r="AI786" s="59"/>
      <c r="AJ786" s="58"/>
      <c r="AK786" s="58"/>
      <c r="AL786" s="58"/>
      <c r="AM786" s="58"/>
      <c r="AN786" s="58"/>
      <c r="AO786" s="58"/>
      <c r="AP786" s="58"/>
      <c r="AQ786" s="57"/>
      <c r="AR786" s="57"/>
      <c r="AS786" s="57"/>
    </row>
    <row r="787" spans="1:45" ht="15" x14ac:dyDescent="0.25">
      <c r="A787" s="64"/>
      <c r="B787" s="64"/>
      <c r="C787" s="64"/>
      <c r="D787" s="64"/>
      <c r="E787" s="64"/>
      <c r="F787" s="64"/>
      <c r="G787" s="64"/>
      <c r="H787" s="67"/>
      <c r="I787" s="66"/>
      <c r="J787" s="68"/>
      <c r="K787" s="68"/>
      <c r="L787" s="67"/>
      <c r="M787" s="61"/>
      <c r="N787" s="67"/>
      <c r="O787" s="66"/>
      <c r="P787" s="65"/>
      <c r="Q787" s="64"/>
      <c r="R787" s="64"/>
      <c r="S787" s="64"/>
      <c r="T787" s="64"/>
      <c r="U787" s="65"/>
      <c r="V787" s="62"/>
      <c r="W787" s="63"/>
      <c r="X787" s="63"/>
      <c r="Y787" s="63"/>
      <c r="Z787" s="63"/>
      <c r="AA787" s="63"/>
      <c r="AB787" s="63"/>
      <c r="AC787" s="63"/>
      <c r="AD787" s="62"/>
      <c r="AE787" s="61"/>
      <c r="AF787" s="61"/>
      <c r="AG787" s="60"/>
      <c r="AH787" s="60"/>
      <c r="AI787" s="59"/>
      <c r="AJ787" s="58"/>
      <c r="AK787" s="58"/>
      <c r="AL787" s="58"/>
      <c r="AM787" s="58"/>
      <c r="AN787" s="58"/>
      <c r="AO787" s="58"/>
      <c r="AP787" s="58"/>
      <c r="AQ787" s="57"/>
      <c r="AR787" s="57"/>
      <c r="AS787" s="57"/>
    </row>
    <row r="788" spans="1:45" ht="15" x14ac:dyDescent="0.25">
      <c r="A788" s="64"/>
      <c r="B788" s="64"/>
      <c r="C788" s="64"/>
      <c r="D788" s="64"/>
      <c r="E788" s="64"/>
      <c r="F788" s="64"/>
      <c r="G788" s="64"/>
      <c r="H788" s="67"/>
      <c r="I788" s="66"/>
      <c r="J788" s="68"/>
      <c r="K788" s="68"/>
      <c r="L788" s="67"/>
      <c r="M788" s="61"/>
      <c r="N788" s="67"/>
      <c r="O788" s="66"/>
      <c r="P788" s="65"/>
      <c r="Q788" s="64"/>
      <c r="R788" s="64"/>
      <c r="S788" s="64"/>
      <c r="T788" s="64"/>
      <c r="U788" s="65"/>
      <c r="V788" s="62"/>
      <c r="W788" s="63"/>
      <c r="X788" s="63"/>
      <c r="Y788" s="63"/>
      <c r="Z788" s="63"/>
      <c r="AA788" s="63"/>
      <c r="AB788" s="63"/>
      <c r="AC788" s="63"/>
      <c r="AD788" s="62"/>
      <c r="AE788" s="61"/>
      <c r="AF788" s="61"/>
      <c r="AG788" s="60"/>
      <c r="AH788" s="60"/>
      <c r="AI788" s="59"/>
      <c r="AJ788" s="58"/>
      <c r="AK788" s="58"/>
      <c r="AL788" s="58"/>
      <c r="AM788" s="58"/>
      <c r="AN788" s="58"/>
      <c r="AO788" s="58"/>
      <c r="AP788" s="58"/>
      <c r="AQ788" s="57"/>
      <c r="AR788" s="57"/>
      <c r="AS788" s="57"/>
    </row>
    <row r="789" spans="1:45" ht="15" x14ac:dyDescent="0.25">
      <c r="A789" s="64"/>
      <c r="B789" s="64"/>
      <c r="C789" s="64"/>
      <c r="D789" s="64"/>
      <c r="E789" s="64"/>
      <c r="F789" s="64"/>
      <c r="G789" s="64"/>
      <c r="H789" s="67"/>
      <c r="I789" s="66"/>
      <c r="J789" s="68"/>
      <c r="K789" s="68"/>
      <c r="L789" s="67"/>
      <c r="M789" s="61"/>
      <c r="N789" s="67"/>
      <c r="O789" s="66"/>
      <c r="P789" s="65"/>
      <c r="Q789" s="64"/>
      <c r="R789" s="64"/>
      <c r="S789" s="64"/>
      <c r="T789" s="64"/>
      <c r="U789" s="65"/>
      <c r="V789" s="62"/>
      <c r="W789" s="63"/>
      <c r="X789" s="63"/>
      <c r="Y789" s="63"/>
      <c r="Z789" s="63"/>
      <c r="AA789" s="63"/>
      <c r="AB789" s="63"/>
      <c r="AC789" s="63"/>
      <c r="AD789" s="62"/>
      <c r="AE789" s="61"/>
      <c r="AF789" s="61"/>
      <c r="AG789" s="60"/>
      <c r="AH789" s="60"/>
      <c r="AI789" s="59"/>
      <c r="AJ789" s="58"/>
      <c r="AK789" s="58"/>
      <c r="AL789" s="58"/>
      <c r="AM789" s="58"/>
      <c r="AN789" s="58"/>
      <c r="AO789" s="58"/>
      <c r="AP789" s="58"/>
      <c r="AQ789" s="57"/>
      <c r="AR789" s="57"/>
      <c r="AS789" s="57"/>
    </row>
    <row r="790" spans="1:45" ht="15" x14ac:dyDescent="0.25">
      <c r="A790" s="64"/>
      <c r="B790" s="64"/>
      <c r="C790" s="64"/>
      <c r="D790" s="64"/>
      <c r="E790" s="64"/>
      <c r="F790" s="64"/>
      <c r="G790" s="64"/>
      <c r="H790" s="67"/>
      <c r="I790" s="66"/>
      <c r="J790" s="68"/>
      <c r="K790" s="68"/>
      <c r="L790" s="67"/>
      <c r="M790" s="61"/>
      <c r="N790" s="67"/>
      <c r="O790" s="66"/>
      <c r="P790" s="65"/>
      <c r="Q790" s="64"/>
      <c r="R790" s="64"/>
      <c r="S790" s="64"/>
      <c r="T790" s="64"/>
      <c r="U790" s="65"/>
      <c r="V790" s="62"/>
      <c r="W790" s="63"/>
      <c r="X790" s="63"/>
      <c r="Y790" s="63"/>
      <c r="Z790" s="63"/>
      <c r="AA790" s="63"/>
      <c r="AB790" s="63"/>
      <c r="AC790" s="63"/>
      <c r="AD790" s="62"/>
      <c r="AE790" s="61"/>
      <c r="AF790" s="61"/>
      <c r="AG790" s="60"/>
      <c r="AH790" s="60"/>
      <c r="AI790" s="59"/>
      <c r="AJ790" s="58"/>
      <c r="AK790" s="58"/>
      <c r="AL790" s="58"/>
      <c r="AM790" s="58"/>
      <c r="AN790" s="58"/>
      <c r="AO790" s="58"/>
      <c r="AP790" s="58"/>
      <c r="AQ790" s="57"/>
      <c r="AR790" s="57"/>
      <c r="AS790" s="57"/>
    </row>
    <row r="791" spans="1:45" ht="15" x14ac:dyDescent="0.25">
      <c r="A791" s="64"/>
      <c r="B791" s="64"/>
      <c r="C791" s="64"/>
      <c r="D791" s="64"/>
      <c r="E791" s="64"/>
      <c r="F791" s="64"/>
      <c r="G791" s="64"/>
      <c r="H791" s="67"/>
      <c r="I791" s="66"/>
      <c r="J791" s="68"/>
      <c r="K791" s="68"/>
      <c r="L791" s="67"/>
      <c r="M791" s="61"/>
      <c r="N791" s="67"/>
      <c r="O791" s="66"/>
      <c r="P791" s="65"/>
      <c r="Q791" s="64"/>
      <c r="R791" s="64"/>
      <c r="S791" s="64"/>
      <c r="T791" s="64"/>
      <c r="U791" s="65"/>
      <c r="V791" s="62"/>
      <c r="W791" s="63"/>
      <c r="X791" s="63"/>
      <c r="Y791" s="63"/>
      <c r="Z791" s="63"/>
      <c r="AA791" s="63"/>
      <c r="AB791" s="63"/>
      <c r="AC791" s="63"/>
      <c r="AD791" s="62"/>
      <c r="AE791" s="61"/>
      <c r="AF791" s="61"/>
      <c r="AG791" s="60"/>
      <c r="AH791" s="60"/>
      <c r="AI791" s="59"/>
      <c r="AJ791" s="58"/>
      <c r="AK791" s="58"/>
      <c r="AL791" s="58"/>
      <c r="AM791" s="58"/>
      <c r="AN791" s="58"/>
      <c r="AO791" s="58"/>
      <c r="AP791" s="58"/>
      <c r="AQ791" s="57"/>
      <c r="AR791" s="57"/>
      <c r="AS791" s="57"/>
    </row>
    <row r="792" spans="1:45" ht="15" x14ac:dyDescent="0.25">
      <c r="A792" s="64"/>
      <c r="B792" s="64"/>
      <c r="C792" s="64"/>
      <c r="D792" s="64"/>
      <c r="E792" s="64"/>
      <c r="F792" s="64"/>
      <c r="G792" s="64"/>
      <c r="H792" s="67"/>
      <c r="I792" s="66"/>
      <c r="J792" s="68"/>
      <c r="K792" s="68"/>
      <c r="L792" s="67"/>
      <c r="M792" s="61"/>
      <c r="N792" s="67"/>
      <c r="O792" s="66"/>
      <c r="P792" s="65"/>
      <c r="Q792" s="64"/>
      <c r="R792" s="64"/>
      <c r="S792" s="64"/>
      <c r="T792" s="64"/>
      <c r="U792" s="65"/>
      <c r="V792" s="62"/>
      <c r="W792" s="63"/>
      <c r="X792" s="63"/>
      <c r="Y792" s="63"/>
      <c r="Z792" s="63"/>
      <c r="AA792" s="63"/>
      <c r="AB792" s="63"/>
      <c r="AC792" s="63"/>
      <c r="AD792" s="62"/>
      <c r="AE792" s="61"/>
      <c r="AF792" s="61"/>
      <c r="AG792" s="60"/>
      <c r="AH792" s="60"/>
      <c r="AI792" s="59"/>
      <c r="AJ792" s="58"/>
      <c r="AK792" s="58"/>
      <c r="AL792" s="58"/>
      <c r="AM792" s="58"/>
      <c r="AN792" s="58"/>
      <c r="AO792" s="58"/>
      <c r="AP792" s="58"/>
      <c r="AQ792" s="57"/>
      <c r="AR792" s="57"/>
      <c r="AS792" s="57"/>
    </row>
    <row r="793" spans="1:45" ht="15" x14ac:dyDescent="0.25">
      <c r="A793" s="64"/>
      <c r="B793" s="64"/>
      <c r="C793" s="64"/>
      <c r="D793" s="64"/>
      <c r="E793" s="64"/>
      <c r="F793" s="64"/>
      <c r="G793" s="64"/>
      <c r="H793" s="67"/>
      <c r="I793" s="66"/>
      <c r="J793" s="68"/>
      <c r="K793" s="68"/>
      <c r="L793" s="67"/>
      <c r="M793" s="61"/>
      <c r="N793" s="67"/>
      <c r="O793" s="66"/>
      <c r="P793" s="65"/>
      <c r="Q793" s="64"/>
      <c r="R793" s="64"/>
      <c r="S793" s="64"/>
      <c r="T793" s="64"/>
      <c r="U793" s="65"/>
      <c r="V793" s="62"/>
      <c r="W793" s="63"/>
      <c r="X793" s="63"/>
      <c r="Y793" s="63"/>
      <c r="Z793" s="63"/>
      <c r="AA793" s="63"/>
      <c r="AB793" s="63"/>
      <c r="AC793" s="63"/>
      <c r="AD793" s="62"/>
      <c r="AE793" s="61"/>
      <c r="AF793" s="61"/>
      <c r="AG793" s="60"/>
      <c r="AH793" s="60"/>
      <c r="AI793" s="59"/>
      <c r="AJ793" s="58"/>
      <c r="AK793" s="58"/>
      <c r="AL793" s="58"/>
      <c r="AM793" s="58"/>
      <c r="AN793" s="58"/>
      <c r="AO793" s="58"/>
      <c r="AP793" s="58"/>
      <c r="AQ793" s="57"/>
      <c r="AR793" s="57"/>
      <c r="AS793" s="57"/>
    </row>
    <row r="794" spans="1:45" ht="15" x14ac:dyDescent="0.25">
      <c r="A794" s="64"/>
      <c r="B794" s="64"/>
      <c r="C794" s="64"/>
      <c r="D794" s="64"/>
      <c r="E794" s="64"/>
      <c r="F794" s="64"/>
      <c r="G794" s="64"/>
      <c r="H794" s="67"/>
      <c r="I794" s="66"/>
      <c r="J794" s="68"/>
      <c r="K794" s="68"/>
      <c r="L794" s="67"/>
      <c r="M794" s="61"/>
      <c r="N794" s="67"/>
      <c r="O794" s="66"/>
      <c r="P794" s="65"/>
      <c r="Q794" s="64"/>
      <c r="R794" s="64"/>
      <c r="S794" s="64"/>
      <c r="T794" s="64"/>
      <c r="U794" s="65"/>
      <c r="V794" s="62"/>
      <c r="W794" s="63"/>
      <c r="X794" s="63"/>
      <c r="Y794" s="63"/>
      <c r="Z794" s="63"/>
      <c r="AA794" s="63"/>
      <c r="AB794" s="63"/>
      <c r="AC794" s="63"/>
      <c r="AD794" s="62"/>
      <c r="AE794" s="61"/>
      <c r="AF794" s="61"/>
      <c r="AG794" s="60"/>
      <c r="AH794" s="60"/>
      <c r="AI794" s="59"/>
      <c r="AJ794" s="58"/>
      <c r="AK794" s="58"/>
      <c r="AL794" s="58"/>
      <c r="AM794" s="58"/>
      <c r="AN794" s="58"/>
      <c r="AO794" s="58"/>
      <c r="AP794" s="58"/>
      <c r="AQ794" s="57"/>
      <c r="AR794" s="57"/>
      <c r="AS794" s="57"/>
    </row>
    <row r="795" spans="1:45" ht="15" x14ac:dyDescent="0.25">
      <c r="A795" s="64"/>
      <c r="B795" s="64"/>
      <c r="C795" s="64"/>
      <c r="D795" s="64"/>
      <c r="E795" s="64"/>
      <c r="F795" s="64"/>
      <c r="G795" s="64"/>
      <c r="H795" s="67"/>
      <c r="I795" s="66"/>
      <c r="J795" s="68"/>
      <c r="K795" s="68"/>
      <c r="L795" s="67"/>
      <c r="M795" s="61"/>
      <c r="N795" s="67"/>
      <c r="O795" s="66"/>
      <c r="P795" s="65"/>
      <c r="Q795" s="64"/>
      <c r="R795" s="64"/>
      <c r="S795" s="64"/>
      <c r="T795" s="64"/>
      <c r="U795" s="65"/>
      <c r="V795" s="62"/>
      <c r="W795" s="63"/>
      <c r="X795" s="63"/>
      <c r="Y795" s="63"/>
      <c r="Z795" s="63"/>
      <c r="AA795" s="63"/>
      <c r="AB795" s="63"/>
      <c r="AC795" s="63"/>
      <c r="AD795" s="62"/>
      <c r="AE795" s="61"/>
      <c r="AF795" s="61"/>
      <c r="AG795" s="60"/>
      <c r="AH795" s="60"/>
      <c r="AI795" s="59"/>
      <c r="AJ795" s="58"/>
      <c r="AK795" s="58"/>
      <c r="AL795" s="58"/>
      <c r="AM795" s="58"/>
      <c r="AN795" s="58"/>
      <c r="AO795" s="58"/>
      <c r="AP795" s="58"/>
      <c r="AQ795" s="57"/>
      <c r="AR795" s="57"/>
      <c r="AS795" s="57"/>
    </row>
    <row r="796" spans="1:45" ht="15" x14ac:dyDescent="0.25">
      <c r="A796" s="64"/>
      <c r="B796" s="64"/>
      <c r="C796" s="64"/>
      <c r="D796" s="64"/>
      <c r="E796" s="64"/>
      <c r="F796" s="64"/>
      <c r="G796" s="64"/>
      <c r="H796" s="67"/>
      <c r="I796" s="66"/>
      <c r="J796" s="68"/>
      <c r="K796" s="68"/>
      <c r="L796" s="67"/>
      <c r="M796" s="61"/>
      <c r="N796" s="67"/>
      <c r="O796" s="66"/>
      <c r="P796" s="65"/>
      <c r="Q796" s="64"/>
      <c r="R796" s="64"/>
      <c r="S796" s="64"/>
      <c r="T796" s="64"/>
      <c r="U796" s="65"/>
      <c r="V796" s="62"/>
      <c r="W796" s="63"/>
      <c r="X796" s="63"/>
      <c r="Y796" s="63"/>
      <c r="Z796" s="63"/>
      <c r="AA796" s="63"/>
      <c r="AB796" s="63"/>
      <c r="AC796" s="63"/>
      <c r="AD796" s="62"/>
      <c r="AE796" s="61"/>
      <c r="AF796" s="61"/>
      <c r="AG796" s="60"/>
      <c r="AH796" s="60"/>
      <c r="AI796" s="59"/>
      <c r="AJ796" s="58"/>
      <c r="AK796" s="58"/>
      <c r="AL796" s="58"/>
      <c r="AM796" s="58"/>
      <c r="AN796" s="58"/>
      <c r="AO796" s="58"/>
      <c r="AP796" s="58"/>
      <c r="AQ796" s="57"/>
      <c r="AR796" s="57"/>
      <c r="AS796" s="57"/>
    </row>
    <row r="797" spans="1:45" ht="15" x14ac:dyDescent="0.25">
      <c r="A797" s="64"/>
      <c r="B797" s="64"/>
      <c r="C797" s="64"/>
      <c r="D797" s="64"/>
      <c r="E797" s="64"/>
      <c r="F797" s="64"/>
      <c r="G797" s="64"/>
      <c r="H797" s="67"/>
      <c r="I797" s="66"/>
      <c r="J797" s="68"/>
      <c r="K797" s="68"/>
      <c r="L797" s="67"/>
      <c r="M797" s="61"/>
      <c r="N797" s="67"/>
      <c r="O797" s="66"/>
      <c r="P797" s="65"/>
      <c r="Q797" s="64"/>
      <c r="R797" s="64"/>
      <c r="S797" s="64"/>
      <c r="T797" s="64"/>
      <c r="U797" s="65"/>
      <c r="V797" s="62"/>
      <c r="W797" s="63"/>
      <c r="X797" s="63"/>
      <c r="Y797" s="63"/>
      <c r="Z797" s="63"/>
      <c r="AA797" s="63"/>
      <c r="AB797" s="63"/>
      <c r="AC797" s="63"/>
      <c r="AD797" s="62"/>
      <c r="AE797" s="61"/>
      <c r="AF797" s="61"/>
      <c r="AG797" s="60"/>
      <c r="AH797" s="60"/>
      <c r="AI797" s="59"/>
      <c r="AJ797" s="58"/>
      <c r="AK797" s="58"/>
      <c r="AL797" s="58"/>
      <c r="AM797" s="58"/>
      <c r="AN797" s="58"/>
      <c r="AO797" s="58"/>
      <c r="AP797" s="58"/>
      <c r="AQ797" s="57"/>
      <c r="AR797" s="57"/>
      <c r="AS797" s="57"/>
    </row>
    <row r="798" spans="1:45" ht="15" x14ac:dyDescent="0.25">
      <c r="A798" s="64"/>
      <c r="B798" s="64"/>
      <c r="C798" s="64"/>
      <c r="D798" s="64"/>
      <c r="E798" s="64"/>
      <c r="F798" s="64"/>
      <c r="G798" s="64"/>
      <c r="H798" s="67"/>
      <c r="I798" s="66"/>
      <c r="J798" s="68"/>
      <c r="K798" s="68"/>
      <c r="L798" s="67"/>
      <c r="M798" s="61"/>
      <c r="N798" s="67"/>
      <c r="O798" s="66"/>
      <c r="P798" s="65"/>
      <c r="Q798" s="64"/>
      <c r="R798" s="64"/>
      <c r="S798" s="64"/>
      <c r="T798" s="64"/>
      <c r="U798" s="65"/>
      <c r="V798" s="62"/>
      <c r="W798" s="63"/>
      <c r="X798" s="63"/>
      <c r="Y798" s="63"/>
      <c r="Z798" s="63"/>
      <c r="AA798" s="63"/>
      <c r="AB798" s="63"/>
      <c r="AC798" s="63"/>
      <c r="AD798" s="62"/>
      <c r="AE798" s="61"/>
      <c r="AF798" s="61"/>
      <c r="AG798" s="60"/>
      <c r="AH798" s="60"/>
      <c r="AI798" s="59"/>
      <c r="AJ798" s="58"/>
      <c r="AK798" s="58"/>
      <c r="AL798" s="58"/>
      <c r="AM798" s="58"/>
      <c r="AN798" s="58"/>
      <c r="AO798" s="58"/>
      <c r="AP798" s="58"/>
      <c r="AQ798" s="57"/>
      <c r="AR798" s="57"/>
      <c r="AS798" s="57"/>
    </row>
    <row r="799" spans="1:45" ht="15" x14ac:dyDescent="0.25">
      <c r="A799" s="64"/>
      <c r="B799" s="64"/>
      <c r="C799" s="64"/>
      <c r="D799" s="64"/>
      <c r="E799" s="64"/>
      <c r="F799" s="64"/>
      <c r="G799" s="64"/>
      <c r="H799" s="67"/>
      <c r="I799" s="66"/>
      <c r="J799" s="68"/>
      <c r="K799" s="68"/>
      <c r="L799" s="67"/>
      <c r="M799" s="61"/>
      <c r="N799" s="67"/>
      <c r="O799" s="66"/>
      <c r="P799" s="65"/>
      <c r="Q799" s="64"/>
      <c r="R799" s="64"/>
      <c r="S799" s="64"/>
      <c r="T799" s="64"/>
      <c r="U799" s="65"/>
      <c r="V799" s="62"/>
      <c r="W799" s="63"/>
      <c r="X799" s="63"/>
      <c r="Y799" s="63"/>
      <c r="Z799" s="63"/>
      <c r="AA799" s="63"/>
      <c r="AB799" s="63"/>
      <c r="AC799" s="63"/>
      <c r="AD799" s="62"/>
      <c r="AE799" s="61"/>
      <c r="AF799" s="61"/>
      <c r="AG799" s="60"/>
      <c r="AH799" s="60"/>
      <c r="AI799" s="59"/>
      <c r="AJ799" s="58"/>
      <c r="AK799" s="58"/>
      <c r="AL799" s="58"/>
      <c r="AM799" s="58"/>
      <c r="AN799" s="58"/>
      <c r="AO799" s="58"/>
      <c r="AP799" s="58"/>
      <c r="AQ799" s="57"/>
      <c r="AR799" s="57"/>
      <c r="AS799" s="57"/>
    </row>
    <row r="800" spans="1:45" ht="15" x14ac:dyDescent="0.25">
      <c r="A800" s="64"/>
      <c r="B800" s="64"/>
      <c r="C800" s="64"/>
      <c r="D800" s="64"/>
      <c r="E800" s="64"/>
      <c r="F800" s="64"/>
      <c r="G800" s="64"/>
      <c r="H800" s="67"/>
      <c r="I800" s="66"/>
      <c r="J800" s="68"/>
      <c r="K800" s="68"/>
      <c r="L800" s="67"/>
      <c r="M800" s="61"/>
      <c r="N800" s="67"/>
      <c r="O800" s="66"/>
      <c r="P800" s="65"/>
      <c r="Q800" s="64"/>
      <c r="R800" s="64"/>
      <c r="S800" s="64"/>
      <c r="T800" s="64"/>
      <c r="U800" s="65"/>
      <c r="V800" s="62"/>
      <c r="W800" s="63"/>
      <c r="X800" s="63"/>
      <c r="Y800" s="63"/>
      <c r="Z800" s="63"/>
      <c r="AA800" s="63"/>
      <c r="AB800" s="63"/>
      <c r="AC800" s="63"/>
      <c r="AD800" s="62"/>
      <c r="AE800" s="61"/>
      <c r="AF800" s="61"/>
      <c r="AG800" s="60"/>
      <c r="AH800" s="60"/>
      <c r="AI800" s="59"/>
      <c r="AJ800" s="58"/>
      <c r="AK800" s="58"/>
      <c r="AL800" s="58"/>
      <c r="AM800" s="58"/>
      <c r="AN800" s="58"/>
      <c r="AO800" s="58"/>
      <c r="AP800" s="58"/>
      <c r="AQ800" s="57"/>
      <c r="AR800" s="57"/>
      <c r="AS800" s="57"/>
    </row>
    <row r="801" spans="1:45" ht="15" x14ac:dyDescent="0.25">
      <c r="A801" s="64"/>
      <c r="B801" s="64"/>
      <c r="C801" s="64"/>
      <c r="D801" s="64"/>
      <c r="E801" s="64"/>
      <c r="F801" s="64"/>
      <c r="G801" s="64"/>
      <c r="H801" s="67"/>
      <c r="I801" s="66"/>
      <c r="J801" s="68"/>
      <c r="K801" s="68"/>
      <c r="L801" s="67"/>
      <c r="M801" s="61"/>
      <c r="N801" s="67"/>
      <c r="O801" s="66"/>
      <c r="P801" s="65"/>
      <c r="Q801" s="64"/>
      <c r="R801" s="64"/>
      <c r="S801" s="64"/>
      <c r="T801" s="64"/>
      <c r="U801" s="65"/>
      <c r="V801" s="62"/>
      <c r="W801" s="63"/>
      <c r="X801" s="63"/>
      <c r="Y801" s="63"/>
      <c r="Z801" s="63"/>
      <c r="AA801" s="63"/>
      <c r="AB801" s="63"/>
      <c r="AC801" s="63"/>
      <c r="AD801" s="62"/>
      <c r="AE801" s="61"/>
      <c r="AF801" s="61"/>
      <c r="AG801" s="60"/>
      <c r="AH801" s="60"/>
      <c r="AI801" s="59"/>
      <c r="AJ801" s="58"/>
      <c r="AK801" s="58"/>
      <c r="AL801" s="58"/>
      <c r="AM801" s="58"/>
      <c r="AN801" s="58"/>
      <c r="AO801" s="58"/>
      <c r="AP801" s="58"/>
      <c r="AQ801" s="57"/>
      <c r="AR801" s="57"/>
      <c r="AS801" s="57"/>
    </row>
    <row r="802" spans="1:45" ht="15" x14ac:dyDescent="0.25">
      <c r="A802" s="64"/>
      <c r="B802" s="64"/>
      <c r="C802" s="64"/>
      <c r="D802" s="64"/>
      <c r="E802" s="64"/>
      <c r="F802" s="64"/>
      <c r="G802" s="64"/>
      <c r="H802" s="67"/>
      <c r="I802" s="66"/>
      <c r="J802" s="68"/>
      <c r="K802" s="68"/>
      <c r="L802" s="67"/>
      <c r="M802" s="61"/>
      <c r="N802" s="67"/>
      <c r="O802" s="66"/>
      <c r="P802" s="65"/>
      <c r="Q802" s="64"/>
      <c r="R802" s="64"/>
      <c r="S802" s="64"/>
      <c r="T802" s="64"/>
      <c r="U802" s="65"/>
      <c r="V802" s="62"/>
      <c r="W802" s="63"/>
      <c r="X802" s="63"/>
      <c r="Y802" s="63"/>
      <c r="Z802" s="63"/>
      <c r="AA802" s="63"/>
      <c r="AB802" s="63"/>
      <c r="AC802" s="63"/>
      <c r="AD802" s="62"/>
      <c r="AE802" s="61"/>
      <c r="AF802" s="61"/>
      <c r="AG802" s="60"/>
      <c r="AH802" s="60"/>
      <c r="AI802" s="59"/>
      <c r="AJ802" s="58"/>
      <c r="AK802" s="58"/>
      <c r="AL802" s="58"/>
      <c r="AM802" s="58"/>
      <c r="AN802" s="58"/>
      <c r="AO802" s="58"/>
      <c r="AP802" s="58"/>
      <c r="AQ802" s="57"/>
      <c r="AR802" s="57"/>
      <c r="AS802" s="57"/>
    </row>
    <row r="803" spans="1:45" ht="15" x14ac:dyDescent="0.25">
      <c r="A803" s="64"/>
      <c r="B803" s="64"/>
      <c r="C803" s="64"/>
      <c r="D803" s="64"/>
      <c r="E803" s="64"/>
      <c r="F803" s="64"/>
      <c r="G803" s="64"/>
      <c r="H803" s="67"/>
      <c r="I803" s="66"/>
      <c r="J803" s="68"/>
      <c r="K803" s="68"/>
      <c r="L803" s="67"/>
      <c r="M803" s="61"/>
      <c r="N803" s="67"/>
      <c r="O803" s="66"/>
      <c r="P803" s="65"/>
      <c r="Q803" s="64"/>
      <c r="R803" s="64"/>
      <c r="S803" s="64"/>
      <c r="T803" s="64"/>
      <c r="U803" s="65"/>
      <c r="V803" s="62"/>
      <c r="W803" s="63"/>
      <c r="X803" s="63"/>
      <c r="Y803" s="63"/>
      <c r="Z803" s="63"/>
      <c r="AA803" s="63"/>
      <c r="AB803" s="63"/>
      <c r="AC803" s="63"/>
      <c r="AD803" s="62"/>
      <c r="AE803" s="61"/>
      <c r="AF803" s="61"/>
      <c r="AG803" s="60"/>
      <c r="AH803" s="60"/>
      <c r="AI803" s="59"/>
      <c r="AJ803" s="58"/>
      <c r="AK803" s="58"/>
      <c r="AL803" s="58"/>
      <c r="AM803" s="58"/>
      <c r="AN803" s="58"/>
      <c r="AO803" s="58"/>
      <c r="AP803" s="58"/>
      <c r="AQ803" s="57"/>
      <c r="AR803" s="57"/>
      <c r="AS803" s="57"/>
    </row>
    <row r="804" spans="1:45" ht="15" x14ac:dyDescent="0.25">
      <c r="A804" s="64"/>
      <c r="B804" s="64"/>
      <c r="C804" s="64"/>
      <c r="D804" s="64"/>
      <c r="E804" s="64"/>
      <c r="F804" s="64"/>
      <c r="G804" s="64"/>
      <c r="H804" s="67"/>
      <c r="I804" s="66"/>
      <c r="J804" s="68"/>
      <c r="K804" s="68"/>
      <c r="L804" s="67"/>
      <c r="M804" s="61"/>
      <c r="N804" s="67"/>
      <c r="O804" s="66"/>
      <c r="P804" s="65"/>
      <c r="Q804" s="64"/>
      <c r="R804" s="64"/>
      <c r="S804" s="64"/>
      <c r="T804" s="64"/>
      <c r="U804" s="65"/>
      <c r="V804" s="62"/>
      <c r="W804" s="63"/>
      <c r="X804" s="63"/>
      <c r="Y804" s="63"/>
      <c r="Z804" s="63"/>
      <c r="AA804" s="63"/>
      <c r="AB804" s="63"/>
      <c r="AC804" s="63"/>
      <c r="AD804" s="62"/>
      <c r="AE804" s="61"/>
      <c r="AF804" s="61"/>
      <c r="AG804" s="60"/>
      <c r="AH804" s="60"/>
      <c r="AI804" s="59"/>
      <c r="AJ804" s="58"/>
      <c r="AK804" s="58"/>
      <c r="AL804" s="58"/>
      <c r="AM804" s="58"/>
      <c r="AN804" s="58"/>
      <c r="AO804" s="58"/>
      <c r="AP804" s="58"/>
      <c r="AQ804" s="57"/>
      <c r="AR804" s="57"/>
      <c r="AS804" s="57"/>
    </row>
    <row r="805" spans="1:45" ht="15" x14ac:dyDescent="0.25">
      <c r="A805" s="64"/>
      <c r="B805" s="64"/>
      <c r="C805" s="64"/>
      <c r="D805" s="64"/>
      <c r="E805" s="64"/>
      <c r="F805" s="64"/>
      <c r="G805" s="64"/>
      <c r="H805" s="67"/>
      <c r="I805" s="66"/>
      <c r="J805" s="68"/>
      <c r="K805" s="68"/>
      <c r="L805" s="67"/>
      <c r="M805" s="61"/>
      <c r="N805" s="67"/>
      <c r="O805" s="66"/>
      <c r="P805" s="65"/>
      <c r="Q805" s="64"/>
      <c r="R805" s="64"/>
      <c r="S805" s="64"/>
      <c r="T805" s="64"/>
      <c r="U805" s="65"/>
      <c r="V805" s="62"/>
      <c r="W805" s="63"/>
      <c r="X805" s="63"/>
      <c r="Y805" s="63"/>
      <c r="Z805" s="63"/>
      <c r="AA805" s="63"/>
      <c r="AB805" s="63"/>
      <c r="AC805" s="63"/>
      <c r="AD805" s="62"/>
      <c r="AE805" s="61"/>
      <c r="AF805" s="61"/>
      <c r="AG805" s="60"/>
      <c r="AH805" s="60"/>
      <c r="AI805" s="59"/>
      <c r="AJ805" s="58"/>
      <c r="AK805" s="58"/>
      <c r="AL805" s="58"/>
      <c r="AM805" s="58"/>
      <c r="AN805" s="58"/>
      <c r="AO805" s="58"/>
      <c r="AP805" s="58"/>
      <c r="AQ805" s="57"/>
      <c r="AR805" s="57"/>
      <c r="AS805" s="57"/>
    </row>
    <row r="806" spans="1:45" ht="15" x14ac:dyDescent="0.25">
      <c r="A806" s="64"/>
      <c r="B806" s="64"/>
      <c r="C806" s="64"/>
      <c r="D806" s="64"/>
      <c r="E806" s="64"/>
      <c r="F806" s="64"/>
      <c r="G806" s="64"/>
      <c r="H806" s="67"/>
      <c r="I806" s="66"/>
      <c r="J806" s="68"/>
      <c r="K806" s="68"/>
      <c r="L806" s="67"/>
      <c r="M806" s="61"/>
      <c r="N806" s="67"/>
      <c r="O806" s="66"/>
      <c r="P806" s="65"/>
      <c r="Q806" s="64"/>
      <c r="R806" s="64"/>
      <c r="S806" s="64"/>
      <c r="T806" s="64"/>
      <c r="U806" s="65"/>
      <c r="V806" s="62"/>
      <c r="W806" s="63"/>
      <c r="X806" s="63"/>
      <c r="Y806" s="63"/>
      <c r="Z806" s="63"/>
      <c r="AA806" s="63"/>
      <c r="AB806" s="63"/>
      <c r="AC806" s="63"/>
      <c r="AD806" s="62"/>
      <c r="AE806" s="61"/>
      <c r="AF806" s="61"/>
      <c r="AG806" s="60"/>
      <c r="AH806" s="60"/>
      <c r="AI806" s="59"/>
      <c r="AJ806" s="58"/>
      <c r="AK806" s="58"/>
      <c r="AL806" s="58"/>
      <c r="AM806" s="58"/>
      <c r="AN806" s="58"/>
      <c r="AO806" s="58"/>
      <c r="AP806" s="58"/>
      <c r="AQ806" s="57"/>
      <c r="AR806" s="57"/>
      <c r="AS806" s="57"/>
    </row>
    <row r="807" spans="1:45" ht="15" x14ac:dyDescent="0.25">
      <c r="A807" s="64"/>
      <c r="B807" s="64"/>
      <c r="C807" s="64"/>
      <c r="D807" s="64"/>
      <c r="E807" s="64"/>
      <c r="F807" s="64"/>
      <c r="G807" s="64"/>
      <c r="H807" s="67"/>
      <c r="I807" s="66"/>
      <c r="J807" s="68"/>
      <c r="K807" s="68"/>
      <c r="L807" s="67"/>
      <c r="M807" s="61"/>
      <c r="N807" s="67"/>
      <c r="O807" s="66"/>
      <c r="P807" s="65"/>
      <c r="Q807" s="64"/>
      <c r="R807" s="64"/>
      <c r="S807" s="64"/>
      <c r="T807" s="64"/>
      <c r="U807" s="65"/>
      <c r="V807" s="62"/>
      <c r="W807" s="63"/>
      <c r="X807" s="63"/>
      <c r="Y807" s="63"/>
      <c r="Z807" s="63"/>
      <c r="AA807" s="63"/>
      <c r="AB807" s="63"/>
      <c r="AC807" s="63"/>
      <c r="AD807" s="62"/>
      <c r="AE807" s="61"/>
      <c r="AF807" s="61"/>
      <c r="AG807" s="60"/>
      <c r="AH807" s="60"/>
      <c r="AI807" s="59"/>
      <c r="AJ807" s="58"/>
      <c r="AK807" s="58"/>
      <c r="AL807" s="58"/>
      <c r="AM807" s="58"/>
      <c r="AN807" s="58"/>
      <c r="AO807" s="58"/>
      <c r="AP807" s="58"/>
      <c r="AQ807" s="57"/>
      <c r="AR807" s="57"/>
      <c r="AS807" s="57"/>
    </row>
    <row r="808" spans="1:45" ht="15" x14ac:dyDescent="0.25">
      <c r="A808" s="64"/>
      <c r="B808" s="64"/>
      <c r="C808" s="64"/>
      <c r="D808" s="64"/>
      <c r="E808" s="64"/>
      <c r="F808" s="64"/>
      <c r="G808" s="64"/>
      <c r="H808" s="67"/>
      <c r="I808" s="66"/>
      <c r="J808" s="68"/>
      <c r="K808" s="68"/>
      <c r="L808" s="67"/>
      <c r="M808" s="61"/>
      <c r="N808" s="67"/>
      <c r="O808" s="66"/>
      <c r="P808" s="65"/>
      <c r="Q808" s="64"/>
      <c r="R808" s="64"/>
      <c r="S808" s="64"/>
      <c r="T808" s="64"/>
      <c r="U808" s="65"/>
      <c r="V808" s="62"/>
      <c r="W808" s="63"/>
      <c r="X808" s="63"/>
      <c r="Y808" s="63"/>
      <c r="Z808" s="63"/>
      <c r="AA808" s="63"/>
      <c r="AB808" s="63"/>
      <c r="AC808" s="63"/>
      <c r="AD808" s="62"/>
      <c r="AE808" s="61"/>
      <c r="AF808" s="61"/>
      <c r="AG808" s="60"/>
      <c r="AH808" s="60"/>
      <c r="AI808" s="59"/>
      <c r="AJ808" s="58"/>
      <c r="AK808" s="58"/>
      <c r="AL808" s="58"/>
      <c r="AM808" s="58"/>
      <c r="AN808" s="58"/>
      <c r="AO808" s="58"/>
      <c r="AP808" s="58"/>
      <c r="AQ808" s="57"/>
      <c r="AR808" s="57"/>
      <c r="AS808" s="57"/>
    </row>
    <row r="809" spans="1:45" ht="15" x14ac:dyDescent="0.25">
      <c r="A809" s="64"/>
      <c r="B809" s="64"/>
      <c r="C809" s="64"/>
      <c r="D809" s="64"/>
      <c r="E809" s="64"/>
      <c r="F809" s="64"/>
      <c r="G809" s="64"/>
      <c r="H809" s="67"/>
      <c r="I809" s="66"/>
      <c r="J809" s="68"/>
      <c r="K809" s="68"/>
      <c r="L809" s="67"/>
      <c r="M809" s="61"/>
      <c r="N809" s="67"/>
      <c r="O809" s="66"/>
      <c r="P809" s="65"/>
      <c r="Q809" s="64"/>
      <c r="R809" s="64"/>
      <c r="S809" s="64"/>
      <c r="T809" s="64"/>
      <c r="U809" s="65"/>
      <c r="V809" s="62"/>
      <c r="W809" s="63"/>
      <c r="X809" s="63"/>
      <c r="Y809" s="63"/>
      <c r="Z809" s="63"/>
      <c r="AA809" s="63"/>
      <c r="AB809" s="63"/>
      <c r="AC809" s="63"/>
      <c r="AD809" s="62"/>
      <c r="AE809" s="61"/>
      <c r="AF809" s="61"/>
      <c r="AG809" s="60"/>
      <c r="AH809" s="60"/>
      <c r="AI809" s="59"/>
      <c r="AJ809" s="58"/>
      <c r="AK809" s="58"/>
      <c r="AL809" s="58"/>
      <c r="AM809" s="58"/>
      <c r="AN809" s="58"/>
      <c r="AO809" s="58"/>
      <c r="AP809" s="58"/>
      <c r="AQ809" s="57"/>
      <c r="AR809" s="57"/>
      <c r="AS809" s="57"/>
    </row>
    <row r="810" spans="1:45" ht="15" x14ac:dyDescent="0.25">
      <c r="A810" s="64"/>
      <c r="B810" s="64"/>
      <c r="C810" s="64"/>
      <c r="D810" s="64"/>
      <c r="E810" s="64"/>
      <c r="F810" s="64"/>
      <c r="G810" s="64"/>
      <c r="H810" s="67"/>
      <c r="I810" s="66"/>
      <c r="J810" s="68"/>
      <c r="K810" s="68"/>
      <c r="L810" s="67"/>
      <c r="M810" s="61"/>
      <c r="N810" s="67"/>
      <c r="O810" s="66"/>
      <c r="P810" s="65"/>
      <c r="Q810" s="64"/>
      <c r="R810" s="64"/>
      <c r="S810" s="64"/>
      <c r="T810" s="64"/>
      <c r="U810" s="65"/>
      <c r="V810" s="62"/>
      <c r="W810" s="63"/>
      <c r="X810" s="63"/>
      <c r="Y810" s="63"/>
      <c r="Z810" s="63"/>
      <c r="AA810" s="63"/>
      <c r="AB810" s="63"/>
      <c r="AC810" s="63"/>
      <c r="AD810" s="62"/>
      <c r="AE810" s="61"/>
      <c r="AF810" s="61"/>
      <c r="AG810" s="60"/>
      <c r="AH810" s="60"/>
      <c r="AI810" s="59"/>
      <c r="AJ810" s="58"/>
      <c r="AK810" s="58"/>
      <c r="AL810" s="58"/>
      <c r="AM810" s="58"/>
      <c r="AN810" s="58"/>
      <c r="AO810" s="58"/>
      <c r="AP810" s="58"/>
      <c r="AQ810" s="57"/>
      <c r="AR810" s="57"/>
      <c r="AS810" s="57"/>
    </row>
    <row r="811" spans="1:45" ht="15" x14ac:dyDescent="0.25">
      <c r="A811" s="64"/>
      <c r="B811" s="64"/>
      <c r="C811" s="64"/>
      <c r="D811" s="64"/>
      <c r="E811" s="64"/>
      <c r="F811" s="64"/>
      <c r="G811" s="64"/>
      <c r="H811" s="67"/>
      <c r="I811" s="66"/>
      <c r="J811" s="68"/>
      <c r="K811" s="68"/>
      <c r="L811" s="67"/>
      <c r="M811" s="61"/>
      <c r="N811" s="67"/>
      <c r="O811" s="66"/>
      <c r="P811" s="65"/>
      <c r="Q811" s="64"/>
      <c r="R811" s="64"/>
      <c r="S811" s="64"/>
      <c r="T811" s="64"/>
      <c r="U811" s="65"/>
      <c r="V811" s="62"/>
      <c r="W811" s="63"/>
      <c r="X811" s="63"/>
      <c r="Y811" s="63"/>
      <c r="Z811" s="63"/>
      <c r="AA811" s="63"/>
      <c r="AB811" s="63"/>
      <c r="AC811" s="63"/>
      <c r="AD811" s="62"/>
      <c r="AE811" s="61"/>
      <c r="AF811" s="61"/>
      <c r="AG811" s="60"/>
      <c r="AH811" s="60"/>
      <c r="AI811" s="59"/>
      <c r="AJ811" s="58"/>
      <c r="AK811" s="58"/>
      <c r="AL811" s="58"/>
      <c r="AM811" s="58"/>
      <c r="AN811" s="58"/>
      <c r="AO811" s="58"/>
      <c r="AP811" s="58"/>
      <c r="AQ811" s="57"/>
      <c r="AR811" s="57"/>
      <c r="AS811" s="57"/>
    </row>
    <row r="812" spans="1:45" ht="15" x14ac:dyDescent="0.25">
      <c r="A812" s="64"/>
      <c r="B812" s="64"/>
      <c r="C812" s="64"/>
      <c r="D812" s="64"/>
      <c r="E812" s="64"/>
      <c r="F812" s="64"/>
      <c r="G812" s="64"/>
      <c r="H812" s="67"/>
      <c r="I812" s="66"/>
      <c r="J812" s="68"/>
      <c r="K812" s="68"/>
      <c r="L812" s="67"/>
      <c r="M812" s="61"/>
      <c r="N812" s="67"/>
      <c r="O812" s="66"/>
      <c r="P812" s="65"/>
      <c r="Q812" s="64"/>
      <c r="R812" s="64"/>
      <c r="S812" s="64"/>
      <c r="T812" s="64"/>
      <c r="U812" s="65"/>
      <c r="V812" s="62"/>
      <c r="W812" s="63"/>
      <c r="X812" s="63"/>
      <c r="Y812" s="63"/>
      <c r="Z812" s="63"/>
      <c r="AA812" s="63"/>
      <c r="AB812" s="63"/>
      <c r="AC812" s="63"/>
      <c r="AD812" s="62"/>
      <c r="AE812" s="61"/>
      <c r="AF812" s="61"/>
      <c r="AG812" s="60"/>
      <c r="AH812" s="60"/>
      <c r="AI812" s="59"/>
      <c r="AJ812" s="58"/>
      <c r="AK812" s="58"/>
      <c r="AL812" s="58"/>
      <c r="AM812" s="58"/>
      <c r="AN812" s="58"/>
      <c r="AO812" s="58"/>
      <c r="AP812" s="58"/>
      <c r="AQ812" s="57"/>
      <c r="AR812" s="57"/>
      <c r="AS812" s="57"/>
    </row>
    <row r="813" spans="1:45" ht="15" x14ac:dyDescent="0.25">
      <c r="A813" s="64"/>
      <c r="B813" s="64"/>
      <c r="C813" s="64"/>
      <c r="D813" s="64"/>
      <c r="E813" s="64"/>
      <c r="F813" s="64"/>
      <c r="G813" s="64"/>
      <c r="H813" s="67"/>
      <c r="I813" s="66"/>
      <c r="J813" s="68"/>
      <c r="K813" s="68"/>
      <c r="L813" s="67"/>
      <c r="M813" s="61"/>
      <c r="N813" s="67"/>
      <c r="O813" s="66"/>
      <c r="P813" s="65"/>
      <c r="Q813" s="64"/>
      <c r="R813" s="64"/>
      <c r="S813" s="64"/>
      <c r="T813" s="64"/>
      <c r="U813" s="65"/>
      <c r="V813" s="62"/>
      <c r="W813" s="63"/>
      <c r="X813" s="63"/>
      <c r="Y813" s="63"/>
      <c r="Z813" s="63"/>
      <c r="AA813" s="63"/>
      <c r="AB813" s="63"/>
      <c r="AC813" s="63"/>
      <c r="AD813" s="62"/>
      <c r="AE813" s="61"/>
      <c r="AF813" s="61"/>
      <c r="AG813" s="60"/>
      <c r="AH813" s="60"/>
      <c r="AI813" s="59"/>
      <c r="AJ813" s="58"/>
      <c r="AK813" s="58"/>
      <c r="AL813" s="58"/>
      <c r="AM813" s="58"/>
      <c r="AN813" s="58"/>
      <c r="AO813" s="58"/>
      <c r="AP813" s="58"/>
      <c r="AQ813" s="57"/>
      <c r="AR813" s="57"/>
      <c r="AS813" s="57"/>
    </row>
    <row r="814" spans="1:45" ht="15" x14ac:dyDescent="0.25">
      <c r="A814" s="64"/>
      <c r="B814" s="64"/>
      <c r="C814" s="64"/>
      <c r="D814" s="64"/>
      <c r="E814" s="64"/>
      <c r="F814" s="64"/>
      <c r="G814" s="64"/>
      <c r="H814" s="67"/>
      <c r="I814" s="66"/>
      <c r="J814" s="68"/>
      <c r="K814" s="68"/>
      <c r="L814" s="67"/>
      <c r="M814" s="61"/>
      <c r="N814" s="67"/>
      <c r="O814" s="66"/>
      <c r="P814" s="65"/>
      <c r="Q814" s="64"/>
      <c r="R814" s="64"/>
      <c r="S814" s="64"/>
      <c r="T814" s="64"/>
      <c r="U814" s="65"/>
      <c r="V814" s="62"/>
      <c r="W814" s="63"/>
      <c r="X814" s="63"/>
      <c r="Y814" s="63"/>
      <c r="Z814" s="63"/>
      <c r="AA814" s="63"/>
      <c r="AB814" s="63"/>
      <c r="AC814" s="63"/>
      <c r="AD814" s="62"/>
      <c r="AE814" s="61"/>
      <c r="AF814" s="61"/>
      <c r="AG814" s="60"/>
      <c r="AH814" s="60"/>
      <c r="AI814" s="59"/>
      <c r="AJ814" s="58"/>
      <c r="AK814" s="58"/>
      <c r="AL814" s="58"/>
      <c r="AM814" s="58"/>
      <c r="AN814" s="58"/>
      <c r="AO814" s="58"/>
      <c r="AP814" s="58"/>
      <c r="AQ814" s="57"/>
      <c r="AR814" s="57"/>
      <c r="AS814" s="57"/>
    </row>
    <row r="815" spans="1:45" ht="15" x14ac:dyDescent="0.25">
      <c r="A815" s="64"/>
      <c r="B815" s="64"/>
      <c r="C815" s="64"/>
      <c r="D815" s="64"/>
      <c r="E815" s="64"/>
      <c r="F815" s="64"/>
      <c r="G815" s="64"/>
      <c r="H815" s="67"/>
      <c r="I815" s="66"/>
      <c r="J815" s="68"/>
      <c r="K815" s="68"/>
      <c r="L815" s="67"/>
      <c r="M815" s="61"/>
      <c r="N815" s="67"/>
      <c r="O815" s="66"/>
      <c r="P815" s="65"/>
      <c r="Q815" s="64"/>
      <c r="R815" s="64"/>
      <c r="S815" s="64"/>
      <c r="T815" s="64"/>
      <c r="U815" s="65"/>
      <c r="V815" s="62"/>
      <c r="W815" s="63"/>
      <c r="X815" s="63"/>
      <c r="Y815" s="63"/>
      <c r="Z815" s="63"/>
      <c r="AA815" s="63"/>
      <c r="AB815" s="63"/>
      <c r="AC815" s="63"/>
      <c r="AD815" s="62"/>
      <c r="AE815" s="61"/>
      <c r="AF815" s="61"/>
      <c r="AG815" s="60"/>
      <c r="AH815" s="60"/>
      <c r="AI815" s="59"/>
      <c r="AJ815" s="58"/>
      <c r="AK815" s="58"/>
      <c r="AL815" s="58"/>
      <c r="AM815" s="58"/>
      <c r="AN815" s="58"/>
      <c r="AO815" s="58"/>
      <c r="AP815" s="58"/>
      <c r="AQ815" s="57"/>
      <c r="AR815" s="57"/>
      <c r="AS815" s="57"/>
    </row>
    <row r="816" spans="1:45" ht="15" x14ac:dyDescent="0.25">
      <c r="A816" s="64"/>
      <c r="B816" s="64"/>
      <c r="C816" s="64"/>
      <c r="D816" s="64"/>
      <c r="E816" s="64"/>
      <c r="F816" s="64"/>
      <c r="G816" s="64"/>
      <c r="H816" s="67"/>
      <c r="I816" s="66"/>
      <c r="J816" s="68"/>
      <c r="K816" s="68"/>
      <c r="L816" s="67"/>
      <c r="M816" s="61"/>
      <c r="N816" s="67"/>
      <c r="O816" s="66"/>
      <c r="P816" s="65"/>
      <c r="Q816" s="64"/>
      <c r="R816" s="64"/>
      <c r="S816" s="64"/>
      <c r="T816" s="64"/>
      <c r="U816" s="65"/>
      <c r="V816" s="62"/>
      <c r="W816" s="63"/>
      <c r="X816" s="63"/>
      <c r="Y816" s="63"/>
      <c r="Z816" s="63"/>
      <c r="AA816" s="63"/>
      <c r="AB816" s="63"/>
      <c r="AC816" s="63"/>
      <c r="AD816" s="62"/>
      <c r="AE816" s="61"/>
      <c r="AF816" s="61"/>
      <c r="AG816" s="60"/>
      <c r="AH816" s="60"/>
      <c r="AI816" s="59"/>
      <c r="AJ816" s="58"/>
      <c r="AK816" s="58"/>
      <c r="AL816" s="58"/>
      <c r="AM816" s="58"/>
      <c r="AN816" s="58"/>
      <c r="AO816" s="58"/>
      <c r="AP816" s="58"/>
      <c r="AQ816" s="57"/>
      <c r="AR816" s="57"/>
      <c r="AS816" s="57"/>
    </row>
    <row r="817" spans="1:45" ht="15" x14ac:dyDescent="0.25">
      <c r="A817" s="64"/>
      <c r="B817" s="64"/>
      <c r="C817" s="64"/>
      <c r="D817" s="64"/>
      <c r="E817" s="64"/>
      <c r="F817" s="64"/>
      <c r="G817" s="64"/>
      <c r="H817" s="67"/>
      <c r="I817" s="66"/>
      <c r="J817" s="68"/>
      <c r="K817" s="68"/>
      <c r="L817" s="67"/>
      <c r="M817" s="61"/>
      <c r="N817" s="67"/>
      <c r="O817" s="66"/>
      <c r="P817" s="65"/>
      <c r="Q817" s="64"/>
      <c r="R817" s="64"/>
      <c r="S817" s="64"/>
      <c r="T817" s="64"/>
      <c r="U817" s="65"/>
      <c r="V817" s="62"/>
      <c r="W817" s="63"/>
      <c r="X817" s="63"/>
      <c r="Y817" s="63"/>
      <c r="Z817" s="63"/>
      <c r="AA817" s="63"/>
      <c r="AB817" s="63"/>
      <c r="AC817" s="63"/>
      <c r="AD817" s="62"/>
      <c r="AE817" s="61"/>
      <c r="AF817" s="61"/>
      <c r="AG817" s="60"/>
      <c r="AH817" s="60"/>
      <c r="AI817" s="59"/>
      <c r="AJ817" s="58"/>
      <c r="AK817" s="58"/>
      <c r="AL817" s="58"/>
      <c r="AM817" s="58"/>
      <c r="AN817" s="58"/>
      <c r="AO817" s="58"/>
      <c r="AP817" s="58"/>
      <c r="AQ817" s="57"/>
      <c r="AR817" s="57"/>
      <c r="AS817" s="57"/>
    </row>
    <row r="818" spans="1:45" ht="15" x14ac:dyDescent="0.25">
      <c r="A818" s="64"/>
      <c r="B818" s="64"/>
      <c r="C818" s="64"/>
      <c r="D818" s="64"/>
      <c r="E818" s="64"/>
      <c r="F818" s="64"/>
      <c r="G818" s="64"/>
      <c r="H818" s="67"/>
      <c r="I818" s="66"/>
      <c r="J818" s="68"/>
      <c r="K818" s="68"/>
      <c r="L818" s="67"/>
      <c r="M818" s="61"/>
      <c r="N818" s="67"/>
      <c r="O818" s="66"/>
      <c r="P818" s="65"/>
      <c r="Q818" s="64"/>
      <c r="R818" s="64"/>
      <c r="S818" s="64"/>
      <c r="T818" s="64"/>
      <c r="U818" s="65"/>
      <c r="V818" s="62"/>
      <c r="W818" s="63"/>
      <c r="X818" s="63"/>
      <c r="Y818" s="63"/>
      <c r="Z818" s="63"/>
      <c r="AA818" s="63"/>
      <c r="AB818" s="63"/>
      <c r="AC818" s="63"/>
      <c r="AD818" s="62"/>
      <c r="AE818" s="61"/>
      <c r="AF818" s="61"/>
      <c r="AG818" s="60"/>
      <c r="AH818" s="60"/>
      <c r="AI818" s="59"/>
      <c r="AJ818" s="58"/>
      <c r="AK818" s="58"/>
      <c r="AL818" s="58"/>
      <c r="AM818" s="58"/>
      <c r="AN818" s="58"/>
      <c r="AO818" s="58"/>
      <c r="AP818" s="58"/>
      <c r="AQ818" s="57"/>
      <c r="AR818" s="57"/>
      <c r="AS818" s="57"/>
    </row>
    <row r="819" spans="1:45" ht="15" x14ac:dyDescent="0.25">
      <c r="A819" s="64"/>
      <c r="B819" s="64"/>
      <c r="C819" s="64"/>
      <c r="D819" s="64"/>
      <c r="E819" s="64"/>
      <c r="F819" s="64"/>
      <c r="G819" s="64"/>
      <c r="H819" s="67"/>
      <c r="I819" s="66"/>
      <c r="J819" s="68"/>
      <c r="K819" s="68"/>
      <c r="L819" s="67"/>
      <c r="M819" s="61"/>
      <c r="N819" s="67"/>
      <c r="O819" s="66"/>
      <c r="P819" s="65"/>
      <c r="Q819" s="64"/>
      <c r="R819" s="64"/>
      <c r="S819" s="64"/>
      <c r="T819" s="64"/>
      <c r="U819" s="65"/>
      <c r="V819" s="62"/>
      <c r="W819" s="63"/>
      <c r="X819" s="63"/>
      <c r="Y819" s="63"/>
      <c r="Z819" s="63"/>
      <c r="AA819" s="63"/>
      <c r="AB819" s="63"/>
      <c r="AC819" s="63"/>
      <c r="AD819" s="62"/>
      <c r="AE819" s="61"/>
      <c r="AF819" s="61"/>
      <c r="AG819" s="60"/>
      <c r="AH819" s="60"/>
      <c r="AI819" s="59"/>
      <c r="AJ819" s="58"/>
      <c r="AK819" s="58"/>
      <c r="AL819" s="58"/>
      <c r="AM819" s="58"/>
      <c r="AN819" s="58"/>
      <c r="AO819" s="58"/>
      <c r="AP819" s="58"/>
      <c r="AQ819" s="57"/>
      <c r="AR819" s="57"/>
      <c r="AS819" s="57"/>
    </row>
    <row r="820" spans="1:45" ht="15" x14ac:dyDescent="0.25">
      <c r="A820" s="64"/>
      <c r="B820" s="64"/>
      <c r="C820" s="64"/>
      <c r="D820" s="64"/>
      <c r="E820" s="64"/>
      <c r="F820" s="64"/>
      <c r="G820" s="64"/>
      <c r="H820" s="67"/>
      <c r="I820" s="66"/>
      <c r="J820" s="68"/>
      <c r="K820" s="68"/>
      <c r="L820" s="67"/>
      <c r="M820" s="61"/>
      <c r="N820" s="67"/>
      <c r="O820" s="66"/>
      <c r="P820" s="65"/>
      <c r="Q820" s="64"/>
      <c r="R820" s="64"/>
      <c r="S820" s="64"/>
      <c r="T820" s="64"/>
      <c r="U820" s="65"/>
      <c r="V820" s="62"/>
      <c r="W820" s="63"/>
      <c r="X820" s="63"/>
      <c r="Y820" s="63"/>
      <c r="Z820" s="63"/>
      <c r="AA820" s="63"/>
      <c r="AB820" s="63"/>
      <c r="AC820" s="63"/>
      <c r="AD820" s="62"/>
      <c r="AE820" s="61"/>
      <c r="AF820" s="61"/>
      <c r="AG820" s="60"/>
      <c r="AH820" s="60"/>
      <c r="AI820" s="59"/>
      <c r="AJ820" s="58"/>
      <c r="AK820" s="58"/>
      <c r="AL820" s="58"/>
      <c r="AM820" s="58"/>
      <c r="AN820" s="58"/>
      <c r="AO820" s="58"/>
      <c r="AP820" s="58"/>
      <c r="AQ820" s="57"/>
      <c r="AR820" s="57"/>
      <c r="AS820" s="57"/>
    </row>
    <row r="821" spans="1:45" ht="15" x14ac:dyDescent="0.25">
      <c r="A821" s="64"/>
      <c r="B821" s="64"/>
      <c r="C821" s="64"/>
      <c r="D821" s="64"/>
      <c r="E821" s="64"/>
      <c r="F821" s="64"/>
      <c r="G821" s="64"/>
      <c r="H821" s="67"/>
      <c r="I821" s="66"/>
      <c r="J821" s="68"/>
      <c r="K821" s="68"/>
      <c r="L821" s="67"/>
      <c r="M821" s="61"/>
      <c r="N821" s="67"/>
      <c r="O821" s="66"/>
      <c r="P821" s="65"/>
      <c r="Q821" s="64"/>
      <c r="R821" s="64"/>
      <c r="S821" s="64"/>
      <c r="T821" s="64"/>
      <c r="U821" s="65"/>
      <c r="V821" s="62"/>
      <c r="W821" s="63"/>
      <c r="X821" s="63"/>
      <c r="Y821" s="63"/>
      <c r="Z821" s="63"/>
      <c r="AA821" s="63"/>
      <c r="AB821" s="63"/>
      <c r="AC821" s="63"/>
      <c r="AD821" s="62"/>
      <c r="AE821" s="61"/>
      <c r="AF821" s="61"/>
      <c r="AG821" s="60"/>
      <c r="AH821" s="60"/>
      <c r="AI821" s="59"/>
      <c r="AJ821" s="58"/>
      <c r="AK821" s="58"/>
      <c r="AL821" s="58"/>
      <c r="AM821" s="58"/>
      <c r="AN821" s="58"/>
      <c r="AO821" s="58"/>
      <c r="AP821" s="58"/>
      <c r="AQ821" s="57"/>
      <c r="AR821" s="57"/>
      <c r="AS821" s="57"/>
    </row>
    <row r="822" spans="1:45" ht="15" x14ac:dyDescent="0.25">
      <c r="A822" s="64"/>
      <c r="B822" s="64"/>
      <c r="C822" s="64"/>
      <c r="D822" s="64"/>
      <c r="E822" s="64"/>
      <c r="F822" s="64"/>
      <c r="G822" s="64"/>
      <c r="H822" s="67"/>
      <c r="I822" s="66"/>
      <c r="J822" s="68"/>
      <c r="K822" s="68"/>
      <c r="L822" s="67"/>
      <c r="M822" s="61"/>
      <c r="N822" s="67"/>
      <c r="O822" s="66"/>
      <c r="P822" s="65"/>
      <c r="Q822" s="64"/>
      <c r="R822" s="64"/>
      <c r="S822" s="64"/>
      <c r="T822" s="64"/>
      <c r="U822" s="65"/>
      <c r="V822" s="62"/>
      <c r="W822" s="63"/>
      <c r="X822" s="63"/>
      <c r="Y822" s="63"/>
      <c r="Z822" s="63"/>
      <c r="AA822" s="63"/>
      <c r="AB822" s="63"/>
      <c r="AC822" s="63"/>
      <c r="AD822" s="62"/>
      <c r="AE822" s="61"/>
      <c r="AF822" s="61"/>
      <c r="AG822" s="60"/>
      <c r="AH822" s="60"/>
      <c r="AI822" s="59"/>
      <c r="AJ822" s="58"/>
      <c r="AK822" s="58"/>
      <c r="AL822" s="58"/>
      <c r="AM822" s="58"/>
      <c r="AN822" s="58"/>
      <c r="AO822" s="58"/>
      <c r="AP822" s="58"/>
      <c r="AQ822" s="57"/>
      <c r="AR822" s="57"/>
      <c r="AS822" s="57"/>
    </row>
    <row r="823" spans="1:45" ht="15" x14ac:dyDescent="0.25">
      <c r="A823" s="64"/>
      <c r="B823" s="64"/>
      <c r="C823" s="64"/>
      <c r="D823" s="64"/>
      <c r="E823" s="64"/>
      <c r="F823" s="64"/>
      <c r="G823" s="64"/>
      <c r="H823" s="67"/>
      <c r="I823" s="66"/>
      <c r="J823" s="68"/>
      <c r="K823" s="68"/>
      <c r="L823" s="67"/>
      <c r="M823" s="61"/>
      <c r="N823" s="67"/>
      <c r="O823" s="66"/>
      <c r="P823" s="65"/>
      <c r="Q823" s="64"/>
      <c r="R823" s="64"/>
      <c r="S823" s="64"/>
      <c r="T823" s="64"/>
      <c r="U823" s="65"/>
      <c r="V823" s="62"/>
      <c r="W823" s="63"/>
      <c r="X823" s="63"/>
      <c r="Y823" s="63"/>
      <c r="Z823" s="63"/>
      <c r="AA823" s="63"/>
      <c r="AB823" s="63"/>
      <c r="AC823" s="63"/>
      <c r="AD823" s="62"/>
      <c r="AE823" s="61"/>
      <c r="AF823" s="61"/>
      <c r="AG823" s="60"/>
      <c r="AH823" s="60"/>
      <c r="AI823" s="59"/>
      <c r="AJ823" s="58"/>
      <c r="AK823" s="58"/>
      <c r="AL823" s="58"/>
      <c r="AM823" s="58"/>
      <c r="AN823" s="58"/>
      <c r="AO823" s="58"/>
      <c r="AP823" s="58"/>
      <c r="AQ823" s="57"/>
      <c r="AR823" s="57"/>
      <c r="AS823" s="57"/>
    </row>
    <row r="824" spans="1:45" ht="15" x14ac:dyDescent="0.25">
      <c r="A824" s="64"/>
      <c r="B824" s="64"/>
      <c r="C824" s="64"/>
      <c r="D824" s="64"/>
      <c r="E824" s="64"/>
      <c r="F824" s="64"/>
      <c r="G824" s="64"/>
      <c r="H824" s="67"/>
      <c r="I824" s="66"/>
      <c r="J824" s="68"/>
      <c r="K824" s="68"/>
      <c r="L824" s="67"/>
      <c r="M824" s="61"/>
      <c r="N824" s="67"/>
      <c r="O824" s="66"/>
      <c r="P824" s="65"/>
      <c r="Q824" s="64"/>
      <c r="R824" s="64"/>
      <c r="S824" s="64"/>
      <c r="T824" s="64"/>
      <c r="U824" s="65"/>
      <c r="V824" s="62"/>
      <c r="W824" s="63"/>
      <c r="X824" s="63"/>
      <c r="Y824" s="63"/>
      <c r="Z824" s="63"/>
      <c r="AA824" s="63"/>
      <c r="AB824" s="63"/>
      <c r="AC824" s="63"/>
      <c r="AD824" s="62"/>
      <c r="AE824" s="61"/>
      <c r="AF824" s="61"/>
      <c r="AG824" s="60"/>
      <c r="AH824" s="60"/>
      <c r="AI824" s="59"/>
      <c r="AJ824" s="58"/>
      <c r="AK824" s="58"/>
      <c r="AL824" s="58"/>
      <c r="AM824" s="58"/>
      <c r="AN824" s="58"/>
      <c r="AO824" s="58"/>
      <c r="AP824" s="58"/>
      <c r="AQ824" s="57"/>
      <c r="AR824" s="57"/>
      <c r="AS824" s="57"/>
    </row>
    <row r="825" spans="1:45" ht="15" x14ac:dyDescent="0.25">
      <c r="A825" s="64"/>
      <c r="B825" s="64"/>
      <c r="C825" s="64"/>
      <c r="D825" s="64"/>
      <c r="E825" s="64"/>
      <c r="F825" s="64"/>
      <c r="G825" s="64"/>
      <c r="H825" s="67"/>
      <c r="I825" s="66"/>
      <c r="J825" s="68"/>
      <c r="K825" s="68"/>
      <c r="L825" s="67"/>
      <c r="M825" s="61"/>
      <c r="N825" s="67"/>
      <c r="O825" s="66"/>
      <c r="P825" s="65"/>
      <c r="Q825" s="64"/>
      <c r="R825" s="64"/>
      <c r="S825" s="64"/>
      <c r="T825" s="64"/>
      <c r="U825" s="65"/>
      <c r="V825" s="62"/>
      <c r="W825" s="63"/>
      <c r="X825" s="63"/>
      <c r="Y825" s="63"/>
      <c r="Z825" s="63"/>
      <c r="AA825" s="63"/>
      <c r="AB825" s="63"/>
      <c r="AC825" s="63"/>
      <c r="AD825" s="62"/>
      <c r="AE825" s="61"/>
      <c r="AF825" s="61"/>
      <c r="AG825" s="60"/>
      <c r="AH825" s="60"/>
      <c r="AI825" s="59"/>
      <c r="AJ825" s="58"/>
      <c r="AK825" s="58"/>
      <c r="AL825" s="58"/>
      <c r="AM825" s="58"/>
      <c r="AN825" s="58"/>
      <c r="AO825" s="58"/>
      <c r="AP825" s="58"/>
      <c r="AQ825" s="57"/>
      <c r="AR825" s="57"/>
      <c r="AS825" s="57"/>
    </row>
    <row r="826" spans="1:45" ht="15" x14ac:dyDescent="0.25">
      <c r="A826" s="64"/>
      <c r="B826" s="64"/>
      <c r="C826" s="64"/>
      <c r="D826" s="64"/>
      <c r="E826" s="64"/>
      <c r="F826" s="64"/>
      <c r="G826" s="64"/>
      <c r="H826" s="67"/>
      <c r="I826" s="66"/>
      <c r="J826" s="68"/>
      <c r="K826" s="68"/>
      <c r="L826" s="67"/>
      <c r="M826" s="61"/>
      <c r="N826" s="67"/>
      <c r="O826" s="66"/>
      <c r="P826" s="65"/>
      <c r="Q826" s="64"/>
      <c r="R826" s="64"/>
      <c r="S826" s="64"/>
      <c r="T826" s="64"/>
      <c r="U826" s="65"/>
      <c r="V826" s="62"/>
      <c r="W826" s="63"/>
      <c r="X826" s="63"/>
      <c r="Y826" s="63"/>
      <c r="Z826" s="63"/>
      <c r="AA826" s="63"/>
      <c r="AB826" s="63"/>
      <c r="AC826" s="63"/>
      <c r="AD826" s="62"/>
      <c r="AE826" s="61"/>
      <c r="AF826" s="61"/>
      <c r="AG826" s="60"/>
      <c r="AH826" s="60"/>
      <c r="AI826" s="59"/>
      <c r="AJ826" s="58"/>
      <c r="AK826" s="58"/>
      <c r="AL826" s="58"/>
      <c r="AM826" s="58"/>
      <c r="AN826" s="58"/>
      <c r="AO826" s="58"/>
      <c r="AP826" s="58"/>
      <c r="AQ826" s="57"/>
      <c r="AR826" s="57"/>
      <c r="AS826" s="57"/>
    </row>
    <row r="827" spans="1:45" ht="15" x14ac:dyDescent="0.25">
      <c r="A827" s="64"/>
      <c r="B827" s="64"/>
      <c r="C827" s="64"/>
      <c r="D827" s="64"/>
      <c r="E827" s="64"/>
      <c r="F827" s="64"/>
      <c r="G827" s="64"/>
      <c r="H827" s="67"/>
      <c r="I827" s="66"/>
      <c r="J827" s="68"/>
      <c r="K827" s="68"/>
      <c r="L827" s="67"/>
      <c r="M827" s="61"/>
      <c r="N827" s="67"/>
      <c r="O827" s="66"/>
      <c r="P827" s="65"/>
      <c r="Q827" s="64"/>
      <c r="R827" s="64"/>
      <c r="S827" s="64"/>
      <c r="T827" s="64"/>
      <c r="U827" s="65"/>
      <c r="V827" s="62"/>
      <c r="W827" s="63"/>
      <c r="X827" s="63"/>
      <c r="Y827" s="63"/>
      <c r="Z827" s="63"/>
      <c r="AA827" s="63"/>
      <c r="AB827" s="63"/>
      <c r="AC827" s="63"/>
      <c r="AD827" s="62"/>
      <c r="AE827" s="61"/>
      <c r="AF827" s="61"/>
      <c r="AG827" s="60"/>
      <c r="AH827" s="60"/>
      <c r="AI827" s="59"/>
      <c r="AJ827" s="58"/>
      <c r="AK827" s="58"/>
      <c r="AL827" s="58"/>
      <c r="AM827" s="58"/>
      <c r="AN827" s="58"/>
      <c r="AO827" s="58"/>
      <c r="AP827" s="58"/>
      <c r="AQ827" s="57"/>
      <c r="AR827" s="57"/>
      <c r="AS827" s="57"/>
    </row>
    <row r="828" spans="1:45" ht="15" x14ac:dyDescent="0.25">
      <c r="A828" s="64"/>
      <c r="B828" s="64"/>
      <c r="C828" s="64"/>
      <c r="D828" s="64"/>
      <c r="E828" s="64"/>
      <c r="F828" s="64"/>
      <c r="G828" s="64"/>
      <c r="H828" s="67"/>
      <c r="I828" s="66"/>
      <c r="J828" s="68"/>
      <c r="K828" s="68"/>
      <c r="L828" s="67"/>
      <c r="M828" s="61"/>
      <c r="N828" s="67"/>
      <c r="O828" s="66"/>
      <c r="P828" s="65"/>
      <c r="Q828" s="64"/>
      <c r="R828" s="64"/>
      <c r="S828" s="64"/>
      <c r="T828" s="64"/>
      <c r="U828" s="65"/>
      <c r="V828" s="62"/>
      <c r="W828" s="63"/>
      <c r="X828" s="63"/>
      <c r="Y828" s="63"/>
      <c r="Z828" s="63"/>
      <c r="AA828" s="63"/>
      <c r="AB828" s="63"/>
      <c r="AC828" s="63"/>
      <c r="AD828" s="62"/>
      <c r="AE828" s="61"/>
      <c r="AF828" s="61"/>
      <c r="AG828" s="60"/>
      <c r="AH828" s="60"/>
      <c r="AI828" s="59"/>
      <c r="AJ828" s="58"/>
      <c r="AK828" s="58"/>
      <c r="AL828" s="58"/>
      <c r="AM828" s="58"/>
      <c r="AN828" s="58"/>
      <c r="AO828" s="58"/>
      <c r="AP828" s="58"/>
      <c r="AQ828" s="57"/>
      <c r="AR828" s="57"/>
      <c r="AS828" s="57"/>
    </row>
    <row r="829" spans="1:45" ht="15" x14ac:dyDescent="0.25">
      <c r="A829" s="64"/>
      <c r="B829" s="64"/>
      <c r="C829" s="64"/>
      <c r="D829" s="64"/>
      <c r="E829" s="64"/>
      <c r="F829" s="64"/>
      <c r="G829" s="64"/>
      <c r="H829" s="67"/>
      <c r="I829" s="66"/>
      <c r="J829" s="68"/>
      <c r="K829" s="68"/>
      <c r="L829" s="67"/>
      <c r="M829" s="61"/>
      <c r="N829" s="67"/>
      <c r="O829" s="66"/>
      <c r="P829" s="65"/>
      <c r="Q829" s="64"/>
      <c r="R829" s="64"/>
      <c r="S829" s="64"/>
      <c r="T829" s="64"/>
      <c r="U829" s="65"/>
      <c r="V829" s="62"/>
      <c r="W829" s="63"/>
      <c r="X829" s="63"/>
      <c r="Y829" s="63"/>
      <c r="Z829" s="63"/>
      <c r="AA829" s="63"/>
      <c r="AB829" s="63"/>
      <c r="AC829" s="63"/>
      <c r="AD829" s="62"/>
      <c r="AE829" s="61"/>
      <c r="AF829" s="61"/>
      <c r="AG829" s="60"/>
      <c r="AH829" s="60"/>
      <c r="AI829" s="59"/>
      <c r="AJ829" s="58"/>
      <c r="AK829" s="58"/>
      <c r="AL829" s="58"/>
      <c r="AM829" s="58"/>
      <c r="AN829" s="58"/>
      <c r="AO829" s="58"/>
      <c r="AP829" s="58"/>
      <c r="AQ829" s="57"/>
      <c r="AR829" s="57"/>
      <c r="AS829" s="57"/>
    </row>
    <row r="830" spans="1:45" ht="15" x14ac:dyDescent="0.25">
      <c r="A830" s="64"/>
      <c r="B830" s="64"/>
      <c r="C830" s="64"/>
      <c r="D830" s="64"/>
      <c r="E830" s="64"/>
      <c r="F830" s="64"/>
      <c r="G830" s="64"/>
      <c r="H830" s="67"/>
      <c r="I830" s="66"/>
      <c r="J830" s="68"/>
      <c r="K830" s="68"/>
      <c r="L830" s="67"/>
      <c r="M830" s="61"/>
      <c r="N830" s="67"/>
      <c r="O830" s="66"/>
      <c r="P830" s="65"/>
      <c r="Q830" s="64"/>
      <c r="R830" s="64"/>
      <c r="S830" s="64"/>
      <c r="T830" s="64"/>
      <c r="U830" s="65"/>
      <c r="V830" s="62"/>
      <c r="W830" s="63"/>
      <c r="X830" s="63"/>
      <c r="Y830" s="63"/>
      <c r="Z830" s="63"/>
      <c r="AA830" s="63"/>
      <c r="AB830" s="63"/>
      <c r="AC830" s="63"/>
      <c r="AD830" s="62"/>
      <c r="AE830" s="61"/>
      <c r="AF830" s="61"/>
      <c r="AG830" s="60"/>
      <c r="AH830" s="60"/>
      <c r="AI830" s="59"/>
      <c r="AJ830" s="58"/>
      <c r="AK830" s="58"/>
      <c r="AL830" s="58"/>
      <c r="AM830" s="58"/>
      <c r="AN830" s="58"/>
      <c r="AO830" s="58"/>
      <c r="AP830" s="58"/>
      <c r="AQ830" s="57"/>
      <c r="AR830" s="57"/>
      <c r="AS830" s="57"/>
    </row>
    <row r="831" spans="1:45" ht="15" x14ac:dyDescent="0.25">
      <c r="A831" s="64"/>
      <c r="B831" s="64"/>
      <c r="C831" s="64"/>
      <c r="D831" s="64"/>
      <c r="E831" s="64"/>
      <c r="F831" s="64"/>
      <c r="G831" s="64"/>
      <c r="H831" s="67"/>
      <c r="I831" s="66"/>
      <c r="J831" s="68"/>
      <c r="K831" s="68"/>
      <c r="L831" s="67"/>
      <c r="M831" s="61"/>
      <c r="N831" s="67"/>
      <c r="O831" s="66"/>
      <c r="P831" s="65"/>
      <c r="Q831" s="64"/>
      <c r="R831" s="64"/>
      <c r="S831" s="64"/>
      <c r="T831" s="64"/>
      <c r="U831" s="65"/>
      <c r="V831" s="62"/>
      <c r="W831" s="63"/>
      <c r="X831" s="63"/>
      <c r="Y831" s="63"/>
      <c r="Z831" s="63"/>
      <c r="AA831" s="63"/>
      <c r="AB831" s="63"/>
      <c r="AC831" s="63"/>
      <c r="AD831" s="62"/>
      <c r="AE831" s="61"/>
      <c r="AF831" s="61"/>
      <c r="AG831" s="60"/>
      <c r="AH831" s="60"/>
      <c r="AI831" s="59"/>
      <c r="AJ831" s="58"/>
      <c r="AK831" s="58"/>
      <c r="AL831" s="58"/>
      <c r="AM831" s="58"/>
      <c r="AN831" s="58"/>
      <c r="AO831" s="58"/>
      <c r="AP831" s="58"/>
      <c r="AQ831" s="57"/>
      <c r="AR831" s="57"/>
      <c r="AS831" s="57"/>
    </row>
    <row r="832" spans="1:45" ht="15" x14ac:dyDescent="0.25">
      <c r="A832" s="64"/>
      <c r="B832" s="64"/>
      <c r="C832" s="64"/>
      <c r="D832" s="64"/>
      <c r="E832" s="64"/>
      <c r="F832" s="64"/>
      <c r="G832" s="64"/>
      <c r="H832" s="67"/>
      <c r="I832" s="66"/>
      <c r="J832" s="68"/>
      <c r="K832" s="68"/>
      <c r="L832" s="67"/>
      <c r="M832" s="61"/>
      <c r="N832" s="67"/>
      <c r="O832" s="66"/>
      <c r="P832" s="65"/>
      <c r="Q832" s="64"/>
      <c r="R832" s="64"/>
      <c r="S832" s="64"/>
      <c r="T832" s="64"/>
      <c r="U832" s="65"/>
      <c r="V832" s="62"/>
      <c r="W832" s="63"/>
      <c r="X832" s="63"/>
      <c r="Y832" s="63"/>
      <c r="Z832" s="63"/>
      <c r="AA832" s="63"/>
      <c r="AB832" s="63"/>
      <c r="AC832" s="63"/>
      <c r="AD832" s="62"/>
      <c r="AE832" s="61"/>
      <c r="AF832" s="61"/>
      <c r="AG832" s="60"/>
      <c r="AH832" s="60"/>
      <c r="AI832" s="59"/>
      <c r="AJ832" s="58"/>
      <c r="AK832" s="58"/>
      <c r="AL832" s="58"/>
      <c r="AM832" s="58"/>
      <c r="AN832" s="58"/>
      <c r="AO832" s="58"/>
      <c r="AP832" s="58"/>
      <c r="AQ832" s="57"/>
      <c r="AR832" s="57"/>
      <c r="AS832" s="57"/>
    </row>
    <row r="833" spans="1:45" ht="15" x14ac:dyDescent="0.25">
      <c r="A833" s="64"/>
      <c r="B833" s="64"/>
      <c r="C833" s="64"/>
      <c r="D833" s="64"/>
      <c r="E833" s="64"/>
      <c r="F833" s="64"/>
      <c r="G833" s="64"/>
      <c r="H833" s="67"/>
      <c r="I833" s="66"/>
      <c r="J833" s="68"/>
      <c r="K833" s="68"/>
      <c r="L833" s="67"/>
      <c r="M833" s="61"/>
      <c r="N833" s="67"/>
      <c r="O833" s="66"/>
      <c r="P833" s="65"/>
      <c r="Q833" s="64"/>
      <c r="R833" s="64"/>
      <c r="S833" s="64"/>
      <c r="T833" s="64"/>
      <c r="U833" s="65"/>
      <c r="V833" s="62"/>
      <c r="W833" s="63"/>
      <c r="X833" s="63"/>
      <c r="Y833" s="63"/>
      <c r="Z833" s="63"/>
      <c r="AA833" s="63"/>
      <c r="AB833" s="63"/>
      <c r="AC833" s="63"/>
      <c r="AD833" s="62"/>
      <c r="AE833" s="61"/>
      <c r="AF833" s="61"/>
      <c r="AG833" s="60"/>
      <c r="AH833" s="60"/>
      <c r="AI833" s="59"/>
      <c r="AJ833" s="58"/>
      <c r="AK833" s="58"/>
      <c r="AL833" s="58"/>
      <c r="AM833" s="58"/>
      <c r="AN833" s="58"/>
      <c r="AO833" s="58"/>
      <c r="AP833" s="58"/>
      <c r="AQ833" s="57"/>
      <c r="AR833" s="57"/>
      <c r="AS833" s="57"/>
    </row>
    <row r="834" spans="1:45" ht="15" x14ac:dyDescent="0.25">
      <c r="A834" s="64"/>
      <c r="B834" s="64"/>
      <c r="C834" s="64"/>
      <c r="D834" s="64"/>
      <c r="E834" s="64"/>
      <c r="F834" s="64"/>
      <c r="G834" s="64"/>
      <c r="H834" s="67"/>
      <c r="I834" s="66"/>
      <c r="J834" s="68"/>
      <c r="K834" s="68"/>
      <c r="L834" s="67"/>
      <c r="M834" s="61"/>
      <c r="N834" s="67"/>
      <c r="O834" s="66"/>
      <c r="P834" s="65"/>
      <c r="Q834" s="64"/>
      <c r="R834" s="64"/>
      <c r="S834" s="64"/>
      <c r="T834" s="64"/>
      <c r="U834" s="65"/>
      <c r="V834" s="62"/>
      <c r="W834" s="63"/>
      <c r="X834" s="63"/>
      <c r="Y834" s="63"/>
      <c r="Z834" s="63"/>
      <c r="AA834" s="63"/>
      <c r="AB834" s="63"/>
      <c r="AC834" s="63"/>
      <c r="AD834" s="62"/>
      <c r="AE834" s="61"/>
      <c r="AF834" s="61"/>
      <c r="AG834" s="60"/>
      <c r="AH834" s="60"/>
      <c r="AI834" s="59"/>
      <c r="AJ834" s="58"/>
      <c r="AK834" s="58"/>
      <c r="AL834" s="58"/>
      <c r="AM834" s="58"/>
      <c r="AN834" s="58"/>
      <c r="AO834" s="58"/>
      <c r="AP834" s="58"/>
      <c r="AQ834" s="57"/>
      <c r="AR834" s="57"/>
      <c r="AS834" s="57"/>
    </row>
    <row r="835" spans="1:45" ht="15" x14ac:dyDescent="0.25">
      <c r="A835" s="64"/>
      <c r="B835" s="64"/>
      <c r="C835" s="64"/>
      <c r="D835" s="64"/>
      <c r="E835" s="64"/>
      <c r="F835" s="64"/>
      <c r="G835" s="64"/>
      <c r="H835" s="67"/>
      <c r="I835" s="66"/>
      <c r="J835" s="68"/>
      <c r="K835" s="68"/>
      <c r="L835" s="67"/>
      <c r="M835" s="61"/>
      <c r="N835" s="67"/>
      <c r="O835" s="66"/>
      <c r="P835" s="65"/>
      <c r="Q835" s="64"/>
      <c r="R835" s="64"/>
      <c r="S835" s="64"/>
      <c r="T835" s="64"/>
      <c r="U835" s="65"/>
      <c r="V835" s="62"/>
      <c r="W835" s="63"/>
      <c r="X835" s="63"/>
      <c r="Y835" s="63"/>
      <c r="Z835" s="63"/>
      <c r="AA835" s="63"/>
      <c r="AB835" s="63"/>
      <c r="AC835" s="63"/>
      <c r="AD835" s="62"/>
      <c r="AE835" s="61"/>
      <c r="AF835" s="61"/>
      <c r="AG835" s="60"/>
      <c r="AH835" s="60"/>
      <c r="AI835" s="59"/>
      <c r="AJ835" s="58"/>
      <c r="AK835" s="58"/>
      <c r="AL835" s="58"/>
      <c r="AM835" s="58"/>
      <c r="AN835" s="58"/>
      <c r="AO835" s="58"/>
      <c r="AP835" s="58"/>
      <c r="AQ835" s="57"/>
      <c r="AR835" s="57"/>
      <c r="AS835" s="57"/>
    </row>
    <row r="836" spans="1:45" ht="15" x14ac:dyDescent="0.25">
      <c r="A836" s="64"/>
      <c r="B836" s="64"/>
      <c r="C836" s="64"/>
      <c r="D836" s="64"/>
      <c r="E836" s="64"/>
      <c r="F836" s="64"/>
      <c r="G836" s="64"/>
      <c r="H836" s="67"/>
      <c r="I836" s="66"/>
      <c r="J836" s="68"/>
      <c r="K836" s="68"/>
      <c r="L836" s="67"/>
      <c r="M836" s="61"/>
      <c r="N836" s="67"/>
      <c r="O836" s="66"/>
      <c r="P836" s="65"/>
      <c r="Q836" s="64"/>
      <c r="R836" s="64"/>
      <c r="S836" s="64"/>
      <c r="T836" s="64"/>
      <c r="U836" s="65"/>
      <c r="V836" s="62"/>
      <c r="W836" s="63"/>
      <c r="X836" s="63"/>
      <c r="Y836" s="63"/>
      <c r="Z836" s="63"/>
      <c r="AA836" s="63"/>
      <c r="AB836" s="63"/>
      <c r="AC836" s="63"/>
      <c r="AD836" s="62"/>
      <c r="AE836" s="61"/>
      <c r="AF836" s="61"/>
      <c r="AG836" s="60"/>
      <c r="AH836" s="60"/>
      <c r="AI836" s="59"/>
      <c r="AJ836" s="58"/>
      <c r="AK836" s="58"/>
      <c r="AL836" s="58"/>
      <c r="AM836" s="58"/>
      <c r="AN836" s="58"/>
      <c r="AO836" s="58"/>
      <c r="AP836" s="58"/>
      <c r="AQ836" s="57"/>
      <c r="AR836" s="57"/>
      <c r="AS836" s="57"/>
    </row>
    <row r="837" spans="1:45" ht="15" x14ac:dyDescent="0.25">
      <c r="A837" s="64"/>
      <c r="B837" s="64"/>
      <c r="C837" s="64"/>
      <c r="D837" s="64"/>
      <c r="E837" s="64"/>
      <c r="F837" s="64"/>
      <c r="G837" s="64"/>
      <c r="H837" s="67"/>
      <c r="I837" s="66"/>
      <c r="J837" s="68"/>
      <c r="K837" s="68"/>
      <c r="L837" s="67"/>
      <c r="M837" s="61"/>
      <c r="N837" s="67"/>
      <c r="O837" s="66"/>
      <c r="P837" s="65"/>
      <c r="Q837" s="64"/>
      <c r="R837" s="64"/>
      <c r="S837" s="64"/>
      <c r="T837" s="64"/>
      <c r="U837" s="65"/>
      <c r="V837" s="62"/>
      <c r="W837" s="63"/>
      <c r="X837" s="63"/>
      <c r="Y837" s="63"/>
      <c r="Z837" s="63"/>
      <c r="AA837" s="63"/>
      <c r="AB837" s="63"/>
      <c r="AC837" s="63"/>
      <c r="AD837" s="62"/>
      <c r="AE837" s="61"/>
      <c r="AF837" s="61"/>
      <c r="AG837" s="60"/>
      <c r="AH837" s="60"/>
      <c r="AI837" s="59"/>
      <c r="AJ837" s="58"/>
      <c r="AK837" s="58"/>
      <c r="AL837" s="58"/>
      <c r="AM837" s="58"/>
      <c r="AN837" s="58"/>
      <c r="AO837" s="58"/>
      <c r="AP837" s="58"/>
      <c r="AQ837" s="57"/>
      <c r="AR837" s="57"/>
      <c r="AS837" s="57"/>
    </row>
    <row r="838" spans="1:45" ht="15" x14ac:dyDescent="0.25">
      <c r="A838" s="64"/>
      <c r="B838" s="64"/>
      <c r="C838" s="64"/>
      <c r="D838" s="64"/>
      <c r="E838" s="64"/>
      <c r="F838" s="64"/>
      <c r="G838" s="64"/>
      <c r="H838" s="67"/>
      <c r="I838" s="66"/>
      <c r="J838" s="68"/>
      <c r="K838" s="68"/>
      <c r="L838" s="67"/>
      <c r="M838" s="61"/>
      <c r="N838" s="67"/>
      <c r="O838" s="66"/>
      <c r="P838" s="65"/>
      <c r="Q838" s="64"/>
      <c r="R838" s="64"/>
      <c r="S838" s="64"/>
      <c r="T838" s="64"/>
      <c r="U838" s="65"/>
      <c r="V838" s="62"/>
      <c r="W838" s="63"/>
      <c r="X838" s="63"/>
      <c r="Y838" s="63"/>
      <c r="Z838" s="63"/>
      <c r="AA838" s="63"/>
      <c r="AB838" s="63"/>
      <c r="AC838" s="63"/>
      <c r="AD838" s="62"/>
      <c r="AE838" s="61"/>
      <c r="AF838" s="61"/>
      <c r="AG838" s="60"/>
      <c r="AH838" s="60"/>
      <c r="AI838" s="59"/>
      <c r="AJ838" s="58"/>
      <c r="AK838" s="58"/>
      <c r="AL838" s="58"/>
      <c r="AM838" s="58"/>
      <c r="AN838" s="58"/>
      <c r="AO838" s="58"/>
      <c r="AP838" s="58"/>
      <c r="AQ838" s="57"/>
      <c r="AR838" s="57"/>
      <c r="AS838" s="57"/>
    </row>
    <row r="839" spans="1:45" ht="15" x14ac:dyDescent="0.25">
      <c r="A839" s="64"/>
      <c r="B839" s="64"/>
      <c r="C839" s="64"/>
      <c r="D839" s="64"/>
      <c r="E839" s="64"/>
      <c r="F839" s="64"/>
      <c r="G839" s="64"/>
      <c r="H839" s="67"/>
      <c r="I839" s="66"/>
      <c r="J839" s="68"/>
      <c r="K839" s="68"/>
      <c r="L839" s="67"/>
      <c r="M839" s="61"/>
      <c r="N839" s="67"/>
      <c r="O839" s="66"/>
      <c r="P839" s="65"/>
      <c r="Q839" s="64"/>
      <c r="R839" s="64"/>
      <c r="S839" s="64"/>
      <c r="T839" s="64"/>
      <c r="U839" s="65"/>
      <c r="V839" s="62"/>
      <c r="W839" s="63"/>
      <c r="X839" s="63"/>
      <c r="Y839" s="63"/>
      <c r="Z839" s="63"/>
      <c r="AA839" s="63"/>
      <c r="AB839" s="63"/>
      <c r="AC839" s="63"/>
      <c r="AD839" s="62"/>
      <c r="AE839" s="61"/>
      <c r="AF839" s="61"/>
      <c r="AG839" s="60"/>
      <c r="AH839" s="60"/>
      <c r="AI839" s="59"/>
      <c r="AJ839" s="58"/>
      <c r="AK839" s="58"/>
      <c r="AL839" s="58"/>
      <c r="AM839" s="58"/>
      <c r="AN839" s="58"/>
      <c r="AO839" s="58"/>
      <c r="AP839" s="58"/>
      <c r="AQ839" s="57"/>
      <c r="AR839" s="57"/>
      <c r="AS839" s="57"/>
    </row>
    <row r="840" spans="1:45" ht="15" x14ac:dyDescent="0.25">
      <c r="A840" s="64"/>
      <c r="B840" s="64"/>
      <c r="C840" s="64"/>
      <c r="D840" s="64"/>
      <c r="E840" s="64"/>
      <c r="F840" s="64"/>
      <c r="G840" s="64"/>
      <c r="H840" s="67"/>
      <c r="I840" s="66"/>
      <c r="J840" s="68"/>
      <c r="K840" s="68"/>
      <c r="L840" s="67"/>
      <c r="M840" s="61"/>
      <c r="N840" s="67"/>
      <c r="O840" s="66"/>
      <c r="P840" s="65"/>
      <c r="Q840" s="64"/>
      <c r="R840" s="64"/>
      <c r="S840" s="64"/>
      <c r="T840" s="64"/>
      <c r="U840" s="65"/>
      <c r="V840" s="62"/>
      <c r="W840" s="63"/>
      <c r="X840" s="63"/>
      <c r="Y840" s="63"/>
      <c r="Z840" s="63"/>
      <c r="AA840" s="63"/>
      <c r="AB840" s="63"/>
      <c r="AC840" s="63"/>
      <c r="AD840" s="62"/>
      <c r="AE840" s="61"/>
      <c r="AF840" s="61"/>
      <c r="AG840" s="60"/>
      <c r="AH840" s="60"/>
      <c r="AI840" s="59"/>
      <c r="AJ840" s="58"/>
      <c r="AK840" s="58"/>
      <c r="AL840" s="58"/>
      <c r="AM840" s="58"/>
      <c r="AN840" s="58"/>
      <c r="AO840" s="58"/>
      <c r="AP840" s="58"/>
      <c r="AQ840" s="57"/>
      <c r="AR840" s="57"/>
      <c r="AS840" s="57"/>
    </row>
    <row r="841" spans="1:45" ht="15" x14ac:dyDescent="0.25">
      <c r="A841" s="64"/>
      <c r="B841" s="64"/>
      <c r="C841" s="64"/>
      <c r="D841" s="64"/>
      <c r="E841" s="64"/>
      <c r="F841" s="64"/>
      <c r="G841" s="64"/>
      <c r="H841" s="67"/>
      <c r="I841" s="66"/>
      <c r="J841" s="68"/>
      <c r="K841" s="68"/>
      <c r="L841" s="67"/>
      <c r="M841" s="61"/>
      <c r="N841" s="67"/>
      <c r="O841" s="66"/>
      <c r="P841" s="65"/>
      <c r="Q841" s="64"/>
      <c r="R841" s="64"/>
      <c r="S841" s="64"/>
      <c r="T841" s="64"/>
      <c r="U841" s="65"/>
      <c r="V841" s="62"/>
      <c r="W841" s="63"/>
      <c r="X841" s="63"/>
      <c r="Y841" s="63"/>
      <c r="Z841" s="63"/>
      <c r="AA841" s="63"/>
      <c r="AB841" s="63"/>
      <c r="AC841" s="63"/>
      <c r="AD841" s="62"/>
      <c r="AE841" s="61"/>
      <c r="AF841" s="61"/>
      <c r="AG841" s="60"/>
      <c r="AH841" s="60"/>
      <c r="AI841" s="59"/>
      <c r="AJ841" s="58"/>
      <c r="AK841" s="58"/>
      <c r="AL841" s="58"/>
      <c r="AM841" s="58"/>
      <c r="AN841" s="58"/>
      <c r="AO841" s="58"/>
      <c r="AP841" s="58"/>
      <c r="AQ841" s="57"/>
      <c r="AR841" s="57"/>
      <c r="AS841" s="57"/>
    </row>
    <row r="842" spans="1:45" ht="15" x14ac:dyDescent="0.25">
      <c r="A842" s="64"/>
      <c r="B842" s="64"/>
      <c r="C842" s="64"/>
      <c r="D842" s="64"/>
      <c r="E842" s="64"/>
      <c r="F842" s="64"/>
      <c r="G842" s="64"/>
      <c r="H842" s="67"/>
      <c r="I842" s="66"/>
      <c r="J842" s="68"/>
      <c r="K842" s="68"/>
      <c r="L842" s="67"/>
      <c r="M842" s="61"/>
      <c r="N842" s="67"/>
      <c r="O842" s="66"/>
      <c r="P842" s="65"/>
      <c r="Q842" s="64"/>
      <c r="R842" s="64"/>
      <c r="S842" s="64"/>
      <c r="T842" s="64"/>
      <c r="U842" s="65"/>
      <c r="V842" s="62"/>
      <c r="W842" s="63"/>
      <c r="X842" s="63"/>
      <c r="Y842" s="63"/>
      <c r="Z842" s="63"/>
      <c r="AA842" s="63"/>
      <c r="AB842" s="63"/>
      <c r="AC842" s="63"/>
      <c r="AD842" s="62"/>
      <c r="AE842" s="61"/>
      <c r="AF842" s="61"/>
      <c r="AG842" s="60"/>
      <c r="AH842" s="60"/>
      <c r="AI842" s="59"/>
      <c r="AJ842" s="58"/>
      <c r="AK842" s="58"/>
      <c r="AL842" s="58"/>
      <c r="AM842" s="58"/>
      <c r="AN842" s="58"/>
      <c r="AO842" s="58"/>
      <c r="AP842" s="58"/>
      <c r="AQ842" s="57"/>
      <c r="AR842" s="57"/>
      <c r="AS842" s="57"/>
    </row>
    <row r="843" spans="1:45" ht="15" x14ac:dyDescent="0.25">
      <c r="A843" s="64"/>
      <c r="B843" s="64"/>
      <c r="C843" s="64"/>
      <c r="D843" s="64"/>
      <c r="E843" s="64"/>
      <c r="F843" s="64"/>
      <c r="G843" s="64"/>
      <c r="H843" s="67"/>
      <c r="I843" s="66"/>
      <c r="J843" s="68"/>
      <c r="K843" s="68"/>
      <c r="L843" s="67"/>
      <c r="M843" s="61"/>
      <c r="N843" s="67"/>
      <c r="O843" s="66"/>
      <c r="P843" s="65"/>
      <c r="Q843" s="64"/>
      <c r="R843" s="64"/>
      <c r="S843" s="64"/>
      <c r="T843" s="64"/>
      <c r="U843" s="65"/>
      <c r="V843" s="62"/>
      <c r="W843" s="63"/>
      <c r="X843" s="63"/>
      <c r="Y843" s="63"/>
      <c r="Z843" s="63"/>
      <c r="AA843" s="63"/>
      <c r="AB843" s="63"/>
      <c r="AC843" s="63"/>
      <c r="AD843" s="62"/>
      <c r="AE843" s="61"/>
      <c r="AF843" s="61"/>
      <c r="AG843" s="60"/>
      <c r="AH843" s="60"/>
      <c r="AI843" s="59"/>
      <c r="AJ843" s="58"/>
      <c r="AK843" s="58"/>
      <c r="AL843" s="58"/>
      <c r="AM843" s="58"/>
      <c r="AN843" s="58"/>
      <c r="AO843" s="58"/>
      <c r="AP843" s="58"/>
      <c r="AQ843" s="57"/>
      <c r="AR843" s="57"/>
      <c r="AS843" s="57"/>
    </row>
    <row r="844" spans="1:45" ht="15" x14ac:dyDescent="0.25">
      <c r="A844" s="64"/>
      <c r="B844" s="64"/>
      <c r="C844" s="64"/>
      <c r="D844" s="64"/>
      <c r="E844" s="64"/>
      <c r="F844" s="64"/>
      <c r="G844" s="64"/>
      <c r="H844" s="67"/>
      <c r="I844" s="66"/>
      <c r="J844" s="68"/>
      <c r="K844" s="68"/>
      <c r="L844" s="67"/>
      <c r="M844" s="61"/>
      <c r="N844" s="67"/>
      <c r="O844" s="66"/>
      <c r="P844" s="65"/>
      <c r="Q844" s="64"/>
      <c r="R844" s="64"/>
      <c r="S844" s="64"/>
      <c r="T844" s="64"/>
      <c r="U844" s="65"/>
      <c r="V844" s="62"/>
      <c r="W844" s="63"/>
      <c r="X844" s="63"/>
      <c r="Y844" s="63"/>
      <c r="Z844" s="63"/>
      <c r="AA844" s="63"/>
      <c r="AB844" s="63"/>
      <c r="AC844" s="63"/>
      <c r="AD844" s="62"/>
      <c r="AE844" s="61"/>
      <c r="AF844" s="61"/>
      <c r="AG844" s="60"/>
      <c r="AH844" s="60"/>
      <c r="AI844" s="59"/>
      <c r="AJ844" s="58"/>
      <c r="AK844" s="58"/>
      <c r="AL844" s="58"/>
      <c r="AM844" s="58"/>
      <c r="AN844" s="58"/>
      <c r="AO844" s="58"/>
      <c r="AP844" s="58"/>
      <c r="AQ844" s="57"/>
      <c r="AR844" s="57"/>
      <c r="AS844" s="57"/>
    </row>
    <row r="845" spans="1:45" ht="15" x14ac:dyDescent="0.25">
      <c r="A845" s="64"/>
      <c r="B845" s="64"/>
      <c r="C845" s="64"/>
      <c r="D845" s="64"/>
      <c r="E845" s="64"/>
      <c r="F845" s="64"/>
      <c r="G845" s="64"/>
      <c r="H845" s="67"/>
      <c r="I845" s="66"/>
      <c r="J845" s="68"/>
      <c r="K845" s="68"/>
      <c r="L845" s="67"/>
      <c r="M845" s="61"/>
      <c r="N845" s="67"/>
      <c r="O845" s="66"/>
      <c r="P845" s="65"/>
      <c r="Q845" s="64"/>
      <c r="R845" s="64"/>
      <c r="S845" s="64"/>
      <c r="T845" s="64"/>
      <c r="U845" s="65"/>
      <c r="V845" s="62"/>
      <c r="W845" s="63"/>
      <c r="X845" s="63"/>
      <c r="Y845" s="63"/>
      <c r="Z845" s="63"/>
      <c r="AA845" s="63"/>
      <c r="AB845" s="63"/>
      <c r="AC845" s="63"/>
      <c r="AD845" s="62"/>
      <c r="AE845" s="61"/>
      <c r="AF845" s="61"/>
      <c r="AG845" s="60"/>
      <c r="AH845" s="60"/>
      <c r="AI845" s="59"/>
      <c r="AJ845" s="58"/>
      <c r="AK845" s="58"/>
      <c r="AL845" s="58"/>
      <c r="AM845" s="58"/>
      <c r="AN845" s="58"/>
      <c r="AO845" s="58"/>
      <c r="AP845" s="58"/>
      <c r="AQ845" s="57"/>
      <c r="AR845" s="57"/>
      <c r="AS845" s="57"/>
    </row>
    <row r="846" spans="1:45" ht="15" x14ac:dyDescent="0.25">
      <c r="A846" s="64"/>
      <c r="B846" s="64"/>
      <c r="C846" s="64"/>
      <c r="D846" s="64"/>
      <c r="E846" s="64"/>
      <c r="F846" s="64"/>
      <c r="G846" s="64"/>
      <c r="H846" s="67"/>
      <c r="I846" s="66"/>
      <c r="J846" s="68"/>
      <c r="K846" s="68"/>
      <c r="L846" s="67"/>
      <c r="M846" s="61"/>
      <c r="N846" s="67"/>
      <c r="O846" s="66"/>
      <c r="P846" s="65"/>
      <c r="Q846" s="64"/>
      <c r="R846" s="64"/>
      <c r="S846" s="64"/>
      <c r="T846" s="64"/>
      <c r="U846" s="65"/>
      <c r="V846" s="62"/>
      <c r="W846" s="63"/>
      <c r="X846" s="63"/>
      <c r="Y846" s="63"/>
      <c r="Z846" s="63"/>
      <c r="AA846" s="63"/>
      <c r="AB846" s="63"/>
      <c r="AC846" s="63"/>
      <c r="AD846" s="62"/>
      <c r="AE846" s="61"/>
      <c r="AF846" s="61"/>
      <c r="AG846" s="60"/>
      <c r="AH846" s="60"/>
      <c r="AI846" s="59"/>
      <c r="AJ846" s="58"/>
      <c r="AK846" s="58"/>
      <c r="AL846" s="58"/>
      <c r="AM846" s="58"/>
      <c r="AN846" s="58"/>
      <c r="AO846" s="58"/>
      <c r="AP846" s="58"/>
      <c r="AQ846" s="57"/>
      <c r="AR846" s="57"/>
      <c r="AS846" s="57"/>
    </row>
    <row r="847" spans="1:45" ht="15" x14ac:dyDescent="0.25">
      <c r="A847" s="64"/>
      <c r="B847" s="64"/>
      <c r="C847" s="64"/>
      <c r="D847" s="64"/>
      <c r="E847" s="64"/>
      <c r="F847" s="64"/>
      <c r="G847" s="64"/>
      <c r="H847" s="67"/>
      <c r="I847" s="66"/>
      <c r="J847" s="68"/>
      <c r="K847" s="68"/>
      <c r="L847" s="67"/>
      <c r="M847" s="61"/>
      <c r="N847" s="67"/>
      <c r="O847" s="66"/>
      <c r="P847" s="65"/>
      <c r="Q847" s="64"/>
      <c r="R847" s="64"/>
      <c r="S847" s="64"/>
      <c r="T847" s="64"/>
      <c r="U847" s="65"/>
      <c r="V847" s="62"/>
      <c r="W847" s="63"/>
      <c r="X847" s="63"/>
      <c r="Y847" s="63"/>
      <c r="Z847" s="63"/>
      <c r="AA847" s="63"/>
      <c r="AB847" s="63"/>
      <c r="AC847" s="63"/>
      <c r="AD847" s="62"/>
      <c r="AE847" s="61"/>
      <c r="AF847" s="61"/>
      <c r="AG847" s="60"/>
      <c r="AH847" s="60"/>
      <c r="AI847" s="59"/>
      <c r="AJ847" s="58"/>
      <c r="AK847" s="58"/>
      <c r="AL847" s="58"/>
      <c r="AM847" s="58"/>
      <c r="AN847" s="58"/>
      <c r="AO847" s="58"/>
      <c r="AP847" s="58"/>
      <c r="AQ847" s="57"/>
      <c r="AR847" s="57"/>
      <c r="AS847" s="57"/>
    </row>
    <row r="848" spans="1:45" ht="15" x14ac:dyDescent="0.25">
      <c r="A848" s="64"/>
      <c r="B848" s="64"/>
      <c r="C848" s="64"/>
      <c r="D848" s="64"/>
      <c r="E848" s="64"/>
      <c r="F848" s="64"/>
      <c r="G848" s="64"/>
      <c r="H848" s="67"/>
      <c r="I848" s="66"/>
      <c r="J848" s="68"/>
      <c r="K848" s="68"/>
      <c r="L848" s="67"/>
      <c r="M848" s="61"/>
      <c r="N848" s="67"/>
      <c r="O848" s="66"/>
      <c r="P848" s="65"/>
      <c r="Q848" s="64"/>
      <c r="R848" s="64"/>
      <c r="S848" s="64"/>
      <c r="T848" s="64"/>
      <c r="U848" s="65"/>
      <c r="V848" s="62"/>
      <c r="W848" s="63"/>
      <c r="X848" s="63"/>
      <c r="Y848" s="63"/>
      <c r="Z848" s="63"/>
      <c r="AA848" s="63"/>
      <c r="AB848" s="63"/>
      <c r="AC848" s="63"/>
      <c r="AD848" s="62"/>
      <c r="AE848" s="61"/>
      <c r="AF848" s="61"/>
      <c r="AG848" s="60"/>
      <c r="AH848" s="60"/>
      <c r="AI848" s="59"/>
      <c r="AJ848" s="58"/>
      <c r="AK848" s="58"/>
      <c r="AL848" s="58"/>
      <c r="AM848" s="58"/>
      <c r="AN848" s="58"/>
      <c r="AO848" s="58"/>
      <c r="AP848" s="58"/>
      <c r="AQ848" s="57"/>
      <c r="AR848" s="57"/>
      <c r="AS848" s="57"/>
    </row>
    <row r="849" spans="1:45" ht="15" x14ac:dyDescent="0.25">
      <c r="A849" s="64"/>
      <c r="B849" s="64"/>
      <c r="C849" s="64"/>
      <c r="D849" s="64"/>
      <c r="E849" s="64"/>
      <c r="F849" s="64"/>
      <c r="G849" s="64"/>
      <c r="H849" s="67"/>
      <c r="I849" s="66"/>
      <c r="J849" s="68"/>
      <c r="K849" s="68"/>
      <c r="L849" s="67"/>
      <c r="M849" s="61"/>
      <c r="N849" s="67"/>
      <c r="O849" s="66"/>
      <c r="P849" s="65"/>
      <c r="Q849" s="64"/>
      <c r="R849" s="64"/>
      <c r="S849" s="64"/>
      <c r="T849" s="64"/>
      <c r="U849" s="65"/>
      <c r="V849" s="62"/>
      <c r="W849" s="63"/>
      <c r="X849" s="63"/>
      <c r="Y849" s="63"/>
      <c r="Z849" s="63"/>
      <c r="AA849" s="63"/>
      <c r="AB849" s="63"/>
      <c r="AC849" s="63"/>
      <c r="AD849" s="62"/>
      <c r="AE849" s="61"/>
      <c r="AF849" s="61"/>
      <c r="AG849" s="60"/>
      <c r="AH849" s="60"/>
      <c r="AI849" s="59"/>
      <c r="AJ849" s="58"/>
      <c r="AK849" s="58"/>
      <c r="AL849" s="58"/>
      <c r="AM849" s="58"/>
      <c r="AN849" s="58"/>
      <c r="AO849" s="58"/>
      <c r="AP849" s="58"/>
      <c r="AQ849" s="57"/>
      <c r="AR849" s="57"/>
      <c r="AS849" s="57"/>
    </row>
    <row r="850" spans="1:45" ht="15" x14ac:dyDescent="0.25">
      <c r="A850" s="64"/>
      <c r="B850" s="64"/>
      <c r="C850" s="64"/>
      <c r="D850" s="64"/>
      <c r="E850" s="64"/>
      <c r="F850" s="64"/>
      <c r="G850" s="64"/>
      <c r="H850" s="67"/>
      <c r="I850" s="66"/>
      <c r="J850" s="68"/>
      <c r="K850" s="68"/>
      <c r="L850" s="67"/>
      <c r="M850" s="61"/>
      <c r="N850" s="67"/>
      <c r="O850" s="66"/>
      <c r="P850" s="65"/>
      <c r="Q850" s="64"/>
      <c r="R850" s="64"/>
      <c r="S850" s="64"/>
      <c r="T850" s="64"/>
      <c r="U850" s="65"/>
      <c r="V850" s="62"/>
      <c r="W850" s="63"/>
      <c r="X850" s="63"/>
      <c r="Y850" s="63"/>
      <c r="Z850" s="63"/>
      <c r="AA850" s="63"/>
      <c r="AB850" s="63"/>
      <c r="AC850" s="63"/>
      <c r="AD850" s="62"/>
      <c r="AE850" s="61"/>
      <c r="AF850" s="61"/>
      <c r="AG850" s="60"/>
      <c r="AH850" s="60"/>
      <c r="AI850" s="59"/>
      <c r="AJ850" s="58"/>
      <c r="AK850" s="58"/>
      <c r="AL850" s="58"/>
      <c r="AM850" s="58"/>
      <c r="AN850" s="58"/>
      <c r="AO850" s="58"/>
      <c r="AP850" s="58"/>
      <c r="AQ850" s="57"/>
      <c r="AR850" s="57"/>
      <c r="AS850" s="57"/>
    </row>
    <row r="851" spans="1:45" ht="15" x14ac:dyDescent="0.25">
      <c r="A851" s="64"/>
      <c r="B851" s="64"/>
      <c r="C851" s="64"/>
      <c r="D851" s="64"/>
      <c r="E851" s="64"/>
      <c r="F851" s="64"/>
      <c r="G851" s="64"/>
      <c r="H851" s="67"/>
      <c r="I851" s="66"/>
      <c r="J851" s="68"/>
      <c r="K851" s="68"/>
      <c r="L851" s="67"/>
      <c r="M851" s="61"/>
      <c r="N851" s="67"/>
      <c r="O851" s="66"/>
      <c r="P851" s="65"/>
      <c r="Q851" s="64"/>
      <c r="R851" s="64"/>
      <c r="S851" s="64"/>
      <c r="T851" s="64"/>
      <c r="U851" s="65"/>
      <c r="V851" s="62"/>
      <c r="W851" s="63"/>
      <c r="X851" s="63"/>
      <c r="Y851" s="63"/>
      <c r="Z851" s="63"/>
      <c r="AA851" s="63"/>
      <c r="AB851" s="63"/>
      <c r="AC851" s="63"/>
      <c r="AD851" s="62"/>
      <c r="AE851" s="61"/>
      <c r="AF851" s="61"/>
      <c r="AG851" s="60"/>
      <c r="AH851" s="60"/>
      <c r="AI851" s="59"/>
      <c r="AJ851" s="58"/>
      <c r="AK851" s="58"/>
      <c r="AL851" s="58"/>
      <c r="AM851" s="58"/>
      <c r="AN851" s="58"/>
      <c r="AO851" s="58"/>
      <c r="AP851" s="58"/>
      <c r="AQ851" s="57"/>
      <c r="AR851" s="57"/>
      <c r="AS851" s="57"/>
    </row>
    <row r="852" spans="1:45" ht="15" x14ac:dyDescent="0.25">
      <c r="A852" s="64"/>
      <c r="B852" s="64"/>
      <c r="C852" s="64"/>
      <c r="D852" s="64"/>
      <c r="E852" s="64"/>
      <c r="F852" s="64"/>
      <c r="G852" s="64"/>
      <c r="H852" s="67"/>
      <c r="I852" s="66"/>
      <c r="J852" s="68"/>
      <c r="K852" s="68"/>
      <c r="L852" s="67"/>
      <c r="M852" s="61"/>
      <c r="N852" s="67"/>
      <c r="O852" s="66"/>
      <c r="P852" s="65"/>
      <c r="Q852" s="64"/>
      <c r="R852" s="64"/>
      <c r="S852" s="64"/>
      <c r="T852" s="64"/>
      <c r="U852" s="65"/>
      <c r="V852" s="62"/>
      <c r="W852" s="63"/>
      <c r="X852" s="63"/>
      <c r="Y852" s="63"/>
      <c r="Z852" s="63"/>
      <c r="AA852" s="63"/>
      <c r="AB852" s="63"/>
      <c r="AC852" s="63"/>
      <c r="AD852" s="62"/>
      <c r="AE852" s="61"/>
      <c r="AF852" s="61"/>
      <c r="AG852" s="60"/>
      <c r="AH852" s="60"/>
      <c r="AI852" s="59"/>
      <c r="AJ852" s="58"/>
      <c r="AK852" s="58"/>
      <c r="AL852" s="58"/>
      <c r="AM852" s="58"/>
      <c r="AN852" s="58"/>
      <c r="AO852" s="58"/>
      <c r="AP852" s="58"/>
      <c r="AQ852" s="57"/>
      <c r="AR852" s="57"/>
      <c r="AS852" s="57"/>
    </row>
    <row r="853" spans="1:45" ht="15" x14ac:dyDescent="0.25">
      <c r="A853" s="64"/>
      <c r="B853" s="64"/>
      <c r="C853" s="64"/>
      <c r="D853" s="64"/>
      <c r="E853" s="64"/>
      <c r="F853" s="64"/>
      <c r="G853" s="64"/>
      <c r="H853" s="67"/>
      <c r="I853" s="66"/>
      <c r="J853" s="68"/>
      <c r="K853" s="68"/>
      <c r="L853" s="67"/>
      <c r="M853" s="61"/>
      <c r="N853" s="67"/>
      <c r="O853" s="66"/>
      <c r="P853" s="65"/>
      <c r="Q853" s="64"/>
      <c r="R853" s="64"/>
      <c r="S853" s="64"/>
      <c r="T853" s="64"/>
      <c r="U853" s="65"/>
      <c r="V853" s="62"/>
      <c r="W853" s="63"/>
      <c r="X853" s="63"/>
      <c r="Y853" s="63"/>
      <c r="Z853" s="63"/>
      <c r="AA853" s="63"/>
      <c r="AB853" s="63"/>
      <c r="AC853" s="63"/>
      <c r="AD853" s="62"/>
      <c r="AE853" s="61"/>
      <c r="AF853" s="61"/>
      <c r="AG853" s="60"/>
      <c r="AH853" s="60"/>
      <c r="AI853" s="59"/>
      <c r="AJ853" s="58"/>
      <c r="AK853" s="58"/>
      <c r="AL853" s="58"/>
      <c r="AM853" s="58"/>
      <c r="AN853" s="58"/>
      <c r="AO853" s="58"/>
      <c r="AP853" s="58"/>
      <c r="AQ853" s="57"/>
      <c r="AR853" s="57"/>
      <c r="AS853" s="57"/>
    </row>
    <row r="854" spans="1:45" ht="15" x14ac:dyDescent="0.25">
      <c r="A854" s="64"/>
      <c r="B854" s="64"/>
      <c r="C854" s="64"/>
      <c r="D854" s="64"/>
      <c r="E854" s="64"/>
      <c r="F854" s="64"/>
      <c r="G854" s="64"/>
      <c r="H854" s="67"/>
      <c r="I854" s="66"/>
      <c r="J854" s="68"/>
      <c r="K854" s="68"/>
      <c r="L854" s="67"/>
      <c r="M854" s="61"/>
      <c r="N854" s="67"/>
      <c r="O854" s="66"/>
      <c r="P854" s="65"/>
      <c r="Q854" s="64"/>
      <c r="R854" s="64"/>
      <c r="S854" s="64"/>
      <c r="T854" s="64"/>
      <c r="U854" s="65"/>
      <c r="V854" s="62"/>
      <c r="W854" s="63"/>
      <c r="X854" s="63"/>
      <c r="Y854" s="63"/>
      <c r="Z854" s="63"/>
      <c r="AA854" s="63"/>
      <c r="AB854" s="63"/>
      <c r="AC854" s="63"/>
      <c r="AD854" s="62"/>
      <c r="AE854" s="61"/>
      <c r="AF854" s="61"/>
      <c r="AG854" s="60"/>
      <c r="AH854" s="60"/>
      <c r="AI854" s="59"/>
      <c r="AJ854" s="58"/>
      <c r="AK854" s="58"/>
      <c r="AL854" s="58"/>
      <c r="AM854" s="58"/>
      <c r="AN854" s="58"/>
      <c r="AO854" s="58"/>
      <c r="AP854" s="58"/>
      <c r="AQ854" s="57"/>
      <c r="AR854" s="57"/>
      <c r="AS854" s="57"/>
    </row>
    <row r="855" spans="1:45" ht="15" x14ac:dyDescent="0.25">
      <c r="A855" s="64"/>
      <c r="B855" s="64"/>
      <c r="C855" s="64"/>
      <c r="D855" s="64"/>
      <c r="E855" s="64"/>
      <c r="F855" s="64"/>
      <c r="G855" s="64"/>
      <c r="H855" s="67"/>
      <c r="I855" s="66"/>
      <c r="J855" s="68"/>
      <c r="K855" s="68"/>
      <c r="L855" s="67"/>
      <c r="M855" s="61"/>
      <c r="N855" s="67"/>
      <c r="O855" s="66"/>
      <c r="P855" s="65"/>
      <c r="Q855" s="64"/>
      <c r="R855" s="64"/>
      <c r="S855" s="64"/>
      <c r="T855" s="64"/>
      <c r="U855" s="65"/>
      <c r="V855" s="62"/>
      <c r="W855" s="63"/>
      <c r="X855" s="63"/>
      <c r="Y855" s="63"/>
      <c r="Z855" s="63"/>
      <c r="AA855" s="63"/>
      <c r="AB855" s="63"/>
      <c r="AC855" s="63"/>
      <c r="AD855" s="62"/>
      <c r="AE855" s="61"/>
      <c r="AF855" s="61"/>
      <c r="AG855" s="60"/>
      <c r="AH855" s="60"/>
      <c r="AI855" s="59"/>
      <c r="AJ855" s="58"/>
      <c r="AK855" s="58"/>
      <c r="AL855" s="58"/>
      <c r="AM855" s="58"/>
      <c r="AN855" s="58"/>
      <c r="AO855" s="58"/>
      <c r="AP855" s="58"/>
      <c r="AQ855" s="57"/>
      <c r="AR855" s="57"/>
      <c r="AS855" s="57"/>
    </row>
    <row r="856" spans="1:45" ht="15" x14ac:dyDescent="0.25">
      <c r="A856" s="64"/>
      <c r="B856" s="64"/>
      <c r="C856" s="64"/>
      <c r="D856" s="64"/>
      <c r="E856" s="64"/>
      <c r="F856" s="64"/>
      <c r="G856" s="64"/>
      <c r="H856" s="67"/>
      <c r="I856" s="66"/>
      <c r="J856" s="68"/>
      <c r="K856" s="68"/>
      <c r="L856" s="67"/>
      <c r="M856" s="61"/>
      <c r="N856" s="67"/>
      <c r="O856" s="66"/>
      <c r="P856" s="65"/>
      <c r="Q856" s="64"/>
      <c r="R856" s="64"/>
      <c r="S856" s="64"/>
      <c r="T856" s="64"/>
      <c r="U856" s="65"/>
      <c r="V856" s="62"/>
      <c r="W856" s="63"/>
      <c r="X856" s="63"/>
      <c r="Y856" s="63"/>
      <c r="Z856" s="63"/>
      <c r="AA856" s="63"/>
      <c r="AB856" s="63"/>
      <c r="AC856" s="63"/>
      <c r="AD856" s="62"/>
      <c r="AE856" s="61"/>
      <c r="AF856" s="61"/>
      <c r="AG856" s="60"/>
      <c r="AH856" s="60"/>
      <c r="AI856" s="59"/>
      <c r="AJ856" s="58"/>
      <c r="AK856" s="58"/>
      <c r="AL856" s="58"/>
      <c r="AM856" s="58"/>
      <c r="AN856" s="58"/>
      <c r="AO856" s="58"/>
      <c r="AP856" s="58"/>
      <c r="AQ856" s="57"/>
      <c r="AR856" s="57"/>
      <c r="AS856" s="57"/>
    </row>
    <row r="857" spans="1:45" ht="15" x14ac:dyDescent="0.25">
      <c r="A857" s="64"/>
      <c r="B857" s="64"/>
      <c r="C857" s="64"/>
      <c r="D857" s="64"/>
      <c r="E857" s="64"/>
      <c r="F857" s="64"/>
      <c r="G857" s="64"/>
      <c r="H857" s="67"/>
      <c r="I857" s="66"/>
      <c r="J857" s="68"/>
      <c r="K857" s="68"/>
      <c r="L857" s="67"/>
      <c r="M857" s="61"/>
      <c r="N857" s="67"/>
      <c r="O857" s="66"/>
      <c r="P857" s="65"/>
      <c r="Q857" s="64"/>
      <c r="R857" s="64"/>
      <c r="S857" s="64"/>
      <c r="T857" s="64"/>
      <c r="U857" s="65"/>
      <c r="V857" s="62"/>
      <c r="W857" s="63"/>
      <c r="X857" s="63"/>
      <c r="Y857" s="63"/>
      <c r="Z857" s="63"/>
      <c r="AA857" s="63"/>
      <c r="AB857" s="63"/>
      <c r="AC857" s="63"/>
      <c r="AD857" s="62"/>
      <c r="AE857" s="61"/>
      <c r="AF857" s="61"/>
      <c r="AG857" s="60"/>
      <c r="AH857" s="60"/>
      <c r="AI857" s="59"/>
      <c r="AJ857" s="58"/>
      <c r="AK857" s="58"/>
      <c r="AL857" s="58"/>
      <c r="AM857" s="58"/>
      <c r="AN857" s="58"/>
      <c r="AO857" s="58"/>
      <c r="AP857" s="58"/>
      <c r="AQ857" s="57"/>
      <c r="AR857" s="57"/>
      <c r="AS857" s="57"/>
    </row>
    <row r="858" spans="1:45" ht="15" x14ac:dyDescent="0.25">
      <c r="A858" s="64"/>
      <c r="B858" s="64"/>
      <c r="C858" s="64"/>
      <c r="D858" s="64"/>
      <c r="E858" s="64"/>
      <c r="F858" s="64"/>
      <c r="G858" s="64"/>
      <c r="H858" s="67"/>
      <c r="I858" s="66"/>
      <c r="J858" s="68"/>
      <c r="K858" s="68"/>
      <c r="L858" s="67"/>
      <c r="M858" s="61"/>
      <c r="N858" s="67"/>
      <c r="O858" s="66"/>
      <c r="P858" s="65"/>
      <c r="Q858" s="64"/>
      <c r="R858" s="64"/>
      <c r="S858" s="64"/>
      <c r="T858" s="64"/>
      <c r="U858" s="65"/>
      <c r="V858" s="62"/>
      <c r="W858" s="63"/>
      <c r="X858" s="63"/>
      <c r="Y858" s="63"/>
      <c r="Z858" s="63"/>
      <c r="AA858" s="63"/>
      <c r="AB858" s="63"/>
      <c r="AC858" s="63"/>
      <c r="AD858" s="62"/>
      <c r="AE858" s="61"/>
      <c r="AF858" s="61"/>
      <c r="AG858" s="60"/>
      <c r="AH858" s="60"/>
      <c r="AI858" s="59"/>
      <c r="AJ858" s="58"/>
      <c r="AK858" s="58"/>
      <c r="AL858" s="58"/>
      <c r="AM858" s="58"/>
      <c r="AN858" s="58"/>
      <c r="AO858" s="58"/>
      <c r="AP858" s="58"/>
      <c r="AQ858" s="57"/>
      <c r="AR858" s="57"/>
      <c r="AS858" s="57"/>
    </row>
    <row r="859" spans="1:45" ht="15" x14ac:dyDescent="0.25">
      <c r="A859" s="64"/>
      <c r="B859" s="64"/>
      <c r="C859" s="64"/>
      <c r="D859" s="64"/>
      <c r="E859" s="64"/>
      <c r="F859" s="64"/>
      <c r="G859" s="64"/>
      <c r="H859" s="67"/>
      <c r="I859" s="66"/>
      <c r="J859" s="68"/>
      <c r="K859" s="68"/>
      <c r="L859" s="67"/>
      <c r="M859" s="61"/>
      <c r="N859" s="67"/>
      <c r="O859" s="66"/>
      <c r="P859" s="65"/>
      <c r="Q859" s="64"/>
      <c r="R859" s="64"/>
      <c r="S859" s="64"/>
      <c r="T859" s="64"/>
      <c r="U859" s="65"/>
      <c r="V859" s="62"/>
      <c r="W859" s="63"/>
      <c r="X859" s="63"/>
      <c r="Y859" s="63"/>
      <c r="Z859" s="63"/>
      <c r="AA859" s="63"/>
      <c r="AB859" s="63"/>
      <c r="AC859" s="63"/>
      <c r="AD859" s="62"/>
      <c r="AE859" s="61"/>
      <c r="AF859" s="61"/>
      <c r="AG859" s="60"/>
      <c r="AH859" s="60"/>
      <c r="AI859" s="59"/>
      <c r="AJ859" s="58"/>
      <c r="AK859" s="58"/>
      <c r="AL859" s="58"/>
      <c r="AM859" s="58"/>
      <c r="AN859" s="58"/>
      <c r="AO859" s="58"/>
      <c r="AP859" s="58"/>
      <c r="AQ859" s="57"/>
      <c r="AR859" s="57"/>
      <c r="AS859" s="57"/>
    </row>
    <row r="860" spans="1:45" ht="15" x14ac:dyDescent="0.25">
      <c r="A860" s="64"/>
      <c r="B860" s="64"/>
      <c r="C860" s="64"/>
      <c r="D860" s="64"/>
      <c r="E860" s="64"/>
      <c r="F860" s="64"/>
      <c r="G860" s="64"/>
      <c r="H860" s="67"/>
      <c r="I860" s="66"/>
      <c r="J860" s="68"/>
      <c r="K860" s="68"/>
      <c r="L860" s="67"/>
      <c r="M860" s="61"/>
      <c r="N860" s="67"/>
      <c r="O860" s="66"/>
      <c r="P860" s="65"/>
      <c r="Q860" s="64"/>
      <c r="R860" s="64"/>
      <c r="S860" s="64"/>
      <c r="T860" s="64"/>
      <c r="U860" s="65"/>
      <c r="V860" s="62"/>
      <c r="W860" s="63"/>
      <c r="X860" s="63"/>
      <c r="Y860" s="63"/>
      <c r="Z860" s="63"/>
      <c r="AA860" s="63"/>
      <c r="AB860" s="63"/>
      <c r="AC860" s="63"/>
      <c r="AD860" s="62"/>
      <c r="AE860" s="61"/>
      <c r="AF860" s="61"/>
      <c r="AG860" s="60"/>
      <c r="AH860" s="60"/>
      <c r="AI860" s="59"/>
      <c r="AJ860" s="58"/>
      <c r="AK860" s="58"/>
      <c r="AL860" s="58"/>
      <c r="AM860" s="58"/>
      <c r="AN860" s="58"/>
      <c r="AO860" s="58"/>
      <c r="AP860" s="58"/>
      <c r="AQ860" s="57"/>
      <c r="AR860" s="57"/>
      <c r="AS860" s="57"/>
    </row>
    <row r="861" spans="1:45" ht="15" x14ac:dyDescent="0.25">
      <c r="A861" s="64"/>
      <c r="B861" s="64"/>
      <c r="C861" s="64"/>
      <c r="D861" s="64"/>
      <c r="E861" s="64"/>
      <c r="F861" s="64"/>
      <c r="G861" s="64"/>
      <c r="H861" s="67"/>
      <c r="I861" s="66"/>
      <c r="J861" s="68"/>
      <c r="K861" s="68"/>
      <c r="L861" s="67"/>
      <c r="M861" s="61"/>
      <c r="N861" s="67"/>
      <c r="O861" s="66"/>
      <c r="P861" s="65"/>
      <c r="Q861" s="64"/>
      <c r="R861" s="64"/>
      <c r="S861" s="64"/>
      <c r="T861" s="64"/>
      <c r="U861" s="65"/>
      <c r="V861" s="62"/>
      <c r="W861" s="63"/>
      <c r="X861" s="63"/>
      <c r="Y861" s="63"/>
      <c r="Z861" s="63"/>
      <c r="AA861" s="63"/>
      <c r="AB861" s="63"/>
      <c r="AC861" s="63"/>
      <c r="AD861" s="62"/>
      <c r="AE861" s="61"/>
      <c r="AF861" s="61"/>
      <c r="AG861" s="60"/>
      <c r="AH861" s="60"/>
      <c r="AI861" s="59"/>
      <c r="AJ861" s="58"/>
      <c r="AK861" s="58"/>
      <c r="AL861" s="58"/>
      <c r="AM861" s="58"/>
      <c r="AN861" s="58"/>
      <c r="AO861" s="58"/>
      <c r="AP861" s="58"/>
      <c r="AQ861" s="57"/>
      <c r="AR861" s="57"/>
      <c r="AS861" s="57"/>
    </row>
    <row r="862" spans="1:45" ht="15" x14ac:dyDescent="0.25">
      <c r="A862" s="64"/>
      <c r="B862" s="64"/>
      <c r="C862" s="64"/>
      <c r="D862" s="64"/>
      <c r="E862" s="64"/>
      <c r="F862" s="64"/>
      <c r="G862" s="64"/>
      <c r="H862" s="67"/>
      <c r="I862" s="66"/>
      <c r="J862" s="68"/>
      <c r="K862" s="68"/>
      <c r="L862" s="67"/>
      <c r="M862" s="61"/>
      <c r="N862" s="67"/>
      <c r="O862" s="66"/>
      <c r="P862" s="65"/>
      <c r="Q862" s="64"/>
      <c r="R862" s="64"/>
      <c r="S862" s="64"/>
      <c r="T862" s="64"/>
      <c r="U862" s="65"/>
      <c r="V862" s="62"/>
      <c r="W862" s="63"/>
      <c r="X862" s="63"/>
      <c r="Y862" s="63"/>
      <c r="Z862" s="63"/>
      <c r="AA862" s="63"/>
      <c r="AB862" s="63"/>
      <c r="AC862" s="63"/>
      <c r="AD862" s="62"/>
      <c r="AE862" s="61"/>
      <c r="AF862" s="61"/>
      <c r="AG862" s="60"/>
      <c r="AH862" s="60"/>
      <c r="AI862" s="59"/>
      <c r="AJ862" s="58"/>
      <c r="AK862" s="58"/>
      <c r="AL862" s="58"/>
      <c r="AM862" s="58"/>
      <c r="AN862" s="58"/>
      <c r="AO862" s="58"/>
      <c r="AP862" s="58"/>
      <c r="AQ862" s="57"/>
      <c r="AR862" s="57"/>
      <c r="AS862" s="57"/>
    </row>
    <row r="863" spans="1:45" ht="15" x14ac:dyDescent="0.25">
      <c r="A863" s="64"/>
      <c r="B863" s="64"/>
      <c r="C863" s="64"/>
      <c r="D863" s="64"/>
      <c r="E863" s="64"/>
      <c r="F863" s="64"/>
      <c r="G863" s="64"/>
      <c r="H863" s="67"/>
      <c r="I863" s="66"/>
      <c r="J863" s="68"/>
      <c r="K863" s="68"/>
      <c r="L863" s="67"/>
      <c r="M863" s="61"/>
      <c r="N863" s="67"/>
      <c r="O863" s="66"/>
      <c r="P863" s="65"/>
      <c r="Q863" s="64"/>
      <c r="R863" s="64"/>
      <c r="S863" s="64"/>
      <c r="T863" s="64"/>
      <c r="U863" s="65"/>
      <c r="V863" s="62"/>
      <c r="W863" s="63"/>
      <c r="X863" s="63"/>
      <c r="Y863" s="63"/>
      <c r="Z863" s="63"/>
      <c r="AA863" s="63"/>
      <c r="AB863" s="63"/>
      <c r="AC863" s="63"/>
      <c r="AD863" s="62"/>
      <c r="AE863" s="61"/>
      <c r="AF863" s="61"/>
      <c r="AG863" s="60"/>
      <c r="AH863" s="60"/>
      <c r="AI863" s="59"/>
      <c r="AJ863" s="58"/>
      <c r="AK863" s="58"/>
      <c r="AL863" s="58"/>
      <c r="AM863" s="58"/>
      <c r="AN863" s="58"/>
      <c r="AO863" s="58"/>
      <c r="AP863" s="58"/>
      <c r="AQ863" s="57"/>
      <c r="AR863" s="57"/>
      <c r="AS863" s="57"/>
    </row>
    <row r="864" spans="1:45" ht="15" x14ac:dyDescent="0.25">
      <c r="A864" s="64"/>
      <c r="B864" s="64"/>
      <c r="C864" s="64"/>
      <c r="D864" s="64"/>
      <c r="E864" s="64"/>
      <c r="F864" s="64"/>
      <c r="G864" s="64"/>
      <c r="H864" s="67"/>
      <c r="I864" s="66"/>
      <c r="J864" s="68"/>
      <c r="K864" s="68"/>
      <c r="L864" s="67"/>
      <c r="M864" s="61"/>
      <c r="N864" s="67"/>
      <c r="O864" s="66"/>
      <c r="P864" s="65"/>
      <c r="Q864" s="64"/>
      <c r="R864" s="64"/>
      <c r="S864" s="64"/>
      <c r="T864" s="64"/>
      <c r="U864" s="65"/>
      <c r="V864" s="62"/>
      <c r="W864" s="63"/>
      <c r="X864" s="63"/>
      <c r="Y864" s="63"/>
      <c r="Z864" s="63"/>
      <c r="AA864" s="63"/>
      <c r="AB864" s="63"/>
      <c r="AC864" s="63"/>
      <c r="AD864" s="62"/>
      <c r="AE864" s="61"/>
      <c r="AF864" s="61"/>
      <c r="AG864" s="60"/>
      <c r="AH864" s="60"/>
      <c r="AI864" s="59"/>
      <c r="AJ864" s="58"/>
      <c r="AK864" s="58"/>
      <c r="AL864" s="58"/>
      <c r="AM864" s="58"/>
      <c r="AN864" s="58"/>
      <c r="AO864" s="58"/>
      <c r="AP864" s="58"/>
      <c r="AQ864" s="57"/>
      <c r="AR864" s="57"/>
      <c r="AS864" s="57"/>
    </row>
    <row r="865" spans="1:45" ht="15" x14ac:dyDescent="0.25">
      <c r="A865" s="64"/>
      <c r="B865" s="64"/>
      <c r="C865" s="64"/>
      <c r="D865" s="64"/>
      <c r="E865" s="64"/>
      <c r="F865" s="64"/>
      <c r="G865" s="64"/>
      <c r="H865" s="67"/>
      <c r="I865" s="66"/>
      <c r="J865" s="68"/>
      <c r="K865" s="68"/>
      <c r="L865" s="67"/>
      <c r="M865" s="61"/>
      <c r="N865" s="67"/>
      <c r="O865" s="66"/>
      <c r="P865" s="65"/>
      <c r="Q865" s="64"/>
      <c r="R865" s="64"/>
      <c r="S865" s="64"/>
      <c r="T865" s="64"/>
      <c r="U865" s="65"/>
      <c r="V865" s="62"/>
      <c r="W865" s="63"/>
      <c r="X865" s="63"/>
      <c r="Y865" s="63"/>
      <c r="Z865" s="63"/>
      <c r="AA865" s="63"/>
      <c r="AB865" s="63"/>
      <c r="AC865" s="63"/>
      <c r="AD865" s="62"/>
      <c r="AE865" s="61"/>
      <c r="AF865" s="61"/>
      <c r="AG865" s="60"/>
      <c r="AH865" s="60"/>
      <c r="AI865" s="59"/>
      <c r="AJ865" s="58"/>
      <c r="AK865" s="58"/>
      <c r="AL865" s="58"/>
      <c r="AM865" s="58"/>
      <c r="AN865" s="58"/>
      <c r="AO865" s="58"/>
      <c r="AP865" s="58"/>
      <c r="AQ865" s="57"/>
      <c r="AR865" s="57"/>
      <c r="AS865" s="57"/>
    </row>
    <row r="866" spans="1:45" ht="15" x14ac:dyDescent="0.25">
      <c r="A866" s="64"/>
      <c r="B866" s="64"/>
      <c r="C866" s="64"/>
      <c r="D866" s="64"/>
      <c r="E866" s="64"/>
      <c r="F866" s="64"/>
      <c r="G866" s="64"/>
      <c r="H866" s="67"/>
      <c r="I866" s="66"/>
      <c r="J866" s="68"/>
      <c r="K866" s="68"/>
      <c r="L866" s="67"/>
      <c r="M866" s="61"/>
      <c r="N866" s="67"/>
      <c r="O866" s="66"/>
      <c r="P866" s="65"/>
      <c r="Q866" s="64"/>
      <c r="R866" s="64"/>
      <c r="S866" s="64"/>
      <c r="T866" s="64"/>
      <c r="U866" s="65"/>
      <c r="V866" s="62"/>
      <c r="W866" s="63"/>
      <c r="X866" s="63"/>
      <c r="Y866" s="63"/>
      <c r="Z866" s="63"/>
      <c r="AA866" s="63"/>
      <c r="AB866" s="63"/>
      <c r="AC866" s="63"/>
      <c r="AD866" s="62"/>
      <c r="AE866" s="61"/>
      <c r="AF866" s="61"/>
      <c r="AG866" s="60"/>
      <c r="AH866" s="60"/>
      <c r="AI866" s="59"/>
      <c r="AJ866" s="58"/>
      <c r="AK866" s="58"/>
      <c r="AL866" s="58"/>
      <c r="AM866" s="58"/>
      <c r="AN866" s="58"/>
      <c r="AO866" s="58"/>
      <c r="AP866" s="58"/>
      <c r="AQ866" s="57"/>
      <c r="AR866" s="57"/>
      <c r="AS866" s="57"/>
    </row>
    <row r="867" spans="1:45" ht="15" x14ac:dyDescent="0.25">
      <c r="A867" s="64"/>
      <c r="B867" s="64"/>
      <c r="C867" s="64"/>
      <c r="D867" s="64"/>
      <c r="E867" s="64"/>
      <c r="F867" s="64"/>
      <c r="G867" s="64"/>
      <c r="H867" s="67"/>
      <c r="I867" s="66"/>
      <c r="J867" s="68"/>
      <c r="K867" s="68"/>
      <c r="L867" s="67"/>
      <c r="M867" s="61"/>
      <c r="N867" s="67"/>
      <c r="O867" s="66"/>
      <c r="P867" s="65"/>
      <c r="Q867" s="64"/>
      <c r="R867" s="64"/>
      <c r="S867" s="64"/>
      <c r="T867" s="64"/>
      <c r="U867" s="65"/>
      <c r="V867" s="62"/>
      <c r="W867" s="63"/>
      <c r="X867" s="63"/>
      <c r="Y867" s="63"/>
      <c r="Z867" s="63"/>
      <c r="AA867" s="63"/>
      <c r="AB867" s="63"/>
      <c r="AC867" s="63"/>
      <c r="AD867" s="62"/>
      <c r="AE867" s="61"/>
      <c r="AF867" s="61"/>
      <c r="AG867" s="60"/>
      <c r="AH867" s="60"/>
      <c r="AI867" s="59"/>
      <c r="AJ867" s="58"/>
      <c r="AK867" s="58"/>
      <c r="AL867" s="58"/>
      <c r="AM867" s="58"/>
      <c r="AN867" s="58"/>
      <c r="AO867" s="58"/>
      <c r="AP867" s="58"/>
      <c r="AQ867" s="57"/>
      <c r="AR867" s="57"/>
      <c r="AS867" s="57"/>
    </row>
    <row r="868" spans="1:45" ht="15" x14ac:dyDescent="0.25">
      <c r="A868" s="64"/>
      <c r="B868" s="64"/>
      <c r="C868" s="64"/>
      <c r="D868" s="64"/>
      <c r="E868" s="64"/>
      <c r="F868" s="64"/>
      <c r="G868" s="64"/>
      <c r="H868" s="67"/>
      <c r="I868" s="66"/>
      <c r="J868" s="68"/>
      <c r="K868" s="68"/>
      <c r="L868" s="67"/>
      <c r="M868" s="61"/>
      <c r="N868" s="67"/>
      <c r="O868" s="66"/>
      <c r="P868" s="65"/>
      <c r="Q868" s="64"/>
      <c r="R868" s="64"/>
      <c r="S868" s="64"/>
      <c r="T868" s="64"/>
      <c r="U868" s="65"/>
      <c r="V868" s="62"/>
      <c r="W868" s="63"/>
      <c r="X868" s="63"/>
      <c r="Y868" s="63"/>
      <c r="Z868" s="63"/>
      <c r="AA868" s="63"/>
      <c r="AB868" s="63"/>
      <c r="AC868" s="63"/>
      <c r="AD868" s="62"/>
      <c r="AE868" s="61"/>
      <c r="AF868" s="61"/>
      <c r="AG868" s="60"/>
      <c r="AH868" s="60"/>
      <c r="AI868" s="59"/>
      <c r="AJ868" s="58"/>
      <c r="AK868" s="58"/>
      <c r="AL868" s="58"/>
      <c r="AM868" s="58"/>
      <c r="AN868" s="58"/>
      <c r="AO868" s="58"/>
      <c r="AP868" s="58"/>
      <c r="AQ868" s="57"/>
      <c r="AR868" s="57"/>
      <c r="AS868" s="57"/>
    </row>
    <row r="869" spans="1:45" ht="15" x14ac:dyDescent="0.25">
      <c r="A869" s="64"/>
      <c r="B869" s="64"/>
      <c r="C869" s="64"/>
      <c r="D869" s="64"/>
      <c r="E869" s="64"/>
      <c r="F869" s="64"/>
      <c r="G869" s="64"/>
      <c r="H869" s="67"/>
      <c r="I869" s="66"/>
      <c r="J869" s="68"/>
      <c r="K869" s="68"/>
      <c r="L869" s="67"/>
      <c r="M869" s="61"/>
      <c r="N869" s="67"/>
      <c r="O869" s="66"/>
      <c r="P869" s="65"/>
      <c r="Q869" s="64"/>
      <c r="R869" s="64"/>
      <c r="S869" s="64"/>
      <c r="T869" s="64"/>
      <c r="U869" s="65"/>
      <c r="V869" s="62"/>
      <c r="W869" s="63"/>
      <c r="X869" s="63"/>
      <c r="Y869" s="63"/>
      <c r="Z869" s="63"/>
      <c r="AA869" s="63"/>
      <c r="AB869" s="63"/>
      <c r="AC869" s="63"/>
      <c r="AD869" s="62"/>
      <c r="AE869" s="61"/>
      <c r="AF869" s="61"/>
      <c r="AG869" s="60"/>
      <c r="AH869" s="60"/>
      <c r="AI869" s="59"/>
      <c r="AJ869" s="58"/>
      <c r="AK869" s="58"/>
      <c r="AL869" s="58"/>
      <c r="AM869" s="58"/>
      <c r="AN869" s="58"/>
      <c r="AO869" s="58"/>
      <c r="AP869" s="58"/>
      <c r="AQ869" s="57"/>
      <c r="AR869" s="57"/>
      <c r="AS869" s="57"/>
    </row>
    <row r="870" spans="1:45" ht="15" x14ac:dyDescent="0.25">
      <c r="A870" s="64"/>
      <c r="B870" s="64"/>
      <c r="C870" s="64"/>
      <c r="D870" s="64"/>
      <c r="E870" s="64"/>
      <c r="F870" s="64"/>
      <c r="G870" s="64"/>
      <c r="H870" s="67"/>
      <c r="I870" s="66"/>
      <c r="J870" s="68"/>
      <c r="K870" s="68"/>
      <c r="L870" s="67"/>
      <c r="M870" s="61"/>
      <c r="N870" s="67"/>
      <c r="O870" s="66"/>
      <c r="P870" s="65"/>
      <c r="Q870" s="64"/>
      <c r="R870" s="64"/>
      <c r="S870" s="64"/>
      <c r="T870" s="64"/>
      <c r="U870" s="65"/>
      <c r="V870" s="62"/>
      <c r="W870" s="63"/>
      <c r="X870" s="63"/>
      <c r="Y870" s="63"/>
      <c r="Z870" s="63"/>
      <c r="AA870" s="63"/>
      <c r="AB870" s="63"/>
      <c r="AC870" s="63"/>
      <c r="AD870" s="62"/>
      <c r="AE870" s="61"/>
      <c r="AF870" s="61"/>
      <c r="AG870" s="60"/>
      <c r="AH870" s="60"/>
      <c r="AI870" s="59"/>
      <c r="AJ870" s="58"/>
      <c r="AK870" s="58"/>
      <c r="AL870" s="58"/>
      <c r="AM870" s="58"/>
      <c r="AN870" s="58"/>
      <c r="AO870" s="58"/>
      <c r="AP870" s="58"/>
      <c r="AQ870" s="57"/>
      <c r="AR870" s="57"/>
      <c r="AS870" s="57"/>
    </row>
    <row r="871" spans="1:45" ht="15" x14ac:dyDescent="0.25">
      <c r="A871" s="64"/>
      <c r="B871" s="64"/>
      <c r="C871" s="64"/>
      <c r="D871" s="64"/>
      <c r="E871" s="64"/>
      <c r="F871" s="64"/>
      <c r="G871" s="64"/>
      <c r="H871" s="67"/>
      <c r="I871" s="66"/>
      <c r="J871" s="68"/>
      <c r="K871" s="68"/>
      <c r="L871" s="67"/>
      <c r="M871" s="61"/>
      <c r="N871" s="67"/>
      <c r="O871" s="66"/>
      <c r="P871" s="65"/>
      <c r="Q871" s="64"/>
      <c r="R871" s="64"/>
      <c r="S871" s="64"/>
      <c r="T871" s="64"/>
      <c r="U871" s="65"/>
      <c r="V871" s="62"/>
      <c r="W871" s="63"/>
      <c r="X871" s="63"/>
      <c r="Y871" s="63"/>
      <c r="Z871" s="63"/>
      <c r="AA871" s="63"/>
      <c r="AB871" s="63"/>
      <c r="AC871" s="63"/>
      <c r="AD871" s="62"/>
      <c r="AE871" s="61"/>
      <c r="AF871" s="61"/>
      <c r="AG871" s="60"/>
      <c r="AH871" s="60"/>
      <c r="AI871" s="59"/>
      <c r="AJ871" s="58"/>
      <c r="AK871" s="58"/>
      <c r="AL871" s="58"/>
      <c r="AM871" s="58"/>
      <c r="AN871" s="58"/>
      <c r="AO871" s="58"/>
      <c r="AP871" s="58"/>
      <c r="AQ871" s="57"/>
      <c r="AR871" s="57"/>
      <c r="AS871" s="57"/>
    </row>
    <row r="872" spans="1:45" ht="15" x14ac:dyDescent="0.25">
      <c r="A872" s="64"/>
      <c r="B872" s="64"/>
      <c r="C872" s="64"/>
      <c r="D872" s="64"/>
      <c r="E872" s="64"/>
      <c r="F872" s="64"/>
      <c r="G872" s="64"/>
      <c r="H872" s="67"/>
      <c r="I872" s="66"/>
      <c r="J872" s="68"/>
      <c r="K872" s="68"/>
      <c r="L872" s="67"/>
      <c r="M872" s="61"/>
      <c r="N872" s="67"/>
      <c r="O872" s="66"/>
      <c r="P872" s="65"/>
      <c r="Q872" s="64"/>
      <c r="R872" s="64"/>
      <c r="S872" s="64"/>
      <c r="T872" s="64"/>
      <c r="U872" s="65"/>
      <c r="V872" s="62"/>
      <c r="W872" s="63"/>
      <c r="X872" s="63"/>
      <c r="Y872" s="63"/>
      <c r="Z872" s="63"/>
      <c r="AA872" s="63"/>
      <c r="AB872" s="63"/>
      <c r="AC872" s="63"/>
      <c r="AD872" s="62"/>
      <c r="AE872" s="61"/>
      <c r="AF872" s="61"/>
      <c r="AG872" s="60"/>
      <c r="AH872" s="60"/>
      <c r="AI872" s="59"/>
      <c r="AJ872" s="58"/>
      <c r="AK872" s="58"/>
      <c r="AL872" s="58"/>
      <c r="AM872" s="58"/>
      <c r="AN872" s="58"/>
      <c r="AO872" s="58"/>
      <c r="AP872" s="58"/>
      <c r="AQ872" s="57"/>
      <c r="AR872" s="57"/>
      <c r="AS872" s="57"/>
    </row>
    <row r="873" spans="1:45" ht="15" x14ac:dyDescent="0.25">
      <c r="A873" s="64"/>
      <c r="B873" s="64"/>
      <c r="C873" s="64"/>
      <c r="D873" s="64"/>
      <c r="E873" s="64"/>
      <c r="F873" s="64"/>
      <c r="G873" s="64"/>
      <c r="H873" s="67"/>
      <c r="I873" s="66"/>
      <c r="J873" s="68"/>
      <c r="K873" s="68"/>
      <c r="L873" s="67"/>
      <c r="M873" s="61"/>
      <c r="N873" s="67"/>
      <c r="O873" s="66"/>
      <c r="P873" s="65"/>
      <c r="Q873" s="64"/>
      <c r="R873" s="64"/>
      <c r="S873" s="64"/>
      <c r="T873" s="64"/>
      <c r="U873" s="65"/>
      <c r="V873" s="62"/>
      <c r="W873" s="63"/>
      <c r="X873" s="63"/>
      <c r="Y873" s="63"/>
      <c r="Z873" s="63"/>
      <c r="AA873" s="63"/>
      <c r="AB873" s="63"/>
      <c r="AC873" s="63"/>
      <c r="AD873" s="62"/>
      <c r="AE873" s="61"/>
      <c r="AF873" s="61"/>
      <c r="AG873" s="60"/>
      <c r="AH873" s="60"/>
      <c r="AI873" s="59"/>
      <c r="AJ873" s="58"/>
      <c r="AK873" s="58"/>
      <c r="AL873" s="58"/>
      <c r="AM873" s="58"/>
      <c r="AN873" s="58"/>
      <c r="AO873" s="58"/>
      <c r="AP873" s="58"/>
      <c r="AQ873" s="57"/>
      <c r="AR873" s="57"/>
      <c r="AS873" s="57"/>
    </row>
    <row r="874" spans="1:45" ht="15" x14ac:dyDescent="0.25">
      <c r="A874" s="64"/>
      <c r="B874" s="64"/>
      <c r="C874" s="64"/>
      <c r="D874" s="64"/>
      <c r="E874" s="64"/>
      <c r="F874" s="64"/>
      <c r="G874" s="64"/>
      <c r="H874" s="67"/>
      <c r="I874" s="66"/>
      <c r="J874" s="68"/>
      <c r="K874" s="68"/>
      <c r="L874" s="67"/>
      <c r="M874" s="61"/>
      <c r="N874" s="67"/>
      <c r="O874" s="66"/>
      <c r="P874" s="65"/>
      <c r="Q874" s="64"/>
      <c r="R874" s="64"/>
      <c r="S874" s="64"/>
      <c r="T874" s="64"/>
      <c r="U874" s="65"/>
      <c r="V874" s="62"/>
      <c r="W874" s="63"/>
      <c r="X874" s="63"/>
      <c r="Y874" s="63"/>
      <c r="Z874" s="63"/>
      <c r="AA874" s="63"/>
      <c r="AB874" s="63"/>
      <c r="AC874" s="63"/>
      <c r="AD874" s="62"/>
      <c r="AE874" s="61"/>
      <c r="AF874" s="61"/>
      <c r="AG874" s="60"/>
      <c r="AH874" s="60"/>
      <c r="AI874" s="59"/>
      <c r="AJ874" s="58"/>
      <c r="AK874" s="58"/>
      <c r="AL874" s="58"/>
      <c r="AM874" s="58"/>
      <c r="AN874" s="58"/>
      <c r="AO874" s="58"/>
      <c r="AP874" s="58"/>
      <c r="AQ874" s="57"/>
      <c r="AR874" s="57"/>
      <c r="AS874" s="57"/>
    </row>
    <row r="875" spans="1:45" ht="15" x14ac:dyDescent="0.25">
      <c r="A875" s="64"/>
      <c r="B875" s="64"/>
      <c r="C875" s="64"/>
      <c r="D875" s="64"/>
      <c r="E875" s="64"/>
      <c r="F875" s="64"/>
      <c r="G875" s="64"/>
      <c r="H875" s="67"/>
      <c r="I875" s="66"/>
      <c r="J875" s="68"/>
      <c r="K875" s="68"/>
      <c r="L875" s="67"/>
      <c r="M875" s="61"/>
      <c r="N875" s="67"/>
      <c r="O875" s="66"/>
      <c r="P875" s="65"/>
      <c r="Q875" s="64"/>
      <c r="R875" s="64"/>
      <c r="S875" s="64"/>
      <c r="T875" s="64"/>
      <c r="U875" s="65"/>
      <c r="V875" s="62"/>
      <c r="W875" s="63"/>
      <c r="X875" s="63"/>
      <c r="Y875" s="63"/>
      <c r="Z875" s="63"/>
      <c r="AA875" s="63"/>
      <c r="AB875" s="63"/>
      <c r="AC875" s="63"/>
      <c r="AD875" s="62"/>
      <c r="AE875" s="61"/>
      <c r="AF875" s="61"/>
      <c r="AG875" s="60"/>
      <c r="AH875" s="60"/>
      <c r="AI875" s="59"/>
      <c r="AJ875" s="58"/>
      <c r="AK875" s="58"/>
      <c r="AL875" s="58"/>
      <c r="AM875" s="58"/>
      <c r="AN875" s="58"/>
      <c r="AO875" s="58"/>
      <c r="AP875" s="58"/>
      <c r="AQ875" s="57"/>
      <c r="AR875" s="57"/>
      <c r="AS875" s="57"/>
    </row>
    <row r="876" spans="1:45" ht="15" x14ac:dyDescent="0.25">
      <c r="A876" s="64"/>
      <c r="B876" s="64"/>
      <c r="C876" s="64"/>
      <c r="D876" s="64"/>
      <c r="E876" s="64"/>
      <c r="F876" s="64"/>
      <c r="G876" s="64"/>
      <c r="H876" s="67"/>
      <c r="I876" s="66"/>
      <c r="J876" s="68"/>
      <c r="K876" s="68"/>
      <c r="L876" s="67"/>
      <c r="M876" s="61"/>
      <c r="N876" s="67"/>
      <c r="O876" s="66"/>
      <c r="P876" s="65"/>
      <c r="Q876" s="64"/>
      <c r="R876" s="64"/>
      <c r="S876" s="64"/>
      <c r="T876" s="64"/>
      <c r="U876" s="65"/>
      <c r="V876" s="62"/>
      <c r="W876" s="63"/>
      <c r="X876" s="63"/>
      <c r="Y876" s="63"/>
      <c r="Z876" s="63"/>
      <c r="AA876" s="63"/>
      <c r="AB876" s="63"/>
      <c r="AC876" s="63"/>
      <c r="AD876" s="62"/>
      <c r="AE876" s="61"/>
      <c r="AF876" s="61"/>
      <c r="AG876" s="60"/>
      <c r="AH876" s="60"/>
      <c r="AI876" s="59"/>
      <c r="AJ876" s="58"/>
      <c r="AK876" s="58"/>
      <c r="AL876" s="58"/>
      <c r="AM876" s="58"/>
      <c r="AN876" s="58"/>
      <c r="AO876" s="58"/>
      <c r="AP876" s="58"/>
      <c r="AQ876" s="57"/>
      <c r="AR876" s="57"/>
      <c r="AS876" s="57"/>
    </row>
    <row r="877" spans="1:45" ht="15" x14ac:dyDescent="0.25">
      <c r="A877" s="64"/>
      <c r="B877" s="64"/>
      <c r="C877" s="64"/>
      <c r="D877" s="64"/>
      <c r="E877" s="64"/>
      <c r="F877" s="64"/>
      <c r="G877" s="64"/>
      <c r="H877" s="67"/>
      <c r="I877" s="66"/>
      <c r="J877" s="68"/>
      <c r="K877" s="68"/>
      <c r="L877" s="67"/>
      <c r="M877" s="61"/>
      <c r="N877" s="67"/>
      <c r="O877" s="66"/>
      <c r="P877" s="65"/>
      <c r="Q877" s="64"/>
      <c r="R877" s="64"/>
      <c r="S877" s="64"/>
      <c r="T877" s="64"/>
      <c r="U877" s="65"/>
      <c r="V877" s="62"/>
      <c r="W877" s="63"/>
      <c r="X877" s="63"/>
      <c r="Y877" s="63"/>
      <c r="Z877" s="63"/>
      <c r="AA877" s="63"/>
      <c r="AB877" s="63"/>
      <c r="AC877" s="63"/>
      <c r="AD877" s="62"/>
      <c r="AE877" s="61"/>
      <c r="AF877" s="61"/>
      <c r="AG877" s="60"/>
      <c r="AH877" s="60"/>
      <c r="AI877" s="59"/>
      <c r="AJ877" s="58"/>
      <c r="AK877" s="58"/>
      <c r="AL877" s="58"/>
      <c r="AM877" s="58"/>
      <c r="AN877" s="58"/>
      <c r="AO877" s="58"/>
      <c r="AP877" s="58"/>
      <c r="AQ877" s="57"/>
      <c r="AR877" s="57"/>
      <c r="AS877" s="57"/>
    </row>
    <row r="878" spans="1:45" ht="15" x14ac:dyDescent="0.25">
      <c r="A878" s="64"/>
      <c r="B878" s="64"/>
      <c r="C878" s="64"/>
      <c r="D878" s="64"/>
      <c r="E878" s="64"/>
      <c r="F878" s="64"/>
      <c r="G878" s="64"/>
      <c r="H878" s="67"/>
      <c r="I878" s="66"/>
      <c r="J878" s="68"/>
      <c r="K878" s="68"/>
      <c r="L878" s="67"/>
      <c r="M878" s="61"/>
      <c r="N878" s="67"/>
      <c r="O878" s="66"/>
      <c r="P878" s="65"/>
      <c r="Q878" s="64"/>
      <c r="R878" s="64"/>
      <c r="S878" s="64"/>
      <c r="T878" s="64"/>
      <c r="U878" s="65"/>
      <c r="V878" s="62"/>
      <c r="W878" s="63"/>
      <c r="X878" s="63"/>
      <c r="Y878" s="63"/>
      <c r="Z878" s="63"/>
      <c r="AA878" s="63"/>
      <c r="AB878" s="63"/>
      <c r="AC878" s="63"/>
      <c r="AD878" s="62"/>
      <c r="AE878" s="61"/>
      <c r="AF878" s="61"/>
      <c r="AG878" s="60"/>
      <c r="AH878" s="60"/>
      <c r="AI878" s="59"/>
      <c r="AJ878" s="58"/>
      <c r="AK878" s="58"/>
      <c r="AL878" s="58"/>
      <c r="AM878" s="58"/>
      <c r="AN878" s="58"/>
      <c r="AO878" s="58"/>
      <c r="AP878" s="58"/>
      <c r="AQ878" s="57"/>
      <c r="AR878" s="57"/>
      <c r="AS878" s="57"/>
    </row>
    <row r="879" spans="1:45" ht="15" x14ac:dyDescent="0.25">
      <c r="A879" s="64"/>
      <c r="B879" s="64"/>
      <c r="C879" s="64"/>
      <c r="D879" s="64"/>
      <c r="E879" s="64"/>
      <c r="F879" s="64"/>
      <c r="G879" s="64"/>
      <c r="H879" s="67"/>
      <c r="I879" s="66"/>
      <c r="J879" s="68"/>
      <c r="K879" s="68"/>
      <c r="L879" s="67"/>
      <c r="M879" s="61"/>
      <c r="N879" s="67"/>
      <c r="O879" s="66"/>
      <c r="P879" s="65"/>
      <c r="Q879" s="64"/>
      <c r="R879" s="64"/>
      <c r="S879" s="64"/>
      <c r="T879" s="64"/>
      <c r="U879" s="65"/>
      <c r="V879" s="62"/>
      <c r="W879" s="63"/>
      <c r="X879" s="63"/>
      <c r="Y879" s="63"/>
      <c r="Z879" s="63"/>
      <c r="AA879" s="63"/>
      <c r="AB879" s="63"/>
      <c r="AC879" s="63"/>
      <c r="AD879" s="62"/>
      <c r="AE879" s="61"/>
      <c r="AF879" s="61"/>
      <c r="AG879" s="60"/>
      <c r="AH879" s="60"/>
      <c r="AI879" s="59"/>
      <c r="AJ879" s="58"/>
      <c r="AK879" s="58"/>
      <c r="AL879" s="58"/>
      <c r="AM879" s="58"/>
      <c r="AN879" s="58"/>
      <c r="AO879" s="58"/>
      <c r="AP879" s="58"/>
      <c r="AQ879" s="57"/>
      <c r="AR879" s="57"/>
      <c r="AS879" s="57"/>
    </row>
    <row r="880" spans="1:45" ht="15" x14ac:dyDescent="0.25">
      <c r="A880" s="64"/>
      <c r="B880" s="64"/>
      <c r="C880" s="64"/>
      <c r="D880" s="64"/>
      <c r="E880" s="64"/>
      <c r="F880" s="64"/>
      <c r="G880" s="64"/>
      <c r="H880" s="67"/>
      <c r="I880" s="66"/>
      <c r="J880" s="68"/>
      <c r="K880" s="68"/>
      <c r="L880" s="67"/>
      <c r="M880" s="61"/>
      <c r="N880" s="67"/>
      <c r="O880" s="66"/>
      <c r="P880" s="65"/>
      <c r="Q880" s="64"/>
      <c r="R880" s="64"/>
      <c r="S880" s="64"/>
      <c r="T880" s="64"/>
      <c r="U880" s="65"/>
      <c r="V880" s="62"/>
      <c r="W880" s="63"/>
      <c r="X880" s="63"/>
      <c r="Y880" s="63"/>
      <c r="Z880" s="63"/>
      <c r="AA880" s="63"/>
      <c r="AB880" s="63"/>
      <c r="AC880" s="63"/>
      <c r="AD880" s="62"/>
      <c r="AE880" s="61"/>
      <c r="AF880" s="61"/>
      <c r="AG880" s="60"/>
      <c r="AH880" s="60"/>
      <c r="AI880" s="59"/>
      <c r="AJ880" s="58"/>
      <c r="AK880" s="58"/>
      <c r="AL880" s="58"/>
      <c r="AM880" s="58"/>
      <c r="AN880" s="58"/>
      <c r="AO880" s="58"/>
      <c r="AP880" s="58"/>
      <c r="AQ880" s="57"/>
      <c r="AR880" s="57"/>
      <c r="AS880" s="57"/>
    </row>
    <row r="881" spans="1:45" ht="15" x14ac:dyDescent="0.25">
      <c r="A881" s="64"/>
      <c r="B881" s="64"/>
      <c r="C881" s="64"/>
      <c r="D881" s="64"/>
      <c r="E881" s="64"/>
      <c r="F881" s="64"/>
      <c r="G881" s="64"/>
      <c r="H881" s="67"/>
      <c r="I881" s="66"/>
      <c r="J881" s="68"/>
      <c r="K881" s="68"/>
      <c r="L881" s="67"/>
      <c r="M881" s="61"/>
      <c r="N881" s="67"/>
      <c r="O881" s="66"/>
      <c r="P881" s="65"/>
      <c r="Q881" s="64"/>
      <c r="R881" s="64"/>
      <c r="S881" s="64"/>
      <c r="T881" s="64"/>
      <c r="U881" s="65"/>
      <c r="V881" s="62"/>
      <c r="W881" s="63"/>
      <c r="X881" s="63"/>
      <c r="Y881" s="63"/>
      <c r="Z881" s="63"/>
      <c r="AA881" s="63"/>
      <c r="AB881" s="63"/>
      <c r="AC881" s="63"/>
      <c r="AD881" s="62"/>
      <c r="AE881" s="61"/>
      <c r="AF881" s="61"/>
      <c r="AG881" s="60"/>
      <c r="AH881" s="60"/>
      <c r="AI881" s="59"/>
      <c r="AJ881" s="58"/>
      <c r="AK881" s="58"/>
      <c r="AL881" s="58"/>
      <c r="AM881" s="58"/>
      <c r="AN881" s="58"/>
      <c r="AO881" s="58"/>
      <c r="AP881" s="58"/>
      <c r="AQ881" s="57"/>
      <c r="AR881" s="57"/>
      <c r="AS881" s="57"/>
    </row>
    <row r="882" spans="1:45" ht="15" x14ac:dyDescent="0.25">
      <c r="A882" s="64"/>
      <c r="B882" s="64"/>
      <c r="C882" s="64"/>
      <c r="D882" s="64"/>
      <c r="E882" s="64"/>
      <c r="F882" s="64"/>
      <c r="G882" s="64"/>
      <c r="H882" s="67"/>
      <c r="I882" s="66"/>
      <c r="J882" s="68"/>
      <c r="K882" s="68"/>
      <c r="L882" s="67"/>
      <c r="M882" s="61"/>
      <c r="N882" s="67"/>
      <c r="O882" s="66"/>
      <c r="P882" s="65"/>
      <c r="Q882" s="64"/>
      <c r="R882" s="64"/>
      <c r="S882" s="64"/>
      <c r="T882" s="64"/>
      <c r="U882" s="65"/>
      <c r="V882" s="62"/>
      <c r="W882" s="63"/>
      <c r="X882" s="63"/>
      <c r="Y882" s="63"/>
      <c r="Z882" s="63"/>
      <c r="AA882" s="63"/>
      <c r="AB882" s="63"/>
      <c r="AC882" s="63"/>
      <c r="AD882" s="62"/>
      <c r="AE882" s="61"/>
      <c r="AF882" s="61"/>
      <c r="AG882" s="60"/>
      <c r="AH882" s="60"/>
      <c r="AI882" s="59"/>
      <c r="AJ882" s="58"/>
      <c r="AK882" s="58"/>
      <c r="AL882" s="58"/>
      <c r="AM882" s="58"/>
      <c r="AN882" s="58"/>
      <c r="AO882" s="58"/>
      <c r="AP882" s="58"/>
      <c r="AQ882" s="57"/>
      <c r="AR882" s="57"/>
      <c r="AS882" s="57"/>
    </row>
    <row r="883" spans="1:45" ht="15" x14ac:dyDescent="0.25">
      <c r="A883" s="64"/>
      <c r="B883" s="64"/>
      <c r="C883" s="64"/>
      <c r="D883" s="64"/>
      <c r="E883" s="64"/>
      <c r="F883" s="64"/>
      <c r="G883" s="64"/>
      <c r="H883" s="67"/>
      <c r="I883" s="66"/>
      <c r="J883" s="68"/>
      <c r="K883" s="68"/>
      <c r="L883" s="67"/>
      <c r="M883" s="61"/>
      <c r="N883" s="67"/>
      <c r="O883" s="66"/>
      <c r="P883" s="65"/>
      <c r="Q883" s="64"/>
      <c r="R883" s="64"/>
      <c r="S883" s="64"/>
      <c r="T883" s="64"/>
      <c r="U883" s="65"/>
      <c r="V883" s="62"/>
      <c r="W883" s="63"/>
      <c r="X883" s="63"/>
      <c r="Y883" s="63"/>
      <c r="Z883" s="63"/>
      <c r="AA883" s="63"/>
      <c r="AB883" s="63"/>
      <c r="AC883" s="63"/>
      <c r="AD883" s="62"/>
      <c r="AE883" s="61"/>
      <c r="AF883" s="61"/>
      <c r="AG883" s="60"/>
      <c r="AH883" s="60"/>
      <c r="AI883" s="59"/>
      <c r="AJ883" s="58"/>
      <c r="AK883" s="58"/>
      <c r="AL883" s="58"/>
      <c r="AM883" s="58"/>
      <c r="AN883" s="58"/>
      <c r="AO883" s="58"/>
      <c r="AP883" s="58"/>
      <c r="AQ883" s="57"/>
      <c r="AR883" s="57"/>
      <c r="AS883" s="57"/>
    </row>
    <row r="884" spans="1:45" ht="15" x14ac:dyDescent="0.25">
      <c r="A884" s="64"/>
      <c r="B884" s="64"/>
      <c r="C884" s="64"/>
      <c r="D884" s="64"/>
      <c r="E884" s="64"/>
      <c r="F884" s="64"/>
      <c r="G884" s="64"/>
      <c r="H884" s="67"/>
      <c r="I884" s="66"/>
      <c r="J884" s="68"/>
      <c r="K884" s="68"/>
      <c r="L884" s="67"/>
      <c r="M884" s="61"/>
      <c r="N884" s="67"/>
      <c r="O884" s="66"/>
      <c r="P884" s="65"/>
      <c r="Q884" s="64"/>
      <c r="R884" s="64"/>
      <c r="S884" s="64"/>
      <c r="T884" s="64"/>
      <c r="U884" s="65"/>
      <c r="V884" s="62"/>
      <c r="W884" s="63"/>
      <c r="X884" s="63"/>
      <c r="Y884" s="63"/>
      <c r="Z884" s="63"/>
      <c r="AA884" s="63"/>
      <c r="AB884" s="63"/>
      <c r="AC884" s="63"/>
      <c r="AD884" s="62"/>
      <c r="AE884" s="61"/>
      <c r="AF884" s="61"/>
      <c r="AG884" s="60"/>
      <c r="AH884" s="60"/>
      <c r="AI884" s="59"/>
      <c r="AJ884" s="58"/>
      <c r="AK884" s="58"/>
      <c r="AL884" s="58"/>
      <c r="AM884" s="58"/>
      <c r="AN884" s="58"/>
      <c r="AO884" s="58"/>
      <c r="AP884" s="58"/>
      <c r="AQ884" s="57"/>
      <c r="AR884" s="57"/>
      <c r="AS884" s="57"/>
    </row>
    <row r="885" spans="1:45" ht="15" x14ac:dyDescent="0.25">
      <c r="A885" s="64"/>
      <c r="B885" s="64"/>
      <c r="C885" s="64"/>
      <c r="D885" s="64"/>
      <c r="E885" s="64"/>
      <c r="F885" s="64"/>
      <c r="G885" s="64"/>
      <c r="H885" s="67"/>
      <c r="I885" s="66"/>
      <c r="J885" s="68"/>
      <c r="K885" s="68"/>
      <c r="L885" s="67"/>
      <c r="M885" s="61"/>
      <c r="N885" s="67"/>
      <c r="O885" s="66"/>
      <c r="P885" s="65"/>
      <c r="Q885" s="64"/>
      <c r="R885" s="64"/>
      <c r="S885" s="64"/>
      <c r="T885" s="64"/>
      <c r="U885" s="65"/>
      <c r="V885" s="62"/>
      <c r="W885" s="63"/>
      <c r="X885" s="63"/>
      <c r="Y885" s="63"/>
      <c r="Z885" s="63"/>
      <c r="AA885" s="63"/>
      <c r="AB885" s="63"/>
      <c r="AC885" s="63"/>
      <c r="AD885" s="62"/>
      <c r="AE885" s="61"/>
      <c r="AF885" s="61"/>
      <c r="AG885" s="60"/>
      <c r="AH885" s="60"/>
      <c r="AI885" s="59"/>
      <c r="AJ885" s="58"/>
      <c r="AK885" s="58"/>
      <c r="AL885" s="58"/>
      <c r="AM885" s="58"/>
      <c r="AN885" s="58"/>
      <c r="AO885" s="58"/>
      <c r="AP885" s="58"/>
      <c r="AQ885" s="57"/>
      <c r="AR885" s="57"/>
      <c r="AS885" s="57"/>
    </row>
    <row r="886" spans="1:45" ht="15" x14ac:dyDescent="0.25">
      <c r="A886" s="64"/>
      <c r="B886" s="64"/>
      <c r="C886" s="64"/>
      <c r="D886" s="64"/>
      <c r="E886" s="64"/>
      <c r="F886" s="64"/>
      <c r="G886" s="64"/>
      <c r="H886" s="67"/>
      <c r="I886" s="66"/>
      <c r="J886" s="68"/>
      <c r="K886" s="68"/>
      <c r="L886" s="67"/>
      <c r="M886" s="61"/>
      <c r="N886" s="67"/>
      <c r="O886" s="66"/>
      <c r="P886" s="65"/>
      <c r="Q886" s="64"/>
      <c r="R886" s="64"/>
      <c r="S886" s="64"/>
      <c r="T886" s="64"/>
      <c r="U886" s="65"/>
      <c r="V886" s="62"/>
      <c r="W886" s="63"/>
      <c r="X886" s="63"/>
      <c r="Y886" s="63"/>
      <c r="Z886" s="63"/>
      <c r="AA886" s="63"/>
      <c r="AB886" s="63"/>
      <c r="AC886" s="63"/>
      <c r="AD886" s="62"/>
      <c r="AE886" s="61"/>
      <c r="AF886" s="61"/>
      <c r="AG886" s="60"/>
      <c r="AH886" s="60"/>
      <c r="AI886" s="59"/>
      <c r="AJ886" s="58"/>
      <c r="AK886" s="58"/>
      <c r="AL886" s="58"/>
      <c r="AM886" s="58"/>
      <c r="AN886" s="58"/>
      <c r="AO886" s="58"/>
      <c r="AP886" s="58"/>
      <c r="AQ886" s="57"/>
      <c r="AR886" s="57"/>
      <c r="AS886" s="57"/>
    </row>
    <row r="887" spans="1:45" ht="15" x14ac:dyDescent="0.25">
      <c r="A887" s="64"/>
      <c r="B887" s="64"/>
      <c r="C887" s="64"/>
      <c r="D887" s="64"/>
      <c r="E887" s="64"/>
      <c r="F887" s="64"/>
      <c r="G887" s="64"/>
      <c r="H887" s="67"/>
      <c r="I887" s="66"/>
      <c r="J887" s="68"/>
      <c r="K887" s="68"/>
      <c r="L887" s="67"/>
      <c r="M887" s="61"/>
      <c r="N887" s="67"/>
      <c r="O887" s="66"/>
      <c r="P887" s="65"/>
      <c r="Q887" s="64"/>
      <c r="R887" s="64"/>
      <c r="S887" s="64"/>
      <c r="T887" s="64"/>
      <c r="U887" s="65"/>
      <c r="V887" s="62"/>
      <c r="W887" s="63"/>
      <c r="X887" s="63"/>
      <c r="Y887" s="63"/>
      <c r="Z887" s="63"/>
      <c r="AA887" s="63"/>
      <c r="AB887" s="63"/>
      <c r="AC887" s="63"/>
      <c r="AD887" s="62"/>
      <c r="AE887" s="61"/>
      <c r="AF887" s="61"/>
      <c r="AG887" s="60"/>
      <c r="AH887" s="60"/>
      <c r="AI887" s="59"/>
      <c r="AJ887" s="58"/>
      <c r="AK887" s="58"/>
      <c r="AL887" s="58"/>
      <c r="AM887" s="58"/>
      <c r="AN887" s="58"/>
      <c r="AO887" s="58"/>
      <c r="AP887" s="58"/>
      <c r="AQ887" s="57"/>
      <c r="AR887" s="57"/>
      <c r="AS887" s="57"/>
    </row>
    <row r="888" spans="1:45" ht="15" x14ac:dyDescent="0.25">
      <c r="A888" s="64"/>
      <c r="B888" s="64"/>
      <c r="C888" s="64"/>
      <c r="D888" s="64"/>
      <c r="E888" s="64"/>
      <c r="F888" s="64"/>
      <c r="G888" s="64"/>
      <c r="H888" s="67"/>
      <c r="I888" s="66"/>
      <c r="J888" s="68"/>
      <c r="K888" s="68"/>
      <c r="L888" s="67"/>
      <c r="M888" s="61"/>
      <c r="N888" s="67"/>
      <c r="O888" s="66"/>
      <c r="P888" s="65"/>
      <c r="Q888" s="64"/>
      <c r="R888" s="64"/>
      <c r="S888" s="64"/>
      <c r="T888" s="64"/>
      <c r="U888" s="65"/>
      <c r="V888" s="62"/>
      <c r="W888" s="63"/>
      <c r="X888" s="63"/>
      <c r="Y888" s="63"/>
      <c r="Z888" s="63"/>
      <c r="AA888" s="63"/>
      <c r="AB888" s="63"/>
      <c r="AC888" s="63"/>
      <c r="AD888" s="62"/>
      <c r="AE888" s="61"/>
      <c r="AF888" s="61"/>
      <c r="AG888" s="60"/>
      <c r="AH888" s="60"/>
      <c r="AI888" s="59"/>
      <c r="AJ888" s="58"/>
      <c r="AK888" s="58"/>
      <c r="AL888" s="58"/>
      <c r="AM888" s="58"/>
      <c r="AN888" s="58"/>
      <c r="AO888" s="58"/>
      <c r="AP888" s="58"/>
      <c r="AQ888" s="57"/>
      <c r="AR888" s="57"/>
      <c r="AS888" s="57"/>
    </row>
    <row r="889" spans="1:45" ht="15" x14ac:dyDescent="0.25">
      <c r="A889" s="64"/>
      <c r="B889" s="64"/>
      <c r="C889" s="64"/>
      <c r="D889" s="64"/>
      <c r="E889" s="64"/>
      <c r="F889" s="64"/>
      <c r="G889" s="64"/>
      <c r="H889" s="67"/>
      <c r="I889" s="66"/>
      <c r="J889" s="68"/>
      <c r="K889" s="68"/>
      <c r="L889" s="67"/>
      <c r="M889" s="61"/>
      <c r="N889" s="67"/>
      <c r="O889" s="66"/>
      <c r="P889" s="65"/>
      <c r="Q889" s="64"/>
      <c r="R889" s="64"/>
      <c r="S889" s="64"/>
      <c r="T889" s="64"/>
      <c r="U889" s="65"/>
      <c r="V889" s="62"/>
      <c r="W889" s="63"/>
      <c r="X889" s="63"/>
      <c r="Y889" s="63"/>
      <c r="Z889" s="63"/>
      <c r="AA889" s="63"/>
      <c r="AB889" s="63"/>
      <c r="AC889" s="63"/>
      <c r="AD889" s="62"/>
      <c r="AE889" s="61"/>
      <c r="AF889" s="61"/>
      <c r="AG889" s="60"/>
      <c r="AH889" s="60"/>
      <c r="AI889" s="59"/>
      <c r="AJ889" s="58"/>
      <c r="AK889" s="58"/>
      <c r="AL889" s="58"/>
      <c r="AM889" s="58"/>
      <c r="AN889" s="58"/>
      <c r="AO889" s="58"/>
      <c r="AP889" s="58"/>
      <c r="AQ889" s="57"/>
      <c r="AR889" s="57"/>
      <c r="AS889" s="57"/>
    </row>
    <row r="890" spans="1:45" ht="15" x14ac:dyDescent="0.25">
      <c r="A890" s="64"/>
      <c r="B890" s="64"/>
      <c r="C890" s="64"/>
      <c r="D890" s="64"/>
      <c r="E890" s="64"/>
      <c r="F890" s="64"/>
      <c r="G890" s="64"/>
      <c r="H890" s="67"/>
      <c r="I890" s="66"/>
      <c r="J890" s="68"/>
      <c r="K890" s="68"/>
      <c r="L890" s="67"/>
      <c r="M890" s="61"/>
      <c r="N890" s="67"/>
      <c r="O890" s="66"/>
      <c r="P890" s="65"/>
      <c r="Q890" s="64"/>
      <c r="R890" s="64"/>
      <c r="S890" s="64"/>
      <c r="T890" s="64"/>
      <c r="U890" s="65"/>
      <c r="V890" s="62"/>
      <c r="W890" s="63"/>
      <c r="X890" s="63"/>
      <c r="Y890" s="63"/>
      <c r="Z890" s="63"/>
      <c r="AA890" s="63"/>
      <c r="AB890" s="63"/>
      <c r="AC890" s="63"/>
      <c r="AD890" s="62"/>
      <c r="AE890" s="61"/>
      <c r="AF890" s="61"/>
      <c r="AG890" s="60"/>
      <c r="AH890" s="60"/>
      <c r="AI890" s="59"/>
      <c r="AJ890" s="58"/>
      <c r="AK890" s="58"/>
      <c r="AL890" s="58"/>
      <c r="AM890" s="58"/>
      <c r="AN890" s="58"/>
      <c r="AO890" s="58"/>
      <c r="AP890" s="58"/>
      <c r="AQ890" s="57"/>
      <c r="AR890" s="57"/>
      <c r="AS890" s="57"/>
    </row>
    <row r="891" spans="1:45" ht="15" x14ac:dyDescent="0.25">
      <c r="A891" s="64"/>
      <c r="B891" s="64"/>
      <c r="C891" s="64"/>
      <c r="D891" s="64"/>
      <c r="E891" s="64"/>
      <c r="F891" s="64"/>
      <c r="G891" s="64"/>
      <c r="H891" s="67"/>
      <c r="I891" s="66"/>
      <c r="J891" s="68"/>
      <c r="K891" s="68"/>
      <c r="L891" s="67"/>
      <c r="M891" s="61"/>
      <c r="N891" s="67"/>
      <c r="O891" s="66"/>
      <c r="P891" s="65"/>
      <c r="Q891" s="64"/>
      <c r="R891" s="64"/>
      <c r="S891" s="64"/>
      <c r="T891" s="64"/>
      <c r="U891" s="65"/>
      <c r="V891" s="62"/>
      <c r="W891" s="63"/>
      <c r="X891" s="63"/>
      <c r="Y891" s="63"/>
      <c r="Z891" s="63"/>
      <c r="AA891" s="63"/>
      <c r="AB891" s="63"/>
      <c r="AC891" s="63"/>
      <c r="AD891" s="62"/>
      <c r="AE891" s="61"/>
      <c r="AF891" s="61"/>
      <c r="AG891" s="60"/>
      <c r="AH891" s="60"/>
      <c r="AI891" s="59"/>
      <c r="AJ891" s="58"/>
      <c r="AK891" s="58"/>
      <c r="AL891" s="58"/>
      <c r="AM891" s="58"/>
      <c r="AN891" s="58"/>
      <c r="AO891" s="58"/>
      <c r="AP891" s="58"/>
      <c r="AQ891" s="57"/>
      <c r="AR891" s="57"/>
      <c r="AS891" s="57"/>
    </row>
    <row r="892" spans="1:45" ht="15" x14ac:dyDescent="0.25">
      <c r="A892" s="64"/>
      <c r="B892" s="64"/>
      <c r="C892" s="64"/>
      <c r="D892" s="64"/>
      <c r="E892" s="64"/>
      <c r="F892" s="64"/>
      <c r="G892" s="64"/>
      <c r="H892" s="67"/>
      <c r="I892" s="66"/>
      <c r="J892" s="68"/>
      <c r="K892" s="68"/>
      <c r="L892" s="67"/>
      <c r="M892" s="61"/>
      <c r="N892" s="67"/>
      <c r="O892" s="66"/>
      <c r="P892" s="65"/>
      <c r="Q892" s="64"/>
      <c r="R892" s="64"/>
      <c r="S892" s="64"/>
      <c r="T892" s="64"/>
      <c r="U892" s="65"/>
      <c r="V892" s="62"/>
      <c r="W892" s="63"/>
      <c r="X892" s="63"/>
      <c r="Y892" s="63"/>
      <c r="Z892" s="63"/>
      <c r="AA892" s="63"/>
      <c r="AB892" s="63"/>
      <c r="AC892" s="63"/>
      <c r="AD892" s="62"/>
      <c r="AE892" s="61"/>
      <c r="AF892" s="61"/>
      <c r="AG892" s="60"/>
      <c r="AH892" s="60"/>
      <c r="AI892" s="59"/>
      <c r="AJ892" s="58"/>
      <c r="AK892" s="58"/>
      <c r="AL892" s="58"/>
      <c r="AM892" s="58"/>
      <c r="AN892" s="58"/>
      <c r="AO892" s="58"/>
      <c r="AP892" s="58"/>
      <c r="AQ892" s="57"/>
      <c r="AR892" s="57"/>
      <c r="AS892" s="57"/>
    </row>
    <row r="893" spans="1:45" ht="15" x14ac:dyDescent="0.25">
      <c r="A893" s="64"/>
      <c r="B893" s="64"/>
      <c r="C893" s="64"/>
      <c r="D893" s="64"/>
      <c r="E893" s="64"/>
      <c r="F893" s="64"/>
      <c r="G893" s="64"/>
      <c r="H893" s="67"/>
      <c r="I893" s="66"/>
      <c r="J893" s="68"/>
      <c r="K893" s="68"/>
      <c r="L893" s="67"/>
      <c r="M893" s="61"/>
      <c r="N893" s="67"/>
      <c r="O893" s="66"/>
      <c r="P893" s="65"/>
      <c r="Q893" s="64"/>
      <c r="R893" s="64"/>
      <c r="S893" s="64"/>
      <c r="T893" s="64"/>
      <c r="U893" s="65"/>
      <c r="V893" s="62"/>
      <c r="W893" s="63"/>
      <c r="X893" s="63"/>
      <c r="Y893" s="63"/>
      <c r="Z893" s="63"/>
      <c r="AA893" s="63"/>
      <c r="AB893" s="63"/>
      <c r="AC893" s="63"/>
      <c r="AD893" s="62"/>
      <c r="AE893" s="61"/>
      <c r="AF893" s="61"/>
      <c r="AG893" s="60"/>
      <c r="AH893" s="60"/>
      <c r="AI893" s="59"/>
      <c r="AJ893" s="58"/>
      <c r="AK893" s="58"/>
      <c r="AL893" s="58"/>
      <c r="AM893" s="58"/>
      <c r="AN893" s="58"/>
      <c r="AO893" s="58"/>
      <c r="AP893" s="58"/>
      <c r="AQ893" s="57"/>
      <c r="AR893" s="57"/>
      <c r="AS893" s="57"/>
    </row>
    <row r="894" spans="1:45" ht="15" x14ac:dyDescent="0.25">
      <c r="A894" s="64"/>
      <c r="B894" s="64"/>
      <c r="C894" s="64"/>
      <c r="D894" s="64"/>
      <c r="E894" s="64"/>
      <c r="F894" s="64"/>
      <c r="G894" s="64"/>
      <c r="H894" s="67"/>
      <c r="I894" s="66"/>
      <c r="J894" s="68"/>
      <c r="K894" s="68"/>
      <c r="L894" s="67"/>
      <c r="M894" s="61"/>
      <c r="N894" s="67"/>
      <c r="O894" s="66"/>
      <c r="P894" s="65"/>
      <c r="Q894" s="64"/>
      <c r="R894" s="64"/>
      <c r="S894" s="64"/>
      <c r="T894" s="64"/>
      <c r="U894" s="65"/>
      <c r="V894" s="62"/>
      <c r="W894" s="63"/>
      <c r="X894" s="63"/>
      <c r="Y894" s="63"/>
      <c r="Z894" s="63"/>
      <c r="AA894" s="63"/>
      <c r="AB894" s="63"/>
      <c r="AC894" s="63"/>
      <c r="AD894" s="62"/>
      <c r="AE894" s="61"/>
      <c r="AF894" s="61"/>
      <c r="AG894" s="60"/>
      <c r="AH894" s="60"/>
      <c r="AI894" s="59"/>
      <c r="AJ894" s="58"/>
      <c r="AK894" s="58"/>
      <c r="AL894" s="58"/>
      <c r="AM894" s="58"/>
      <c r="AN894" s="58"/>
      <c r="AO894" s="58"/>
      <c r="AP894" s="58"/>
      <c r="AQ894" s="57"/>
      <c r="AR894" s="57"/>
      <c r="AS894" s="57"/>
    </row>
    <row r="895" spans="1:45" ht="15" x14ac:dyDescent="0.25">
      <c r="A895" s="64"/>
      <c r="B895" s="64"/>
      <c r="C895" s="64"/>
      <c r="D895" s="64"/>
      <c r="E895" s="64"/>
      <c r="F895" s="64"/>
      <c r="G895" s="64"/>
      <c r="H895" s="67"/>
      <c r="I895" s="66"/>
      <c r="J895" s="68"/>
      <c r="K895" s="68"/>
      <c r="L895" s="67"/>
      <c r="M895" s="61"/>
      <c r="N895" s="67"/>
      <c r="O895" s="66"/>
      <c r="P895" s="65"/>
      <c r="Q895" s="64"/>
      <c r="R895" s="64"/>
      <c r="S895" s="64"/>
      <c r="T895" s="64"/>
      <c r="U895" s="65"/>
      <c r="V895" s="62"/>
      <c r="W895" s="63"/>
      <c r="X895" s="63"/>
      <c r="Y895" s="63"/>
      <c r="Z895" s="63"/>
      <c r="AA895" s="63"/>
      <c r="AB895" s="63"/>
      <c r="AC895" s="63"/>
      <c r="AD895" s="62"/>
      <c r="AE895" s="61"/>
      <c r="AF895" s="61"/>
      <c r="AG895" s="60"/>
      <c r="AH895" s="60"/>
      <c r="AI895" s="59"/>
      <c r="AJ895" s="58"/>
      <c r="AK895" s="58"/>
      <c r="AL895" s="58"/>
      <c r="AM895" s="58"/>
      <c r="AN895" s="58"/>
      <c r="AO895" s="58"/>
      <c r="AP895" s="58"/>
      <c r="AQ895" s="57"/>
      <c r="AR895" s="57"/>
      <c r="AS895" s="57"/>
    </row>
    <row r="896" spans="1:45" ht="15" x14ac:dyDescent="0.25">
      <c r="A896" s="64"/>
      <c r="B896" s="64"/>
      <c r="C896" s="64"/>
      <c r="D896" s="64"/>
      <c r="E896" s="64"/>
      <c r="F896" s="64"/>
      <c r="G896" s="64"/>
      <c r="H896" s="67"/>
      <c r="I896" s="66"/>
      <c r="J896" s="68"/>
      <c r="K896" s="68"/>
      <c r="L896" s="67"/>
      <c r="M896" s="61"/>
      <c r="N896" s="67"/>
      <c r="O896" s="66"/>
      <c r="P896" s="65"/>
      <c r="Q896" s="64"/>
      <c r="R896" s="64"/>
      <c r="S896" s="64"/>
      <c r="T896" s="64"/>
      <c r="U896" s="65"/>
      <c r="V896" s="62"/>
      <c r="W896" s="63"/>
      <c r="X896" s="63"/>
      <c r="Y896" s="63"/>
      <c r="Z896" s="63"/>
      <c r="AA896" s="63"/>
      <c r="AB896" s="63"/>
      <c r="AC896" s="63"/>
      <c r="AD896" s="62"/>
      <c r="AE896" s="61"/>
      <c r="AF896" s="61"/>
      <c r="AG896" s="60"/>
      <c r="AH896" s="60"/>
      <c r="AI896" s="59"/>
      <c r="AJ896" s="58"/>
      <c r="AK896" s="58"/>
      <c r="AL896" s="58"/>
      <c r="AM896" s="58"/>
      <c r="AN896" s="58"/>
      <c r="AO896" s="58"/>
      <c r="AP896" s="58"/>
      <c r="AQ896" s="57"/>
      <c r="AR896" s="57"/>
      <c r="AS896" s="57"/>
    </row>
    <row r="897" spans="1:45" ht="15" x14ac:dyDescent="0.25">
      <c r="A897" s="64"/>
      <c r="B897" s="64"/>
      <c r="C897" s="64"/>
      <c r="D897" s="64"/>
      <c r="E897" s="64"/>
      <c r="F897" s="64"/>
      <c r="G897" s="64"/>
      <c r="H897" s="67"/>
      <c r="I897" s="66"/>
      <c r="J897" s="68"/>
      <c r="K897" s="68"/>
      <c r="L897" s="67"/>
      <c r="M897" s="61"/>
      <c r="N897" s="67"/>
      <c r="O897" s="66"/>
      <c r="P897" s="65"/>
      <c r="Q897" s="64"/>
      <c r="R897" s="64"/>
      <c r="S897" s="64"/>
      <c r="T897" s="64"/>
      <c r="U897" s="65"/>
      <c r="V897" s="62"/>
      <c r="W897" s="63"/>
      <c r="X897" s="63"/>
      <c r="Y897" s="63"/>
      <c r="Z897" s="63"/>
      <c r="AA897" s="63"/>
      <c r="AB897" s="63"/>
      <c r="AC897" s="63"/>
      <c r="AD897" s="62"/>
      <c r="AE897" s="61"/>
      <c r="AF897" s="61"/>
      <c r="AG897" s="60"/>
      <c r="AH897" s="60"/>
      <c r="AI897" s="59"/>
      <c r="AJ897" s="58"/>
      <c r="AK897" s="58"/>
      <c r="AL897" s="58"/>
      <c r="AM897" s="58"/>
      <c r="AN897" s="58"/>
      <c r="AO897" s="58"/>
      <c r="AP897" s="58"/>
      <c r="AQ897" s="57"/>
      <c r="AR897" s="57"/>
      <c r="AS897" s="57"/>
    </row>
    <row r="898" spans="1:45" ht="15" x14ac:dyDescent="0.25">
      <c r="A898" s="64"/>
      <c r="B898" s="64"/>
      <c r="C898" s="64"/>
      <c r="D898" s="64"/>
      <c r="E898" s="64"/>
      <c r="F898" s="64"/>
      <c r="G898" s="64"/>
      <c r="H898" s="67"/>
      <c r="I898" s="66"/>
      <c r="J898" s="68"/>
      <c r="K898" s="68"/>
      <c r="L898" s="67"/>
      <c r="M898" s="61"/>
      <c r="N898" s="67"/>
      <c r="O898" s="66"/>
      <c r="P898" s="65"/>
      <c r="Q898" s="64"/>
      <c r="R898" s="64"/>
      <c r="S898" s="64"/>
      <c r="T898" s="64"/>
      <c r="U898" s="65"/>
      <c r="V898" s="62"/>
      <c r="W898" s="63"/>
      <c r="X898" s="63"/>
      <c r="Y898" s="63"/>
      <c r="Z898" s="63"/>
      <c r="AA898" s="63"/>
      <c r="AB898" s="63"/>
      <c r="AC898" s="63"/>
      <c r="AD898" s="62"/>
      <c r="AE898" s="61"/>
      <c r="AF898" s="61"/>
      <c r="AG898" s="60"/>
      <c r="AH898" s="60"/>
      <c r="AI898" s="59"/>
      <c r="AJ898" s="58"/>
      <c r="AK898" s="58"/>
      <c r="AL898" s="58"/>
      <c r="AM898" s="58"/>
      <c r="AN898" s="58"/>
      <c r="AO898" s="58"/>
      <c r="AP898" s="58"/>
      <c r="AQ898" s="57"/>
      <c r="AR898" s="57"/>
      <c r="AS898" s="57"/>
    </row>
    <row r="899" spans="1:45" ht="15" x14ac:dyDescent="0.25">
      <c r="A899" s="64"/>
      <c r="B899" s="64"/>
      <c r="C899" s="64"/>
      <c r="D899" s="64"/>
      <c r="E899" s="64"/>
      <c r="F899" s="64"/>
      <c r="G899" s="64"/>
      <c r="H899" s="67"/>
      <c r="I899" s="66"/>
      <c r="J899" s="68"/>
      <c r="K899" s="68"/>
      <c r="L899" s="67"/>
      <c r="M899" s="61"/>
      <c r="N899" s="67"/>
      <c r="O899" s="66"/>
      <c r="P899" s="65"/>
      <c r="Q899" s="64"/>
      <c r="R899" s="64"/>
      <c r="S899" s="64"/>
      <c r="T899" s="64"/>
      <c r="U899" s="65"/>
      <c r="V899" s="62"/>
      <c r="W899" s="63"/>
      <c r="X899" s="63"/>
      <c r="Y899" s="63"/>
      <c r="Z899" s="63"/>
      <c r="AA899" s="63"/>
      <c r="AB899" s="63"/>
      <c r="AC899" s="63"/>
      <c r="AD899" s="62"/>
      <c r="AE899" s="61"/>
      <c r="AF899" s="61"/>
      <c r="AG899" s="60"/>
      <c r="AH899" s="60"/>
      <c r="AI899" s="59"/>
      <c r="AJ899" s="58"/>
      <c r="AK899" s="58"/>
      <c r="AL899" s="58"/>
      <c r="AM899" s="58"/>
      <c r="AN899" s="58"/>
      <c r="AO899" s="58"/>
      <c r="AP899" s="58"/>
      <c r="AQ899" s="57"/>
      <c r="AR899" s="57"/>
      <c r="AS899" s="57"/>
    </row>
    <row r="900" spans="1:45" ht="15" x14ac:dyDescent="0.25">
      <c r="A900" s="64"/>
      <c r="B900" s="64"/>
      <c r="C900" s="64"/>
      <c r="D900" s="64"/>
      <c r="E900" s="64"/>
      <c r="F900" s="64"/>
      <c r="G900" s="64"/>
      <c r="H900" s="67"/>
      <c r="I900" s="66"/>
      <c r="J900" s="68"/>
      <c r="K900" s="68"/>
      <c r="L900" s="67"/>
      <c r="M900" s="61"/>
      <c r="N900" s="67"/>
      <c r="O900" s="66"/>
      <c r="P900" s="65"/>
      <c r="Q900" s="64"/>
      <c r="R900" s="64"/>
      <c r="S900" s="64"/>
      <c r="T900" s="64"/>
      <c r="U900" s="65"/>
      <c r="V900" s="62"/>
      <c r="W900" s="63"/>
      <c r="X900" s="63"/>
      <c r="Y900" s="63"/>
      <c r="Z900" s="63"/>
      <c r="AA900" s="63"/>
      <c r="AB900" s="63"/>
      <c r="AC900" s="63"/>
      <c r="AD900" s="62"/>
      <c r="AE900" s="61"/>
      <c r="AF900" s="61"/>
      <c r="AG900" s="60"/>
      <c r="AH900" s="60"/>
      <c r="AI900" s="59"/>
      <c r="AJ900" s="58"/>
      <c r="AK900" s="58"/>
      <c r="AL900" s="58"/>
      <c r="AM900" s="58"/>
      <c r="AN900" s="58"/>
      <c r="AO900" s="58"/>
      <c r="AP900" s="58"/>
      <c r="AQ900" s="57"/>
      <c r="AR900" s="57"/>
      <c r="AS900" s="57"/>
    </row>
    <row r="901" spans="1:45" ht="15" x14ac:dyDescent="0.25">
      <c r="A901" s="64"/>
      <c r="B901" s="64"/>
      <c r="C901" s="64"/>
      <c r="D901" s="64"/>
      <c r="E901" s="64"/>
      <c r="F901" s="64"/>
      <c r="G901" s="64"/>
      <c r="H901" s="67"/>
      <c r="I901" s="66"/>
      <c r="J901" s="68"/>
      <c r="K901" s="68"/>
      <c r="L901" s="67"/>
      <c r="M901" s="61"/>
      <c r="N901" s="67"/>
      <c r="O901" s="66"/>
      <c r="P901" s="65"/>
      <c r="Q901" s="64"/>
      <c r="R901" s="64"/>
      <c r="S901" s="64"/>
      <c r="T901" s="64"/>
      <c r="U901" s="65"/>
      <c r="V901" s="62"/>
      <c r="W901" s="63"/>
      <c r="X901" s="63"/>
      <c r="Y901" s="63"/>
      <c r="Z901" s="63"/>
      <c r="AA901" s="63"/>
      <c r="AB901" s="63"/>
      <c r="AC901" s="63"/>
      <c r="AD901" s="62"/>
      <c r="AE901" s="61"/>
      <c r="AF901" s="61"/>
      <c r="AG901" s="60"/>
      <c r="AH901" s="60"/>
      <c r="AI901" s="59"/>
      <c r="AJ901" s="58"/>
      <c r="AK901" s="58"/>
      <c r="AL901" s="58"/>
      <c r="AM901" s="58"/>
      <c r="AN901" s="58"/>
      <c r="AO901" s="58"/>
      <c r="AP901" s="58"/>
      <c r="AQ901" s="57"/>
      <c r="AR901" s="57"/>
      <c r="AS901" s="57"/>
    </row>
    <row r="902" spans="1:45" ht="15" x14ac:dyDescent="0.25">
      <c r="A902" s="64"/>
      <c r="B902" s="64"/>
      <c r="C902" s="64"/>
      <c r="D902" s="64"/>
      <c r="E902" s="64"/>
      <c r="F902" s="64"/>
      <c r="G902" s="64"/>
      <c r="H902" s="67"/>
      <c r="I902" s="66"/>
      <c r="J902" s="68"/>
      <c r="K902" s="68"/>
      <c r="L902" s="67"/>
      <c r="M902" s="61"/>
      <c r="N902" s="67"/>
      <c r="O902" s="66"/>
      <c r="P902" s="65"/>
      <c r="Q902" s="64"/>
      <c r="R902" s="64"/>
      <c r="S902" s="64"/>
      <c r="T902" s="64"/>
      <c r="U902" s="65"/>
      <c r="V902" s="62"/>
      <c r="W902" s="63"/>
      <c r="X902" s="63"/>
      <c r="Y902" s="63"/>
      <c r="Z902" s="63"/>
      <c r="AA902" s="63"/>
      <c r="AB902" s="63"/>
      <c r="AC902" s="63"/>
      <c r="AD902" s="62"/>
      <c r="AE902" s="61"/>
      <c r="AF902" s="61"/>
      <c r="AG902" s="60"/>
      <c r="AH902" s="60"/>
      <c r="AI902" s="59"/>
      <c r="AJ902" s="58"/>
      <c r="AK902" s="58"/>
      <c r="AL902" s="58"/>
      <c r="AM902" s="58"/>
      <c r="AN902" s="58"/>
      <c r="AO902" s="58"/>
      <c r="AP902" s="58"/>
      <c r="AQ902" s="57"/>
      <c r="AR902" s="57"/>
      <c r="AS902" s="57"/>
    </row>
    <row r="903" spans="1:45" ht="15" x14ac:dyDescent="0.25">
      <c r="A903" s="64"/>
      <c r="B903" s="64"/>
      <c r="C903" s="64"/>
      <c r="D903" s="64"/>
      <c r="E903" s="64"/>
      <c r="F903" s="64"/>
      <c r="G903" s="64"/>
      <c r="H903" s="67"/>
      <c r="I903" s="66"/>
      <c r="J903" s="68"/>
      <c r="K903" s="68"/>
      <c r="L903" s="67"/>
      <c r="M903" s="61"/>
      <c r="N903" s="67"/>
      <c r="O903" s="66"/>
      <c r="P903" s="65"/>
      <c r="Q903" s="64"/>
      <c r="R903" s="64"/>
      <c r="S903" s="64"/>
      <c r="T903" s="64"/>
      <c r="U903" s="65"/>
      <c r="V903" s="62"/>
      <c r="W903" s="63"/>
      <c r="X903" s="63"/>
      <c r="Y903" s="63"/>
      <c r="Z903" s="63"/>
      <c r="AA903" s="63"/>
      <c r="AB903" s="63"/>
      <c r="AC903" s="63"/>
      <c r="AD903" s="62"/>
      <c r="AE903" s="61"/>
      <c r="AF903" s="61"/>
      <c r="AG903" s="60"/>
      <c r="AH903" s="60"/>
      <c r="AI903" s="59"/>
      <c r="AJ903" s="58"/>
      <c r="AK903" s="58"/>
      <c r="AL903" s="58"/>
      <c r="AM903" s="58"/>
      <c r="AN903" s="58"/>
      <c r="AO903" s="58"/>
      <c r="AP903" s="58"/>
      <c r="AQ903" s="57"/>
      <c r="AR903" s="57"/>
      <c r="AS903" s="57"/>
    </row>
    <row r="904" spans="1:45" ht="15" x14ac:dyDescent="0.25">
      <c r="A904" s="64"/>
      <c r="B904" s="64"/>
      <c r="C904" s="64"/>
      <c r="D904" s="64"/>
      <c r="E904" s="64"/>
      <c r="F904" s="64"/>
      <c r="G904" s="64"/>
      <c r="H904" s="67"/>
      <c r="I904" s="66"/>
      <c r="J904" s="68"/>
      <c r="K904" s="68"/>
      <c r="L904" s="67"/>
      <c r="M904" s="61"/>
      <c r="N904" s="67"/>
      <c r="O904" s="66"/>
      <c r="P904" s="65"/>
      <c r="Q904" s="64"/>
      <c r="R904" s="64"/>
      <c r="S904" s="64"/>
      <c r="T904" s="64"/>
      <c r="U904" s="65"/>
      <c r="V904" s="62"/>
      <c r="W904" s="63"/>
      <c r="X904" s="63"/>
      <c r="Y904" s="63"/>
      <c r="Z904" s="63"/>
      <c r="AA904" s="63"/>
      <c r="AB904" s="63"/>
      <c r="AC904" s="63"/>
      <c r="AD904" s="62"/>
      <c r="AE904" s="61"/>
      <c r="AF904" s="61"/>
      <c r="AG904" s="60"/>
      <c r="AH904" s="60"/>
      <c r="AI904" s="59"/>
      <c r="AJ904" s="58"/>
      <c r="AK904" s="58"/>
      <c r="AL904" s="58"/>
      <c r="AM904" s="58"/>
      <c r="AN904" s="58"/>
      <c r="AO904" s="58"/>
      <c r="AP904" s="58"/>
      <c r="AQ904" s="57"/>
      <c r="AR904" s="57"/>
      <c r="AS904" s="57"/>
    </row>
    <row r="905" spans="1:45" ht="15" x14ac:dyDescent="0.25">
      <c r="A905" s="64"/>
      <c r="B905" s="64"/>
      <c r="C905" s="64"/>
      <c r="D905" s="64"/>
      <c r="E905" s="64"/>
      <c r="F905" s="64"/>
      <c r="G905" s="64"/>
      <c r="H905" s="67"/>
      <c r="I905" s="66"/>
      <c r="J905" s="68"/>
      <c r="K905" s="68"/>
      <c r="L905" s="67"/>
      <c r="M905" s="61"/>
      <c r="N905" s="67"/>
      <c r="O905" s="66"/>
      <c r="P905" s="65"/>
      <c r="Q905" s="64"/>
      <c r="R905" s="64"/>
      <c r="S905" s="64"/>
      <c r="T905" s="64"/>
      <c r="U905" s="65"/>
      <c r="V905" s="62"/>
      <c r="W905" s="63"/>
      <c r="X905" s="63"/>
      <c r="Y905" s="63"/>
      <c r="Z905" s="63"/>
      <c r="AA905" s="63"/>
      <c r="AB905" s="63"/>
      <c r="AC905" s="63"/>
      <c r="AD905" s="62"/>
      <c r="AE905" s="61"/>
      <c r="AF905" s="61"/>
      <c r="AG905" s="60"/>
      <c r="AH905" s="60"/>
      <c r="AI905" s="59"/>
      <c r="AJ905" s="58"/>
      <c r="AK905" s="58"/>
      <c r="AL905" s="58"/>
      <c r="AM905" s="58"/>
      <c r="AN905" s="58"/>
      <c r="AO905" s="58"/>
      <c r="AP905" s="58"/>
      <c r="AQ905" s="57"/>
      <c r="AR905" s="57"/>
      <c r="AS905" s="57"/>
    </row>
    <row r="906" spans="1:45" ht="15" x14ac:dyDescent="0.25">
      <c r="A906" s="64"/>
      <c r="B906" s="64"/>
      <c r="C906" s="64"/>
      <c r="D906" s="64"/>
      <c r="E906" s="64"/>
      <c r="F906" s="64"/>
      <c r="G906" s="64"/>
      <c r="H906" s="67"/>
      <c r="I906" s="66"/>
      <c r="J906" s="68"/>
      <c r="K906" s="68"/>
      <c r="L906" s="67"/>
      <c r="M906" s="61"/>
      <c r="N906" s="67"/>
      <c r="O906" s="66"/>
      <c r="P906" s="65"/>
      <c r="Q906" s="64"/>
      <c r="R906" s="64"/>
      <c r="S906" s="64"/>
      <c r="T906" s="64"/>
      <c r="U906" s="65"/>
      <c r="V906" s="62"/>
      <c r="W906" s="63"/>
      <c r="X906" s="63"/>
      <c r="Y906" s="63"/>
      <c r="Z906" s="63"/>
      <c r="AA906" s="63"/>
      <c r="AB906" s="63"/>
      <c r="AC906" s="63"/>
      <c r="AD906" s="62"/>
      <c r="AE906" s="61"/>
      <c r="AF906" s="61"/>
      <c r="AG906" s="60"/>
      <c r="AH906" s="60"/>
      <c r="AI906" s="59"/>
      <c r="AJ906" s="58"/>
      <c r="AK906" s="58"/>
      <c r="AL906" s="58"/>
      <c r="AM906" s="58"/>
      <c r="AN906" s="58"/>
      <c r="AO906" s="58"/>
      <c r="AP906" s="58"/>
      <c r="AQ906" s="57"/>
      <c r="AR906" s="57"/>
      <c r="AS906" s="57"/>
    </row>
    <row r="907" spans="1:45" ht="15" x14ac:dyDescent="0.25">
      <c r="A907" s="64"/>
      <c r="B907" s="64"/>
      <c r="C907" s="64"/>
      <c r="D907" s="64"/>
      <c r="E907" s="64"/>
      <c r="F907" s="64"/>
      <c r="G907" s="64"/>
      <c r="H907" s="67"/>
      <c r="I907" s="66"/>
      <c r="J907" s="68"/>
      <c r="K907" s="68"/>
      <c r="L907" s="67"/>
      <c r="M907" s="61"/>
      <c r="N907" s="67"/>
      <c r="O907" s="66"/>
      <c r="P907" s="65"/>
      <c r="Q907" s="64"/>
      <c r="R907" s="64"/>
      <c r="S907" s="64"/>
      <c r="T907" s="64"/>
      <c r="U907" s="65"/>
      <c r="V907" s="62"/>
      <c r="W907" s="63"/>
      <c r="X907" s="63"/>
      <c r="Y907" s="63"/>
      <c r="Z907" s="63"/>
      <c r="AA907" s="63"/>
      <c r="AB907" s="63"/>
      <c r="AC907" s="63"/>
      <c r="AD907" s="62"/>
      <c r="AE907" s="61"/>
      <c r="AF907" s="61"/>
      <c r="AG907" s="60"/>
      <c r="AH907" s="60"/>
      <c r="AI907" s="59"/>
      <c r="AJ907" s="58"/>
      <c r="AK907" s="58"/>
      <c r="AL907" s="58"/>
      <c r="AM907" s="58"/>
      <c r="AN907" s="58"/>
      <c r="AO907" s="58"/>
      <c r="AP907" s="58"/>
      <c r="AQ907" s="57"/>
      <c r="AR907" s="57"/>
      <c r="AS907" s="57"/>
    </row>
    <row r="908" spans="1:45" ht="15" x14ac:dyDescent="0.25">
      <c r="A908" s="64"/>
      <c r="B908" s="64"/>
      <c r="C908" s="64"/>
      <c r="D908" s="64"/>
      <c r="E908" s="64"/>
      <c r="F908" s="64"/>
      <c r="G908" s="64"/>
      <c r="H908" s="67"/>
      <c r="I908" s="66"/>
      <c r="J908" s="68"/>
      <c r="K908" s="68"/>
      <c r="L908" s="67"/>
      <c r="M908" s="61"/>
      <c r="N908" s="67"/>
      <c r="O908" s="66"/>
      <c r="P908" s="65"/>
      <c r="Q908" s="64"/>
      <c r="R908" s="64"/>
      <c r="S908" s="64"/>
      <c r="T908" s="64"/>
      <c r="U908" s="65"/>
      <c r="V908" s="62"/>
      <c r="W908" s="63"/>
      <c r="X908" s="63"/>
      <c r="Y908" s="63"/>
      <c r="Z908" s="63"/>
      <c r="AA908" s="63"/>
      <c r="AB908" s="63"/>
      <c r="AC908" s="63"/>
      <c r="AD908" s="62"/>
      <c r="AE908" s="61"/>
      <c r="AF908" s="61"/>
      <c r="AG908" s="60"/>
      <c r="AH908" s="60"/>
      <c r="AI908" s="59"/>
      <c r="AJ908" s="58"/>
      <c r="AK908" s="58"/>
      <c r="AL908" s="58"/>
      <c r="AM908" s="58"/>
      <c r="AN908" s="58"/>
      <c r="AO908" s="58"/>
      <c r="AP908" s="58"/>
      <c r="AQ908" s="57"/>
      <c r="AR908" s="57"/>
      <c r="AS908" s="57"/>
    </row>
    <row r="909" spans="1:45" ht="15" x14ac:dyDescent="0.25">
      <c r="A909" s="64"/>
      <c r="B909" s="64"/>
      <c r="C909" s="64"/>
      <c r="D909" s="64"/>
      <c r="E909" s="64"/>
      <c r="F909" s="64"/>
      <c r="G909" s="64"/>
      <c r="H909" s="67"/>
      <c r="I909" s="66"/>
      <c r="J909" s="68"/>
      <c r="K909" s="68"/>
      <c r="L909" s="67"/>
      <c r="M909" s="61"/>
      <c r="N909" s="67"/>
      <c r="O909" s="66"/>
      <c r="P909" s="65"/>
      <c r="Q909" s="64"/>
      <c r="R909" s="64"/>
      <c r="S909" s="64"/>
      <c r="T909" s="64"/>
      <c r="U909" s="65"/>
      <c r="V909" s="62"/>
      <c r="W909" s="63"/>
      <c r="X909" s="63"/>
      <c r="Y909" s="63"/>
      <c r="Z909" s="63"/>
      <c r="AA909" s="63"/>
      <c r="AB909" s="63"/>
      <c r="AC909" s="63"/>
      <c r="AD909" s="62"/>
      <c r="AE909" s="61"/>
      <c r="AF909" s="61"/>
      <c r="AG909" s="60"/>
      <c r="AH909" s="60"/>
      <c r="AI909" s="59"/>
      <c r="AJ909" s="58"/>
      <c r="AK909" s="58"/>
      <c r="AL909" s="58"/>
      <c r="AM909" s="58"/>
      <c r="AN909" s="58"/>
      <c r="AO909" s="58"/>
      <c r="AP909" s="58"/>
      <c r="AQ909" s="57"/>
      <c r="AR909" s="57"/>
      <c r="AS909" s="57"/>
    </row>
    <row r="910" spans="1:45" ht="15" x14ac:dyDescent="0.25">
      <c r="A910" s="64"/>
      <c r="B910" s="64"/>
      <c r="C910" s="64"/>
      <c r="D910" s="64"/>
      <c r="E910" s="64"/>
      <c r="F910" s="64"/>
      <c r="G910" s="64"/>
      <c r="H910" s="67"/>
      <c r="I910" s="66"/>
      <c r="J910" s="68"/>
      <c r="K910" s="68"/>
      <c r="L910" s="67"/>
      <c r="M910" s="61"/>
      <c r="N910" s="67"/>
      <c r="O910" s="66"/>
      <c r="P910" s="65"/>
      <c r="Q910" s="64"/>
      <c r="R910" s="64"/>
      <c r="S910" s="64"/>
      <c r="T910" s="64"/>
      <c r="U910" s="65"/>
      <c r="V910" s="62"/>
      <c r="W910" s="63"/>
      <c r="X910" s="63"/>
      <c r="Y910" s="63"/>
      <c r="Z910" s="63"/>
      <c r="AA910" s="63"/>
      <c r="AB910" s="63"/>
      <c r="AC910" s="63"/>
      <c r="AD910" s="62"/>
      <c r="AE910" s="61"/>
      <c r="AF910" s="61"/>
      <c r="AG910" s="60"/>
      <c r="AH910" s="60"/>
      <c r="AI910" s="59"/>
      <c r="AJ910" s="58"/>
      <c r="AK910" s="58"/>
      <c r="AL910" s="58"/>
      <c r="AM910" s="58"/>
      <c r="AN910" s="58"/>
      <c r="AO910" s="58"/>
      <c r="AP910" s="58"/>
      <c r="AQ910" s="57"/>
      <c r="AR910" s="57"/>
      <c r="AS910" s="57"/>
    </row>
    <row r="911" spans="1:45" ht="15" x14ac:dyDescent="0.25">
      <c r="A911" s="64"/>
      <c r="B911" s="64"/>
      <c r="C911" s="64"/>
      <c r="D911" s="64"/>
      <c r="E911" s="64"/>
      <c r="F911" s="64"/>
      <c r="G911" s="64"/>
      <c r="H911" s="67"/>
      <c r="I911" s="66"/>
      <c r="J911" s="68"/>
      <c r="K911" s="68"/>
      <c r="L911" s="67"/>
      <c r="M911" s="61"/>
      <c r="N911" s="67"/>
      <c r="O911" s="66"/>
      <c r="P911" s="65"/>
      <c r="Q911" s="64"/>
      <c r="R911" s="64"/>
      <c r="S911" s="64"/>
      <c r="T911" s="64"/>
      <c r="U911" s="65"/>
      <c r="V911" s="62"/>
      <c r="W911" s="63"/>
      <c r="X911" s="63"/>
      <c r="Y911" s="63"/>
      <c r="Z911" s="63"/>
      <c r="AA911" s="63"/>
      <c r="AB911" s="63"/>
      <c r="AC911" s="63"/>
      <c r="AD911" s="62"/>
      <c r="AE911" s="61"/>
      <c r="AF911" s="61"/>
      <c r="AG911" s="60"/>
      <c r="AH911" s="60"/>
      <c r="AI911" s="59"/>
      <c r="AJ911" s="58"/>
      <c r="AK911" s="58"/>
      <c r="AL911" s="58"/>
      <c r="AM911" s="58"/>
      <c r="AN911" s="58"/>
      <c r="AO911" s="58"/>
      <c r="AP911" s="58"/>
      <c r="AQ911" s="57"/>
      <c r="AR911" s="57"/>
      <c r="AS911" s="57"/>
    </row>
    <row r="912" spans="1:45" ht="15" x14ac:dyDescent="0.25">
      <c r="A912" s="64"/>
      <c r="B912" s="64"/>
      <c r="C912" s="64"/>
      <c r="D912" s="64"/>
      <c r="E912" s="64"/>
      <c r="F912" s="64"/>
      <c r="G912" s="64"/>
      <c r="H912" s="67"/>
      <c r="I912" s="66"/>
      <c r="J912" s="68"/>
      <c r="K912" s="68"/>
      <c r="L912" s="67"/>
      <c r="M912" s="61"/>
      <c r="N912" s="67"/>
      <c r="O912" s="66"/>
      <c r="P912" s="65"/>
      <c r="Q912" s="64"/>
      <c r="R912" s="64"/>
      <c r="S912" s="64"/>
      <c r="T912" s="64"/>
      <c r="U912" s="65"/>
      <c r="V912" s="62"/>
      <c r="W912" s="63"/>
      <c r="X912" s="63"/>
      <c r="Y912" s="63"/>
      <c r="Z912" s="63"/>
      <c r="AA912" s="63"/>
      <c r="AB912" s="63"/>
      <c r="AC912" s="63"/>
      <c r="AD912" s="62"/>
      <c r="AE912" s="61"/>
      <c r="AF912" s="61"/>
      <c r="AG912" s="60"/>
      <c r="AH912" s="60"/>
      <c r="AI912" s="59"/>
      <c r="AJ912" s="58"/>
      <c r="AK912" s="58"/>
      <c r="AL912" s="58"/>
      <c r="AM912" s="58"/>
      <c r="AN912" s="58"/>
      <c r="AO912" s="58"/>
      <c r="AP912" s="58"/>
      <c r="AQ912" s="57"/>
      <c r="AR912" s="57"/>
      <c r="AS912" s="57"/>
    </row>
    <row r="913" spans="1:45" ht="15" x14ac:dyDescent="0.25">
      <c r="A913" s="64"/>
      <c r="B913" s="64"/>
      <c r="C913" s="64"/>
      <c r="D913" s="64"/>
      <c r="E913" s="64"/>
      <c r="F913" s="64"/>
      <c r="G913" s="64"/>
      <c r="H913" s="67"/>
      <c r="I913" s="66"/>
      <c r="J913" s="68"/>
      <c r="K913" s="68"/>
      <c r="L913" s="67"/>
      <c r="M913" s="61"/>
      <c r="N913" s="67"/>
      <c r="O913" s="66"/>
      <c r="P913" s="65"/>
      <c r="Q913" s="64"/>
      <c r="R913" s="64"/>
      <c r="S913" s="64"/>
      <c r="T913" s="64"/>
      <c r="U913" s="65"/>
      <c r="V913" s="62"/>
      <c r="W913" s="63"/>
      <c r="X913" s="63"/>
      <c r="Y913" s="63"/>
      <c r="Z913" s="63"/>
      <c r="AA913" s="63"/>
      <c r="AB913" s="63"/>
      <c r="AC913" s="63"/>
      <c r="AD913" s="62"/>
      <c r="AE913" s="61"/>
      <c r="AF913" s="61"/>
      <c r="AG913" s="60"/>
      <c r="AH913" s="60"/>
      <c r="AI913" s="59"/>
      <c r="AJ913" s="58"/>
      <c r="AK913" s="58"/>
      <c r="AL913" s="58"/>
      <c r="AM913" s="58"/>
      <c r="AN913" s="58"/>
      <c r="AO913" s="58"/>
      <c r="AP913" s="58"/>
      <c r="AQ913" s="57"/>
      <c r="AR913" s="57"/>
      <c r="AS913" s="57"/>
    </row>
    <row r="914" spans="1:45" ht="15" x14ac:dyDescent="0.25">
      <c r="A914" s="64"/>
      <c r="B914" s="64"/>
      <c r="C914" s="64"/>
      <c r="D914" s="64"/>
      <c r="E914" s="64"/>
      <c r="F914" s="64"/>
      <c r="G914" s="64"/>
      <c r="H914" s="67"/>
      <c r="I914" s="66"/>
      <c r="J914" s="68"/>
      <c r="K914" s="68"/>
      <c r="L914" s="67"/>
      <c r="M914" s="61"/>
      <c r="N914" s="67"/>
      <c r="O914" s="66"/>
      <c r="P914" s="65"/>
      <c r="Q914" s="64"/>
      <c r="R914" s="64"/>
      <c r="S914" s="64"/>
      <c r="T914" s="64"/>
      <c r="U914" s="65"/>
      <c r="V914" s="62"/>
      <c r="W914" s="63"/>
      <c r="X914" s="63"/>
      <c r="Y914" s="63"/>
      <c r="Z914" s="63"/>
      <c r="AA914" s="63"/>
      <c r="AB914" s="63"/>
      <c r="AC914" s="63"/>
      <c r="AD914" s="62"/>
      <c r="AE914" s="61"/>
      <c r="AF914" s="61"/>
      <c r="AG914" s="60"/>
      <c r="AH914" s="60"/>
      <c r="AI914" s="59"/>
      <c r="AJ914" s="58"/>
      <c r="AK914" s="58"/>
      <c r="AL914" s="58"/>
      <c r="AM914" s="58"/>
      <c r="AN914" s="58"/>
      <c r="AO914" s="58"/>
      <c r="AP914" s="58"/>
      <c r="AQ914" s="57"/>
      <c r="AR914" s="57"/>
      <c r="AS914" s="57"/>
    </row>
    <row r="915" spans="1:45" ht="15" x14ac:dyDescent="0.25">
      <c r="A915" s="64"/>
      <c r="B915" s="64"/>
      <c r="C915" s="64"/>
      <c r="D915" s="64"/>
      <c r="E915" s="64"/>
      <c r="F915" s="64"/>
      <c r="G915" s="64"/>
      <c r="H915" s="67"/>
      <c r="I915" s="66"/>
      <c r="J915" s="68"/>
      <c r="K915" s="68"/>
      <c r="L915" s="67"/>
      <c r="M915" s="61"/>
      <c r="N915" s="67"/>
      <c r="O915" s="66"/>
      <c r="P915" s="65"/>
      <c r="Q915" s="64"/>
      <c r="R915" s="64"/>
      <c r="S915" s="64"/>
      <c r="T915" s="64"/>
      <c r="U915" s="65"/>
      <c r="V915" s="62"/>
      <c r="W915" s="63"/>
      <c r="X915" s="63"/>
      <c r="Y915" s="63"/>
      <c r="Z915" s="63"/>
      <c r="AA915" s="63"/>
      <c r="AB915" s="63"/>
      <c r="AC915" s="63"/>
      <c r="AD915" s="62"/>
      <c r="AE915" s="61"/>
      <c r="AF915" s="61"/>
      <c r="AG915" s="60"/>
      <c r="AH915" s="60"/>
      <c r="AI915" s="59"/>
      <c r="AJ915" s="58"/>
      <c r="AK915" s="58"/>
      <c r="AL915" s="58"/>
      <c r="AM915" s="58"/>
      <c r="AN915" s="58"/>
      <c r="AO915" s="58"/>
      <c r="AP915" s="58"/>
      <c r="AQ915" s="57"/>
      <c r="AR915" s="57"/>
      <c r="AS915" s="57"/>
    </row>
    <row r="916" spans="1:45" ht="15" x14ac:dyDescent="0.25">
      <c r="A916" s="64"/>
      <c r="B916" s="64"/>
      <c r="C916" s="64"/>
      <c r="D916" s="64"/>
      <c r="E916" s="64"/>
      <c r="F916" s="64"/>
      <c r="G916" s="64"/>
      <c r="H916" s="67"/>
      <c r="I916" s="66"/>
      <c r="J916" s="68"/>
      <c r="K916" s="68"/>
      <c r="L916" s="67"/>
      <c r="M916" s="61"/>
      <c r="N916" s="67"/>
      <c r="O916" s="66"/>
      <c r="P916" s="65"/>
      <c r="Q916" s="64"/>
      <c r="R916" s="64"/>
      <c r="S916" s="64"/>
      <c r="T916" s="64"/>
      <c r="U916" s="65"/>
      <c r="V916" s="62"/>
      <c r="W916" s="63"/>
      <c r="X916" s="63"/>
      <c r="Y916" s="63"/>
      <c r="Z916" s="63"/>
      <c r="AA916" s="63"/>
      <c r="AB916" s="63"/>
      <c r="AC916" s="63"/>
      <c r="AD916" s="62"/>
      <c r="AE916" s="61"/>
      <c r="AF916" s="61"/>
      <c r="AG916" s="60"/>
      <c r="AH916" s="60"/>
      <c r="AI916" s="59"/>
      <c r="AJ916" s="58"/>
      <c r="AK916" s="58"/>
      <c r="AL916" s="58"/>
      <c r="AM916" s="58"/>
      <c r="AN916" s="58"/>
      <c r="AO916" s="58"/>
      <c r="AP916" s="58"/>
      <c r="AQ916" s="57"/>
      <c r="AR916" s="57"/>
      <c r="AS916" s="57"/>
    </row>
    <row r="917" spans="1:45" ht="15" x14ac:dyDescent="0.25">
      <c r="A917" s="64"/>
      <c r="B917" s="64"/>
      <c r="C917" s="64"/>
      <c r="D917" s="64"/>
      <c r="E917" s="64"/>
      <c r="F917" s="64"/>
      <c r="G917" s="64"/>
      <c r="H917" s="67"/>
      <c r="I917" s="66"/>
      <c r="J917" s="68"/>
      <c r="K917" s="68"/>
      <c r="L917" s="67"/>
      <c r="M917" s="61"/>
      <c r="N917" s="67"/>
      <c r="O917" s="66"/>
      <c r="P917" s="65"/>
      <c r="Q917" s="64"/>
      <c r="R917" s="64"/>
      <c r="S917" s="64"/>
      <c r="T917" s="64"/>
      <c r="U917" s="65"/>
      <c r="V917" s="62"/>
      <c r="W917" s="63"/>
      <c r="X917" s="63"/>
      <c r="Y917" s="63"/>
      <c r="Z917" s="63"/>
      <c r="AA917" s="63"/>
      <c r="AB917" s="63"/>
      <c r="AC917" s="63"/>
      <c r="AD917" s="62"/>
      <c r="AE917" s="61"/>
      <c r="AF917" s="61"/>
      <c r="AG917" s="60"/>
      <c r="AH917" s="60"/>
      <c r="AI917" s="59"/>
      <c r="AJ917" s="58"/>
      <c r="AK917" s="58"/>
      <c r="AL917" s="58"/>
      <c r="AM917" s="58"/>
      <c r="AN917" s="58"/>
      <c r="AO917" s="58"/>
      <c r="AP917" s="58"/>
      <c r="AQ917" s="57"/>
      <c r="AR917" s="57"/>
      <c r="AS917" s="57"/>
    </row>
    <row r="918" spans="1:45" ht="15" x14ac:dyDescent="0.25">
      <c r="A918" s="64"/>
      <c r="B918" s="64"/>
      <c r="C918" s="64"/>
      <c r="D918" s="64"/>
      <c r="E918" s="64"/>
      <c r="F918" s="64"/>
      <c r="G918" s="64"/>
      <c r="H918" s="67"/>
      <c r="I918" s="66"/>
      <c r="J918" s="68"/>
      <c r="K918" s="68"/>
      <c r="L918" s="67"/>
      <c r="M918" s="61"/>
      <c r="N918" s="67"/>
      <c r="O918" s="66"/>
      <c r="P918" s="65"/>
      <c r="Q918" s="64"/>
      <c r="R918" s="64"/>
      <c r="S918" s="64"/>
      <c r="T918" s="64"/>
      <c r="U918" s="65"/>
      <c r="V918" s="62"/>
      <c r="W918" s="63"/>
      <c r="X918" s="63"/>
      <c r="Y918" s="63"/>
      <c r="Z918" s="63"/>
      <c r="AA918" s="63"/>
      <c r="AB918" s="63"/>
      <c r="AC918" s="63"/>
      <c r="AD918" s="62"/>
      <c r="AE918" s="61"/>
      <c r="AF918" s="61"/>
      <c r="AG918" s="60"/>
      <c r="AH918" s="60"/>
      <c r="AI918" s="59"/>
      <c r="AJ918" s="58"/>
      <c r="AK918" s="58"/>
      <c r="AL918" s="58"/>
      <c r="AM918" s="58"/>
      <c r="AN918" s="58"/>
      <c r="AO918" s="58"/>
      <c r="AP918" s="58"/>
      <c r="AQ918" s="57"/>
      <c r="AR918" s="57"/>
      <c r="AS918" s="57"/>
    </row>
    <row r="919" spans="1:45" ht="15" x14ac:dyDescent="0.25">
      <c r="A919" s="64"/>
      <c r="B919" s="64"/>
      <c r="C919" s="64"/>
      <c r="D919" s="64"/>
      <c r="E919" s="64"/>
      <c r="F919" s="64"/>
      <c r="G919" s="64"/>
      <c r="H919" s="67"/>
      <c r="I919" s="66"/>
      <c r="J919" s="68"/>
      <c r="K919" s="68"/>
      <c r="L919" s="67"/>
      <c r="M919" s="61"/>
      <c r="N919" s="67"/>
      <c r="O919" s="66"/>
      <c r="P919" s="65"/>
      <c r="Q919" s="64"/>
      <c r="R919" s="64"/>
      <c r="S919" s="64"/>
      <c r="T919" s="64"/>
      <c r="U919" s="65"/>
      <c r="V919" s="62"/>
      <c r="W919" s="63"/>
      <c r="X919" s="63"/>
      <c r="Y919" s="63"/>
      <c r="Z919" s="63"/>
      <c r="AA919" s="63"/>
      <c r="AB919" s="63"/>
      <c r="AC919" s="63"/>
      <c r="AD919" s="62"/>
      <c r="AE919" s="61"/>
      <c r="AF919" s="61"/>
      <c r="AG919" s="60"/>
      <c r="AH919" s="60"/>
      <c r="AI919" s="59"/>
      <c r="AJ919" s="58"/>
      <c r="AK919" s="58"/>
      <c r="AL919" s="58"/>
      <c r="AM919" s="58"/>
      <c r="AN919" s="58"/>
      <c r="AO919" s="58"/>
      <c r="AP919" s="58"/>
      <c r="AQ919" s="57"/>
      <c r="AR919" s="57"/>
      <c r="AS919" s="57"/>
    </row>
    <row r="920" spans="1:45" ht="15" x14ac:dyDescent="0.25">
      <c r="A920" s="64"/>
      <c r="B920" s="64"/>
      <c r="C920" s="64"/>
      <c r="D920" s="64"/>
      <c r="E920" s="64"/>
      <c r="F920" s="64"/>
      <c r="G920" s="64"/>
      <c r="H920" s="67"/>
      <c r="I920" s="66"/>
      <c r="J920" s="68"/>
      <c r="K920" s="68"/>
      <c r="L920" s="67"/>
      <c r="M920" s="61"/>
      <c r="N920" s="67"/>
      <c r="O920" s="66"/>
      <c r="P920" s="65"/>
      <c r="Q920" s="64"/>
      <c r="R920" s="64"/>
      <c r="S920" s="64"/>
      <c r="T920" s="64"/>
      <c r="U920" s="65"/>
      <c r="V920" s="62"/>
      <c r="W920" s="63"/>
      <c r="X920" s="63"/>
      <c r="Y920" s="63"/>
      <c r="Z920" s="63"/>
      <c r="AA920" s="63"/>
      <c r="AB920" s="63"/>
      <c r="AC920" s="63"/>
      <c r="AD920" s="62"/>
      <c r="AE920" s="61"/>
      <c r="AF920" s="61"/>
      <c r="AG920" s="60"/>
      <c r="AH920" s="60"/>
      <c r="AI920" s="59"/>
      <c r="AJ920" s="58"/>
      <c r="AK920" s="58"/>
      <c r="AL920" s="58"/>
      <c r="AM920" s="58"/>
      <c r="AN920" s="58"/>
      <c r="AO920" s="58"/>
      <c r="AP920" s="58"/>
      <c r="AQ920" s="57"/>
      <c r="AR920" s="57"/>
      <c r="AS920" s="57"/>
    </row>
    <row r="921" spans="1:45" ht="15" x14ac:dyDescent="0.25">
      <c r="A921" s="64"/>
      <c r="B921" s="64"/>
      <c r="C921" s="64"/>
      <c r="D921" s="64"/>
      <c r="E921" s="64"/>
      <c r="F921" s="64"/>
      <c r="G921" s="64"/>
      <c r="H921" s="67"/>
      <c r="I921" s="66"/>
      <c r="J921" s="68"/>
      <c r="K921" s="68"/>
      <c r="L921" s="67"/>
      <c r="M921" s="61"/>
      <c r="N921" s="67"/>
      <c r="O921" s="66"/>
      <c r="P921" s="65"/>
      <c r="Q921" s="64"/>
      <c r="R921" s="64"/>
      <c r="S921" s="64"/>
      <c r="T921" s="64"/>
      <c r="U921" s="65"/>
      <c r="V921" s="62"/>
      <c r="W921" s="63"/>
      <c r="X921" s="63"/>
      <c r="Y921" s="63"/>
      <c r="Z921" s="63"/>
      <c r="AA921" s="63"/>
      <c r="AB921" s="63"/>
      <c r="AC921" s="63"/>
      <c r="AD921" s="62"/>
      <c r="AE921" s="61"/>
      <c r="AF921" s="61"/>
      <c r="AG921" s="60"/>
      <c r="AH921" s="60"/>
      <c r="AI921" s="59"/>
      <c r="AJ921" s="58"/>
      <c r="AK921" s="58"/>
      <c r="AL921" s="58"/>
      <c r="AM921" s="58"/>
      <c r="AN921" s="58"/>
      <c r="AO921" s="58"/>
      <c r="AP921" s="58"/>
      <c r="AQ921" s="57"/>
      <c r="AR921" s="57"/>
      <c r="AS921" s="57"/>
    </row>
    <row r="922" spans="1:45" ht="15" x14ac:dyDescent="0.25">
      <c r="A922" s="64"/>
      <c r="B922" s="64"/>
      <c r="C922" s="64"/>
      <c r="D922" s="64"/>
      <c r="E922" s="64"/>
      <c r="F922" s="64"/>
      <c r="G922" s="64"/>
      <c r="H922" s="67"/>
      <c r="I922" s="66"/>
      <c r="J922" s="68"/>
      <c r="K922" s="68"/>
      <c r="L922" s="67"/>
      <c r="M922" s="61"/>
      <c r="N922" s="67"/>
      <c r="O922" s="66"/>
      <c r="P922" s="65"/>
      <c r="Q922" s="64"/>
      <c r="R922" s="64"/>
      <c r="S922" s="64"/>
      <c r="T922" s="64"/>
      <c r="U922" s="65"/>
      <c r="V922" s="62"/>
      <c r="W922" s="63"/>
      <c r="X922" s="63"/>
      <c r="Y922" s="63"/>
      <c r="Z922" s="63"/>
      <c r="AA922" s="63"/>
      <c r="AB922" s="63"/>
      <c r="AC922" s="63"/>
      <c r="AD922" s="62"/>
      <c r="AE922" s="61"/>
      <c r="AF922" s="61"/>
      <c r="AG922" s="60"/>
      <c r="AH922" s="60"/>
      <c r="AI922" s="59"/>
      <c r="AJ922" s="58"/>
      <c r="AK922" s="58"/>
      <c r="AL922" s="58"/>
      <c r="AM922" s="58"/>
      <c r="AN922" s="58"/>
      <c r="AO922" s="58"/>
      <c r="AP922" s="58"/>
      <c r="AQ922" s="57"/>
      <c r="AR922" s="57"/>
      <c r="AS922" s="57"/>
    </row>
    <row r="923" spans="1:45" ht="15" x14ac:dyDescent="0.25">
      <c r="A923" s="64"/>
      <c r="B923" s="64"/>
      <c r="C923" s="64"/>
      <c r="D923" s="64"/>
      <c r="E923" s="64"/>
      <c r="F923" s="64"/>
      <c r="G923" s="64"/>
      <c r="H923" s="67"/>
      <c r="I923" s="66"/>
      <c r="J923" s="68"/>
      <c r="K923" s="68"/>
      <c r="L923" s="67"/>
      <c r="M923" s="61"/>
      <c r="N923" s="67"/>
      <c r="O923" s="66"/>
      <c r="P923" s="65"/>
      <c r="Q923" s="64"/>
      <c r="R923" s="64"/>
      <c r="S923" s="64"/>
      <c r="T923" s="64"/>
      <c r="U923" s="65"/>
      <c r="V923" s="62"/>
      <c r="W923" s="63"/>
      <c r="X923" s="63"/>
      <c r="Y923" s="63"/>
      <c r="Z923" s="63"/>
      <c r="AA923" s="63"/>
      <c r="AB923" s="63"/>
      <c r="AC923" s="63"/>
      <c r="AD923" s="62"/>
      <c r="AE923" s="61"/>
      <c r="AF923" s="61"/>
      <c r="AG923" s="60"/>
      <c r="AH923" s="60"/>
      <c r="AI923" s="59"/>
      <c r="AJ923" s="58"/>
      <c r="AK923" s="58"/>
      <c r="AL923" s="58"/>
      <c r="AM923" s="58"/>
      <c r="AN923" s="58"/>
      <c r="AO923" s="58"/>
      <c r="AP923" s="58"/>
      <c r="AQ923" s="57"/>
      <c r="AR923" s="57"/>
      <c r="AS923" s="57"/>
    </row>
    <row r="924" spans="1:45" ht="15" x14ac:dyDescent="0.25">
      <c r="A924" s="64"/>
      <c r="B924" s="64"/>
      <c r="C924" s="64"/>
      <c r="D924" s="64"/>
      <c r="E924" s="64"/>
      <c r="F924" s="64"/>
      <c r="G924" s="64"/>
      <c r="H924" s="67"/>
      <c r="I924" s="66"/>
      <c r="J924" s="68"/>
      <c r="K924" s="68"/>
      <c r="L924" s="67"/>
      <c r="M924" s="61"/>
      <c r="N924" s="67"/>
      <c r="O924" s="66"/>
      <c r="P924" s="65"/>
      <c r="Q924" s="64"/>
      <c r="R924" s="64"/>
      <c r="S924" s="64"/>
      <c r="T924" s="64"/>
      <c r="U924" s="65"/>
      <c r="V924" s="62"/>
      <c r="W924" s="63"/>
      <c r="X924" s="63"/>
      <c r="Y924" s="63"/>
      <c r="Z924" s="63"/>
      <c r="AA924" s="63"/>
      <c r="AB924" s="63"/>
      <c r="AC924" s="63"/>
      <c r="AD924" s="62"/>
      <c r="AE924" s="61"/>
      <c r="AF924" s="61"/>
      <c r="AG924" s="60"/>
      <c r="AH924" s="60"/>
      <c r="AI924" s="59"/>
      <c r="AJ924" s="58"/>
      <c r="AK924" s="58"/>
      <c r="AL924" s="58"/>
      <c r="AM924" s="58"/>
      <c r="AN924" s="58"/>
      <c r="AO924" s="58"/>
      <c r="AP924" s="58"/>
      <c r="AQ924" s="57"/>
      <c r="AR924" s="57"/>
      <c r="AS924" s="57"/>
    </row>
    <row r="925" spans="1:45" ht="15" x14ac:dyDescent="0.25">
      <c r="A925" s="64"/>
      <c r="B925" s="64"/>
      <c r="C925" s="64"/>
      <c r="D925" s="64"/>
      <c r="E925" s="64"/>
      <c r="F925" s="64"/>
      <c r="G925" s="64"/>
      <c r="H925" s="67"/>
      <c r="I925" s="66"/>
      <c r="J925" s="68"/>
      <c r="K925" s="68"/>
      <c r="L925" s="67"/>
      <c r="M925" s="61"/>
      <c r="N925" s="67"/>
      <c r="O925" s="66"/>
      <c r="P925" s="65"/>
      <c r="Q925" s="64"/>
      <c r="R925" s="64"/>
      <c r="S925" s="64"/>
      <c r="T925" s="64"/>
      <c r="U925" s="65"/>
      <c r="V925" s="62"/>
      <c r="W925" s="63"/>
      <c r="X925" s="63"/>
      <c r="Y925" s="63"/>
      <c r="Z925" s="63"/>
      <c r="AA925" s="63"/>
      <c r="AB925" s="63"/>
      <c r="AC925" s="63"/>
      <c r="AD925" s="62"/>
      <c r="AE925" s="61"/>
      <c r="AF925" s="61"/>
      <c r="AG925" s="60"/>
      <c r="AH925" s="60"/>
      <c r="AI925" s="59"/>
      <c r="AJ925" s="58"/>
      <c r="AK925" s="58"/>
      <c r="AL925" s="58"/>
      <c r="AM925" s="58"/>
      <c r="AN925" s="58"/>
      <c r="AO925" s="58"/>
      <c r="AP925" s="58"/>
      <c r="AQ925" s="57"/>
      <c r="AR925" s="57"/>
      <c r="AS925" s="57"/>
    </row>
    <row r="926" spans="1:45" ht="15" x14ac:dyDescent="0.25">
      <c r="A926" s="64"/>
      <c r="B926" s="64"/>
      <c r="C926" s="64"/>
      <c r="D926" s="64"/>
      <c r="E926" s="64"/>
      <c r="F926" s="64"/>
      <c r="G926" s="64"/>
      <c r="H926" s="67"/>
      <c r="I926" s="66"/>
      <c r="J926" s="68"/>
      <c r="K926" s="68"/>
      <c r="L926" s="67"/>
      <c r="M926" s="61"/>
      <c r="N926" s="67"/>
      <c r="O926" s="66"/>
      <c r="P926" s="65"/>
      <c r="Q926" s="64"/>
      <c r="R926" s="64"/>
      <c r="S926" s="64"/>
      <c r="T926" s="64"/>
      <c r="U926" s="65"/>
      <c r="V926" s="62"/>
      <c r="W926" s="63"/>
      <c r="X926" s="63"/>
      <c r="Y926" s="63"/>
      <c r="Z926" s="63"/>
      <c r="AA926" s="63"/>
      <c r="AB926" s="63"/>
      <c r="AC926" s="63"/>
      <c r="AD926" s="62"/>
      <c r="AE926" s="61"/>
      <c r="AF926" s="61"/>
      <c r="AG926" s="60"/>
      <c r="AH926" s="60"/>
      <c r="AI926" s="59"/>
      <c r="AJ926" s="58"/>
      <c r="AK926" s="58"/>
      <c r="AL926" s="58"/>
      <c r="AM926" s="58"/>
      <c r="AN926" s="58"/>
      <c r="AO926" s="58"/>
      <c r="AP926" s="58"/>
      <c r="AQ926" s="57"/>
      <c r="AR926" s="57"/>
      <c r="AS926" s="57"/>
    </row>
    <row r="927" spans="1:45" ht="15" x14ac:dyDescent="0.25">
      <c r="A927" s="64"/>
      <c r="B927" s="64"/>
      <c r="C927" s="64"/>
      <c r="D927" s="64"/>
      <c r="E927" s="64"/>
      <c r="F927" s="64"/>
      <c r="G927" s="64"/>
      <c r="H927" s="67"/>
      <c r="I927" s="66"/>
      <c r="J927" s="68"/>
      <c r="K927" s="68"/>
      <c r="L927" s="67"/>
      <c r="M927" s="61"/>
      <c r="N927" s="67"/>
      <c r="O927" s="66"/>
      <c r="P927" s="65"/>
      <c r="Q927" s="64"/>
      <c r="R927" s="64"/>
      <c r="S927" s="64"/>
      <c r="T927" s="64"/>
      <c r="U927" s="65"/>
      <c r="V927" s="62"/>
      <c r="W927" s="63"/>
      <c r="X927" s="63"/>
      <c r="Y927" s="63"/>
      <c r="Z927" s="63"/>
      <c r="AA927" s="63"/>
      <c r="AB927" s="63"/>
      <c r="AC927" s="63"/>
      <c r="AD927" s="62"/>
      <c r="AE927" s="61"/>
      <c r="AF927" s="61"/>
      <c r="AG927" s="60"/>
      <c r="AH927" s="60"/>
      <c r="AI927" s="59"/>
      <c r="AJ927" s="58"/>
      <c r="AK927" s="58"/>
      <c r="AL927" s="58"/>
      <c r="AM927" s="58"/>
      <c r="AN927" s="58"/>
      <c r="AO927" s="58"/>
      <c r="AP927" s="58"/>
      <c r="AQ927" s="57"/>
      <c r="AR927" s="57"/>
      <c r="AS927" s="57"/>
    </row>
    <row r="928" spans="1:45" ht="15" x14ac:dyDescent="0.25">
      <c r="A928" s="64"/>
      <c r="B928" s="64"/>
      <c r="C928" s="64"/>
      <c r="D928" s="64"/>
      <c r="E928" s="64"/>
      <c r="F928" s="64"/>
      <c r="G928" s="64"/>
      <c r="H928" s="67"/>
      <c r="I928" s="66"/>
      <c r="J928" s="68"/>
      <c r="K928" s="68"/>
      <c r="L928" s="67"/>
      <c r="M928" s="61"/>
      <c r="N928" s="67"/>
      <c r="O928" s="66"/>
      <c r="P928" s="65"/>
      <c r="Q928" s="64"/>
      <c r="R928" s="64"/>
      <c r="S928" s="64"/>
      <c r="T928" s="64"/>
      <c r="U928" s="65"/>
      <c r="V928" s="62"/>
      <c r="W928" s="63"/>
      <c r="X928" s="63"/>
      <c r="Y928" s="63"/>
      <c r="Z928" s="63"/>
      <c r="AA928" s="63"/>
      <c r="AB928" s="63"/>
      <c r="AC928" s="63"/>
      <c r="AD928" s="62"/>
      <c r="AE928" s="61"/>
      <c r="AF928" s="61"/>
      <c r="AG928" s="60"/>
      <c r="AH928" s="60"/>
      <c r="AI928" s="59"/>
      <c r="AJ928" s="58"/>
      <c r="AK928" s="58"/>
      <c r="AL928" s="58"/>
      <c r="AM928" s="58"/>
      <c r="AN928" s="58"/>
      <c r="AO928" s="58"/>
      <c r="AP928" s="58"/>
      <c r="AQ928" s="57"/>
      <c r="AR928" s="57"/>
      <c r="AS928" s="57"/>
    </row>
    <row r="929" spans="1:45" ht="15" x14ac:dyDescent="0.25">
      <c r="A929" s="64"/>
      <c r="B929" s="64"/>
      <c r="C929" s="64"/>
      <c r="D929" s="64"/>
      <c r="E929" s="64"/>
      <c r="F929" s="64"/>
      <c r="G929" s="64"/>
      <c r="H929" s="67"/>
      <c r="I929" s="66"/>
      <c r="J929" s="68"/>
      <c r="K929" s="68"/>
      <c r="L929" s="67"/>
      <c r="M929" s="61"/>
      <c r="N929" s="67"/>
      <c r="O929" s="66"/>
      <c r="P929" s="65"/>
      <c r="Q929" s="64"/>
      <c r="R929" s="64"/>
      <c r="S929" s="64"/>
      <c r="T929" s="64"/>
      <c r="U929" s="65"/>
      <c r="V929" s="62"/>
      <c r="W929" s="63"/>
      <c r="X929" s="63"/>
      <c r="Y929" s="63"/>
      <c r="Z929" s="63"/>
      <c r="AA929" s="63"/>
      <c r="AB929" s="63"/>
      <c r="AC929" s="63"/>
      <c r="AD929" s="62"/>
      <c r="AE929" s="61"/>
      <c r="AF929" s="61"/>
      <c r="AG929" s="60"/>
      <c r="AH929" s="60"/>
      <c r="AI929" s="59"/>
      <c r="AJ929" s="58"/>
      <c r="AK929" s="58"/>
      <c r="AL929" s="58"/>
      <c r="AM929" s="58"/>
      <c r="AN929" s="58"/>
      <c r="AO929" s="58"/>
      <c r="AP929" s="58"/>
      <c r="AQ929" s="57"/>
      <c r="AR929" s="57"/>
      <c r="AS929" s="57"/>
    </row>
    <row r="930" spans="1:45" ht="15" x14ac:dyDescent="0.25">
      <c r="A930" s="64"/>
      <c r="B930" s="64"/>
      <c r="C930" s="64"/>
      <c r="D930" s="64"/>
      <c r="E930" s="64"/>
      <c r="F930" s="64"/>
      <c r="G930" s="64"/>
      <c r="H930" s="67"/>
      <c r="I930" s="66"/>
      <c r="J930" s="68"/>
      <c r="K930" s="68"/>
      <c r="L930" s="67"/>
      <c r="M930" s="61"/>
      <c r="N930" s="67"/>
      <c r="O930" s="66"/>
      <c r="P930" s="65"/>
      <c r="Q930" s="64"/>
      <c r="R930" s="64"/>
      <c r="S930" s="64"/>
      <c r="T930" s="64"/>
      <c r="U930" s="65"/>
      <c r="V930" s="62"/>
      <c r="W930" s="63"/>
      <c r="X930" s="63"/>
      <c r="Y930" s="63"/>
      <c r="Z930" s="63"/>
      <c r="AA930" s="63"/>
      <c r="AB930" s="63"/>
      <c r="AC930" s="63"/>
      <c r="AD930" s="62"/>
      <c r="AE930" s="61"/>
      <c r="AF930" s="61"/>
      <c r="AG930" s="60"/>
      <c r="AH930" s="60"/>
      <c r="AI930" s="59"/>
      <c r="AJ930" s="58"/>
      <c r="AK930" s="58"/>
      <c r="AL930" s="58"/>
      <c r="AM930" s="58"/>
      <c r="AN930" s="58"/>
      <c r="AO930" s="58"/>
      <c r="AP930" s="58"/>
      <c r="AQ930" s="57"/>
      <c r="AR930" s="57"/>
      <c r="AS930" s="57"/>
    </row>
    <row r="931" spans="1:45" ht="15" x14ac:dyDescent="0.25">
      <c r="A931" s="64"/>
      <c r="B931" s="64"/>
      <c r="C931" s="64"/>
      <c r="D931" s="64"/>
      <c r="E931" s="64"/>
      <c r="F931" s="64"/>
      <c r="G931" s="64"/>
      <c r="H931" s="67"/>
      <c r="I931" s="66"/>
      <c r="J931" s="68"/>
      <c r="K931" s="68"/>
      <c r="L931" s="67"/>
      <c r="M931" s="61"/>
      <c r="N931" s="67"/>
      <c r="O931" s="66"/>
      <c r="P931" s="65"/>
      <c r="Q931" s="64"/>
      <c r="R931" s="64"/>
      <c r="S931" s="64"/>
      <c r="T931" s="64"/>
      <c r="U931" s="65"/>
      <c r="V931" s="62"/>
      <c r="W931" s="63"/>
      <c r="X931" s="63"/>
      <c r="Y931" s="63"/>
      <c r="Z931" s="63"/>
      <c r="AA931" s="63"/>
      <c r="AB931" s="63"/>
      <c r="AC931" s="63"/>
      <c r="AD931" s="62"/>
      <c r="AE931" s="61"/>
      <c r="AF931" s="61"/>
      <c r="AG931" s="60"/>
      <c r="AH931" s="60"/>
      <c r="AI931" s="59"/>
      <c r="AJ931" s="58"/>
      <c r="AK931" s="58"/>
      <c r="AL931" s="58"/>
      <c r="AM931" s="58"/>
      <c r="AN931" s="58"/>
      <c r="AO931" s="58"/>
      <c r="AP931" s="58"/>
      <c r="AQ931" s="57"/>
      <c r="AR931" s="57"/>
      <c r="AS931" s="57"/>
    </row>
    <row r="932" spans="1:45" ht="15" x14ac:dyDescent="0.25">
      <c r="A932" s="64"/>
      <c r="B932" s="64"/>
      <c r="C932" s="64"/>
      <c r="D932" s="64"/>
      <c r="E932" s="64"/>
      <c r="F932" s="64"/>
      <c r="G932" s="64"/>
      <c r="H932" s="67"/>
      <c r="I932" s="66"/>
      <c r="J932" s="68"/>
      <c r="K932" s="68"/>
      <c r="L932" s="67"/>
      <c r="M932" s="61"/>
      <c r="N932" s="67"/>
      <c r="O932" s="66"/>
      <c r="P932" s="65"/>
      <c r="Q932" s="64"/>
      <c r="R932" s="64"/>
      <c r="S932" s="64"/>
      <c r="T932" s="64"/>
      <c r="U932" s="65"/>
      <c r="V932" s="62"/>
      <c r="W932" s="63"/>
      <c r="X932" s="63"/>
      <c r="Y932" s="63"/>
      <c r="Z932" s="63"/>
      <c r="AA932" s="63"/>
      <c r="AB932" s="63"/>
      <c r="AC932" s="63"/>
      <c r="AD932" s="62"/>
      <c r="AE932" s="61"/>
      <c r="AF932" s="61"/>
      <c r="AG932" s="60"/>
      <c r="AH932" s="60"/>
      <c r="AI932" s="59"/>
      <c r="AJ932" s="58"/>
      <c r="AK932" s="58"/>
      <c r="AL932" s="58"/>
      <c r="AM932" s="58"/>
      <c r="AN932" s="58"/>
      <c r="AO932" s="58"/>
      <c r="AP932" s="58"/>
      <c r="AQ932" s="57"/>
      <c r="AR932" s="57"/>
      <c r="AS932" s="57"/>
    </row>
    <row r="933" spans="1:45" ht="15" x14ac:dyDescent="0.25">
      <c r="A933" s="64"/>
      <c r="B933" s="64"/>
      <c r="C933" s="64"/>
      <c r="D933" s="64"/>
      <c r="E933" s="64"/>
      <c r="F933" s="64"/>
      <c r="G933" s="64"/>
      <c r="H933" s="67"/>
      <c r="I933" s="66"/>
      <c r="J933" s="68"/>
      <c r="K933" s="68"/>
      <c r="L933" s="67"/>
      <c r="M933" s="61"/>
      <c r="N933" s="67"/>
      <c r="O933" s="66"/>
      <c r="P933" s="65"/>
      <c r="Q933" s="64"/>
      <c r="R933" s="64"/>
      <c r="S933" s="64"/>
      <c r="T933" s="64"/>
      <c r="U933" s="65"/>
      <c r="V933" s="62"/>
      <c r="W933" s="63"/>
      <c r="X933" s="63"/>
      <c r="Y933" s="63"/>
      <c r="Z933" s="63"/>
      <c r="AA933" s="63"/>
      <c r="AB933" s="63"/>
      <c r="AC933" s="63"/>
      <c r="AD933" s="62"/>
      <c r="AE933" s="61"/>
      <c r="AF933" s="61"/>
      <c r="AG933" s="60"/>
      <c r="AH933" s="60"/>
      <c r="AI933" s="59"/>
      <c r="AJ933" s="58"/>
      <c r="AK933" s="58"/>
      <c r="AL933" s="58"/>
      <c r="AM933" s="58"/>
      <c r="AN933" s="58"/>
      <c r="AO933" s="58"/>
      <c r="AP933" s="58"/>
      <c r="AQ933" s="57"/>
      <c r="AR933" s="57"/>
      <c r="AS933" s="57"/>
    </row>
    <row r="934" spans="1:45" ht="15" x14ac:dyDescent="0.25">
      <c r="A934" s="64"/>
      <c r="B934" s="64"/>
      <c r="C934" s="64"/>
      <c r="D934" s="64"/>
      <c r="E934" s="64"/>
      <c r="F934" s="64"/>
      <c r="G934" s="64"/>
      <c r="H934" s="67"/>
      <c r="I934" s="66"/>
      <c r="J934" s="68"/>
      <c r="K934" s="68"/>
      <c r="L934" s="67"/>
      <c r="M934" s="61"/>
      <c r="N934" s="67"/>
      <c r="O934" s="66"/>
      <c r="P934" s="65"/>
      <c r="Q934" s="64"/>
      <c r="R934" s="64"/>
      <c r="S934" s="64"/>
      <c r="T934" s="64"/>
      <c r="U934" s="65"/>
      <c r="V934" s="62"/>
      <c r="W934" s="63"/>
      <c r="X934" s="63"/>
      <c r="Y934" s="63"/>
      <c r="Z934" s="63"/>
      <c r="AA934" s="63"/>
      <c r="AB934" s="63"/>
      <c r="AC934" s="63"/>
      <c r="AD934" s="62"/>
      <c r="AE934" s="61"/>
      <c r="AF934" s="61"/>
      <c r="AG934" s="60"/>
      <c r="AH934" s="60"/>
      <c r="AI934" s="59"/>
      <c r="AJ934" s="58"/>
      <c r="AK934" s="58"/>
      <c r="AL934" s="58"/>
      <c r="AM934" s="58"/>
      <c r="AN934" s="58"/>
      <c r="AO934" s="58"/>
      <c r="AP934" s="58"/>
      <c r="AQ934" s="57"/>
      <c r="AR934" s="57"/>
      <c r="AS934" s="57"/>
    </row>
    <row r="935" spans="1:45" ht="15" x14ac:dyDescent="0.25">
      <c r="A935" s="64"/>
      <c r="B935" s="64"/>
      <c r="C935" s="64"/>
      <c r="D935" s="64"/>
      <c r="E935" s="64"/>
      <c r="F935" s="64"/>
      <c r="G935" s="64"/>
      <c r="H935" s="67"/>
      <c r="I935" s="66"/>
      <c r="J935" s="68"/>
      <c r="K935" s="68"/>
      <c r="L935" s="67"/>
      <c r="M935" s="61"/>
      <c r="N935" s="67"/>
      <c r="O935" s="66"/>
      <c r="P935" s="65"/>
      <c r="Q935" s="64"/>
      <c r="R935" s="64"/>
      <c r="S935" s="64"/>
      <c r="T935" s="64"/>
      <c r="U935" s="65"/>
      <c r="V935" s="62"/>
      <c r="W935" s="63"/>
      <c r="X935" s="63"/>
      <c r="Y935" s="63"/>
      <c r="Z935" s="63"/>
      <c r="AA935" s="63"/>
      <c r="AB935" s="63"/>
      <c r="AC935" s="63"/>
      <c r="AD935" s="62"/>
      <c r="AE935" s="61"/>
      <c r="AF935" s="61"/>
      <c r="AG935" s="60"/>
      <c r="AH935" s="60"/>
      <c r="AI935" s="59"/>
      <c r="AJ935" s="58"/>
      <c r="AK935" s="58"/>
      <c r="AL935" s="58"/>
      <c r="AM935" s="58"/>
      <c r="AN935" s="58"/>
      <c r="AO935" s="58"/>
      <c r="AP935" s="58"/>
      <c r="AQ935" s="57"/>
      <c r="AR935" s="57"/>
      <c r="AS935" s="57"/>
    </row>
    <row r="936" spans="1:45" ht="15" x14ac:dyDescent="0.25">
      <c r="A936" s="64"/>
      <c r="B936" s="64"/>
      <c r="C936" s="64"/>
      <c r="D936" s="64"/>
      <c r="E936" s="64"/>
      <c r="F936" s="64"/>
      <c r="G936" s="64"/>
      <c r="H936" s="67"/>
      <c r="I936" s="66"/>
      <c r="J936" s="68"/>
      <c r="K936" s="68"/>
      <c r="L936" s="67"/>
      <c r="M936" s="61"/>
      <c r="N936" s="67"/>
      <c r="O936" s="66"/>
      <c r="P936" s="65"/>
      <c r="Q936" s="64"/>
      <c r="R936" s="64"/>
      <c r="S936" s="64"/>
      <c r="T936" s="64"/>
      <c r="U936" s="65"/>
      <c r="V936" s="62"/>
      <c r="W936" s="63"/>
      <c r="X936" s="63"/>
      <c r="Y936" s="63"/>
      <c r="Z936" s="63"/>
      <c r="AA936" s="63"/>
      <c r="AB936" s="63"/>
      <c r="AC936" s="63"/>
      <c r="AD936" s="62"/>
      <c r="AE936" s="61"/>
      <c r="AF936" s="61"/>
      <c r="AG936" s="60"/>
      <c r="AH936" s="60"/>
      <c r="AI936" s="59"/>
      <c r="AJ936" s="58"/>
      <c r="AK936" s="58"/>
      <c r="AL936" s="58"/>
      <c r="AM936" s="58"/>
      <c r="AN936" s="58"/>
      <c r="AO936" s="58"/>
      <c r="AP936" s="58"/>
      <c r="AQ936" s="57"/>
      <c r="AR936" s="57"/>
      <c r="AS936" s="57"/>
    </row>
    <row r="937" spans="1:45" ht="15" x14ac:dyDescent="0.25">
      <c r="A937" s="64"/>
      <c r="B937" s="64"/>
      <c r="C937" s="64"/>
      <c r="D937" s="64"/>
      <c r="E937" s="64"/>
      <c r="F937" s="64"/>
      <c r="G937" s="64"/>
      <c r="H937" s="67"/>
      <c r="I937" s="66"/>
      <c r="J937" s="68"/>
      <c r="K937" s="68"/>
      <c r="L937" s="67"/>
      <c r="M937" s="61"/>
      <c r="N937" s="67"/>
      <c r="O937" s="66"/>
      <c r="P937" s="65"/>
      <c r="Q937" s="64"/>
      <c r="R937" s="64"/>
      <c r="S937" s="64"/>
      <c r="T937" s="64"/>
      <c r="U937" s="65"/>
      <c r="V937" s="62"/>
      <c r="W937" s="63"/>
      <c r="X937" s="63"/>
      <c r="Y937" s="63"/>
      <c r="Z937" s="63"/>
      <c r="AA937" s="63"/>
      <c r="AB937" s="63"/>
      <c r="AC937" s="63"/>
      <c r="AD937" s="62"/>
      <c r="AE937" s="61"/>
      <c r="AF937" s="61"/>
      <c r="AG937" s="60"/>
      <c r="AH937" s="60"/>
      <c r="AI937" s="59"/>
      <c r="AJ937" s="58"/>
      <c r="AK937" s="58"/>
      <c r="AL937" s="58"/>
      <c r="AM937" s="58"/>
      <c r="AN937" s="58"/>
      <c r="AO937" s="58"/>
      <c r="AP937" s="58"/>
      <c r="AQ937" s="57"/>
      <c r="AR937" s="57"/>
      <c r="AS937" s="57"/>
    </row>
    <row r="938" spans="1:45" ht="15" x14ac:dyDescent="0.25">
      <c r="A938" s="64"/>
      <c r="B938" s="64"/>
      <c r="C938" s="64"/>
      <c r="D938" s="64"/>
      <c r="E938" s="64"/>
      <c r="F938" s="64"/>
      <c r="G938" s="64"/>
      <c r="H938" s="67"/>
      <c r="I938" s="66"/>
      <c r="J938" s="68"/>
      <c r="K938" s="68"/>
      <c r="L938" s="67"/>
      <c r="M938" s="61"/>
      <c r="N938" s="67"/>
      <c r="O938" s="66"/>
      <c r="P938" s="65"/>
      <c r="Q938" s="64"/>
      <c r="R938" s="64"/>
      <c r="S938" s="64"/>
      <c r="T938" s="64"/>
      <c r="U938" s="65"/>
      <c r="V938" s="62"/>
      <c r="W938" s="63"/>
      <c r="X938" s="63"/>
      <c r="Y938" s="63"/>
      <c r="Z938" s="63"/>
      <c r="AA938" s="63"/>
      <c r="AB938" s="63"/>
      <c r="AC938" s="63"/>
      <c r="AD938" s="62"/>
      <c r="AE938" s="61"/>
      <c r="AF938" s="61"/>
      <c r="AG938" s="60"/>
      <c r="AH938" s="60"/>
      <c r="AI938" s="59"/>
      <c r="AJ938" s="58"/>
      <c r="AK938" s="58"/>
      <c r="AL938" s="58"/>
      <c r="AM938" s="58"/>
      <c r="AN938" s="58"/>
      <c r="AO938" s="58"/>
      <c r="AP938" s="58"/>
      <c r="AQ938" s="57"/>
      <c r="AR938" s="57"/>
      <c r="AS938" s="57"/>
    </row>
    <row r="939" spans="1:45" ht="15" x14ac:dyDescent="0.25">
      <c r="A939" s="64"/>
      <c r="B939" s="64"/>
      <c r="C939" s="64"/>
      <c r="D939" s="64"/>
      <c r="E939" s="64"/>
      <c r="F939" s="64"/>
      <c r="G939" s="64"/>
      <c r="H939" s="67"/>
      <c r="I939" s="66"/>
      <c r="J939" s="68"/>
      <c r="K939" s="68"/>
      <c r="L939" s="67"/>
      <c r="M939" s="61"/>
      <c r="N939" s="67"/>
      <c r="O939" s="66"/>
      <c r="P939" s="65"/>
      <c r="Q939" s="64"/>
      <c r="R939" s="64"/>
      <c r="S939" s="64"/>
      <c r="T939" s="64"/>
      <c r="U939" s="65"/>
      <c r="V939" s="62"/>
      <c r="W939" s="63"/>
      <c r="X939" s="63"/>
      <c r="Y939" s="63"/>
      <c r="Z939" s="63"/>
      <c r="AA939" s="63"/>
      <c r="AB939" s="63"/>
      <c r="AC939" s="63"/>
      <c r="AD939" s="62"/>
      <c r="AE939" s="61"/>
      <c r="AF939" s="61"/>
      <c r="AG939" s="60"/>
      <c r="AH939" s="60"/>
      <c r="AI939" s="59"/>
      <c r="AJ939" s="58"/>
      <c r="AK939" s="58"/>
      <c r="AL939" s="58"/>
      <c r="AM939" s="58"/>
      <c r="AN939" s="58"/>
      <c r="AO939" s="58"/>
      <c r="AP939" s="58"/>
      <c r="AQ939" s="57"/>
      <c r="AR939" s="57"/>
      <c r="AS939" s="57"/>
    </row>
    <row r="940" spans="1:45" ht="15" x14ac:dyDescent="0.25">
      <c r="A940" s="64"/>
      <c r="B940" s="64"/>
      <c r="C940" s="64"/>
      <c r="D940" s="64"/>
      <c r="E940" s="64"/>
      <c r="F940" s="64"/>
      <c r="G940" s="64"/>
      <c r="H940" s="67"/>
      <c r="I940" s="66"/>
      <c r="J940" s="68"/>
      <c r="K940" s="68"/>
      <c r="L940" s="67"/>
      <c r="M940" s="61"/>
      <c r="N940" s="67"/>
      <c r="O940" s="66"/>
      <c r="P940" s="65"/>
      <c r="Q940" s="64"/>
      <c r="R940" s="64"/>
      <c r="S940" s="64"/>
      <c r="T940" s="64"/>
      <c r="U940" s="65"/>
      <c r="V940" s="62"/>
      <c r="W940" s="63"/>
      <c r="X940" s="63"/>
      <c r="Y940" s="63"/>
      <c r="Z940" s="63"/>
      <c r="AA940" s="63"/>
      <c r="AB940" s="63"/>
      <c r="AC940" s="63"/>
      <c r="AD940" s="62"/>
      <c r="AE940" s="61"/>
      <c r="AF940" s="61"/>
      <c r="AG940" s="60"/>
      <c r="AH940" s="60"/>
      <c r="AI940" s="59"/>
      <c r="AJ940" s="58"/>
      <c r="AK940" s="58"/>
      <c r="AL940" s="58"/>
      <c r="AM940" s="58"/>
      <c r="AN940" s="58"/>
      <c r="AO940" s="58"/>
      <c r="AP940" s="58"/>
      <c r="AQ940" s="57"/>
      <c r="AR940" s="57"/>
      <c r="AS940" s="57"/>
    </row>
    <row r="941" spans="1:45" ht="15" x14ac:dyDescent="0.25">
      <c r="A941" s="64"/>
      <c r="B941" s="64"/>
      <c r="C941" s="64"/>
      <c r="D941" s="64"/>
      <c r="E941" s="64"/>
      <c r="F941" s="64"/>
      <c r="G941" s="64"/>
      <c r="H941" s="67"/>
      <c r="I941" s="66"/>
      <c r="J941" s="68"/>
      <c r="K941" s="68"/>
      <c r="L941" s="67"/>
      <c r="M941" s="61"/>
      <c r="N941" s="67"/>
      <c r="O941" s="66"/>
      <c r="P941" s="65"/>
      <c r="Q941" s="64"/>
      <c r="R941" s="64"/>
      <c r="S941" s="64"/>
      <c r="T941" s="64"/>
      <c r="U941" s="65"/>
      <c r="V941" s="62"/>
      <c r="W941" s="63"/>
      <c r="X941" s="63"/>
      <c r="Y941" s="63"/>
      <c r="Z941" s="63"/>
      <c r="AA941" s="63"/>
      <c r="AB941" s="63"/>
      <c r="AC941" s="63"/>
      <c r="AD941" s="62"/>
      <c r="AE941" s="61"/>
      <c r="AF941" s="61"/>
      <c r="AG941" s="60"/>
      <c r="AH941" s="60"/>
      <c r="AI941" s="59"/>
      <c r="AJ941" s="58"/>
      <c r="AK941" s="58"/>
      <c r="AL941" s="58"/>
      <c r="AM941" s="58"/>
      <c r="AN941" s="58"/>
      <c r="AO941" s="58"/>
      <c r="AP941" s="58"/>
      <c r="AQ941" s="57"/>
      <c r="AR941" s="57"/>
      <c r="AS941" s="57"/>
    </row>
    <row r="942" spans="1:45" ht="15" x14ac:dyDescent="0.25">
      <c r="A942" s="64"/>
      <c r="B942" s="64"/>
      <c r="C942" s="64"/>
      <c r="D942" s="64"/>
      <c r="E942" s="64"/>
      <c r="F942" s="64"/>
      <c r="G942" s="64"/>
      <c r="H942" s="67"/>
      <c r="I942" s="66"/>
      <c r="J942" s="68"/>
      <c r="K942" s="68"/>
      <c r="L942" s="67"/>
      <c r="M942" s="61"/>
      <c r="N942" s="67"/>
      <c r="O942" s="66"/>
      <c r="P942" s="65"/>
      <c r="Q942" s="64"/>
      <c r="R942" s="64"/>
      <c r="S942" s="64"/>
      <c r="T942" s="64"/>
      <c r="U942" s="65"/>
      <c r="V942" s="62"/>
      <c r="W942" s="63"/>
      <c r="X942" s="63"/>
      <c r="Y942" s="63"/>
      <c r="Z942" s="63"/>
      <c r="AA942" s="63"/>
      <c r="AB942" s="63"/>
      <c r="AC942" s="63"/>
      <c r="AD942" s="62"/>
      <c r="AE942" s="61"/>
      <c r="AF942" s="61"/>
      <c r="AG942" s="60"/>
      <c r="AH942" s="60"/>
      <c r="AI942" s="59"/>
      <c r="AJ942" s="58"/>
      <c r="AK942" s="58"/>
      <c r="AL942" s="58"/>
      <c r="AM942" s="58"/>
      <c r="AN942" s="58"/>
      <c r="AO942" s="58"/>
      <c r="AP942" s="58"/>
      <c r="AQ942" s="57"/>
      <c r="AR942" s="57"/>
      <c r="AS942" s="57"/>
    </row>
    <row r="943" spans="1:45" ht="15" x14ac:dyDescent="0.25">
      <c r="A943" s="64"/>
      <c r="B943" s="64"/>
      <c r="C943" s="64"/>
      <c r="D943" s="64"/>
      <c r="E943" s="64"/>
      <c r="F943" s="64"/>
      <c r="G943" s="64"/>
      <c r="H943" s="67"/>
      <c r="I943" s="66"/>
      <c r="J943" s="68"/>
      <c r="K943" s="68"/>
      <c r="L943" s="67"/>
      <c r="M943" s="61"/>
      <c r="N943" s="67"/>
      <c r="O943" s="66"/>
      <c r="P943" s="65"/>
      <c r="Q943" s="64"/>
      <c r="R943" s="64"/>
      <c r="S943" s="64"/>
      <c r="T943" s="64"/>
      <c r="U943" s="65"/>
      <c r="V943" s="62"/>
      <c r="W943" s="63"/>
      <c r="X943" s="63"/>
      <c r="Y943" s="63"/>
      <c r="Z943" s="63"/>
      <c r="AA943" s="63"/>
      <c r="AB943" s="63"/>
      <c r="AC943" s="63"/>
      <c r="AD943" s="62"/>
      <c r="AE943" s="61"/>
      <c r="AF943" s="61"/>
      <c r="AG943" s="60"/>
      <c r="AH943" s="60"/>
      <c r="AI943" s="59"/>
      <c r="AJ943" s="58"/>
      <c r="AK943" s="58"/>
      <c r="AL943" s="58"/>
      <c r="AM943" s="58"/>
      <c r="AN943" s="58"/>
      <c r="AO943" s="58"/>
      <c r="AP943" s="58"/>
      <c r="AQ943" s="57"/>
      <c r="AR943" s="57"/>
      <c r="AS943" s="57"/>
    </row>
    <row r="944" spans="1:45" ht="15" x14ac:dyDescent="0.25">
      <c r="A944" s="64"/>
      <c r="B944" s="64"/>
      <c r="C944" s="64"/>
      <c r="D944" s="64"/>
      <c r="E944" s="64"/>
      <c r="F944" s="64"/>
      <c r="G944" s="64"/>
      <c r="H944" s="67"/>
      <c r="I944" s="66"/>
      <c r="J944" s="68"/>
      <c r="K944" s="68"/>
      <c r="L944" s="67"/>
      <c r="M944" s="61"/>
      <c r="N944" s="67"/>
      <c r="O944" s="66"/>
      <c r="P944" s="65"/>
      <c r="Q944" s="64"/>
      <c r="R944" s="64"/>
      <c r="S944" s="64"/>
      <c r="T944" s="64"/>
      <c r="U944" s="65"/>
      <c r="V944" s="62"/>
      <c r="W944" s="63"/>
      <c r="X944" s="63"/>
      <c r="Y944" s="63"/>
      <c r="Z944" s="63"/>
      <c r="AA944" s="63"/>
      <c r="AB944" s="63"/>
      <c r="AC944" s="63"/>
      <c r="AD944" s="62"/>
      <c r="AE944" s="61"/>
      <c r="AF944" s="61"/>
      <c r="AG944" s="60"/>
      <c r="AH944" s="60"/>
      <c r="AI944" s="59"/>
      <c r="AJ944" s="58"/>
      <c r="AK944" s="58"/>
      <c r="AL944" s="58"/>
      <c r="AM944" s="58"/>
      <c r="AN944" s="58"/>
      <c r="AO944" s="58"/>
      <c r="AP944" s="58"/>
      <c r="AQ944" s="57"/>
      <c r="AR944" s="57"/>
      <c r="AS944" s="57"/>
    </row>
    <row r="945" spans="1:45" ht="15" x14ac:dyDescent="0.25">
      <c r="A945" s="64"/>
      <c r="B945" s="64"/>
      <c r="C945" s="64"/>
      <c r="D945" s="64"/>
      <c r="E945" s="64"/>
      <c r="F945" s="64"/>
      <c r="G945" s="64"/>
      <c r="H945" s="67"/>
      <c r="I945" s="66"/>
      <c r="J945" s="68"/>
      <c r="K945" s="68"/>
      <c r="L945" s="67"/>
      <c r="M945" s="61"/>
      <c r="N945" s="67"/>
      <c r="O945" s="66"/>
      <c r="P945" s="65"/>
      <c r="Q945" s="64"/>
      <c r="R945" s="64"/>
      <c r="S945" s="64"/>
      <c r="T945" s="64"/>
      <c r="U945" s="65"/>
      <c r="V945" s="62"/>
      <c r="W945" s="63"/>
      <c r="X945" s="63"/>
      <c r="Y945" s="63"/>
      <c r="Z945" s="63"/>
      <c r="AA945" s="63"/>
      <c r="AB945" s="63"/>
      <c r="AC945" s="63"/>
      <c r="AD945" s="62"/>
      <c r="AE945" s="61"/>
      <c r="AF945" s="61"/>
      <c r="AG945" s="60"/>
      <c r="AH945" s="60"/>
      <c r="AI945" s="59"/>
      <c r="AJ945" s="58"/>
      <c r="AK945" s="58"/>
      <c r="AL945" s="58"/>
      <c r="AM945" s="58"/>
      <c r="AN945" s="58"/>
      <c r="AO945" s="58"/>
      <c r="AP945" s="58"/>
      <c r="AQ945" s="57"/>
      <c r="AR945" s="57"/>
      <c r="AS945" s="57"/>
    </row>
    <row r="946" spans="1:45" ht="15" x14ac:dyDescent="0.25">
      <c r="A946" s="64"/>
      <c r="B946" s="64"/>
      <c r="C946" s="64"/>
      <c r="D946" s="64"/>
      <c r="E946" s="64"/>
      <c r="F946" s="64"/>
      <c r="G946" s="64"/>
      <c r="H946" s="67"/>
      <c r="I946" s="66"/>
      <c r="J946" s="68"/>
      <c r="K946" s="68"/>
      <c r="L946" s="67"/>
      <c r="M946" s="61"/>
      <c r="N946" s="67"/>
      <c r="O946" s="66"/>
      <c r="P946" s="65"/>
      <c r="Q946" s="64"/>
      <c r="R946" s="64"/>
      <c r="S946" s="64"/>
      <c r="T946" s="64"/>
      <c r="U946" s="65"/>
      <c r="V946" s="62"/>
      <c r="W946" s="63"/>
      <c r="X946" s="63"/>
      <c r="Y946" s="63"/>
      <c r="Z946" s="63"/>
      <c r="AA946" s="63"/>
      <c r="AB946" s="63"/>
      <c r="AC946" s="63"/>
      <c r="AD946" s="62"/>
      <c r="AE946" s="61"/>
      <c r="AF946" s="61"/>
      <c r="AG946" s="60"/>
      <c r="AH946" s="60"/>
      <c r="AI946" s="59"/>
      <c r="AJ946" s="58"/>
      <c r="AK946" s="58"/>
      <c r="AL946" s="58"/>
      <c r="AM946" s="58"/>
      <c r="AN946" s="58"/>
      <c r="AO946" s="58"/>
      <c r="AP946" s="58"/>
      <c r="AQ946" s="57"/>
      <c r="AR946" s="57"/>
      <c r="AS946" s="57"/>
    </row>
    <row r="947" spans="1:45" ht="15" x14ac:dyDescent="0.25">
      <c r="A947" s="64"/>
      <c r="B947" s="64"/>
      <c r="C947" s="64"/>
      <c r="D947" s="64"/>
      <c r="E947" s="64"/>
      <c r="F947" s="64"/>
      <c r="G947" s="64"/>
      <c r="H947" s="67"/>
      <c r="I947" s="66"/>
      <c r="J947" s="68"/>
      <c r="K947" s="68"/>
      <c r="L947" s="67"/>
      <c r="M947" s="61"/>
      <c r="N947" s="67"/>
      <c r="O947" s="66"/>
      <c r="P947" s="65"/>
      <c r="Q947" s="64"/>
      <c r="R947" s="64"/>
      <c r="S947" s="64"/>
      <c r="T947" s="64"/>
      <c r="U947" s="65"/>
      <c r="V947" s="62"/>
      <c r="W947" s="63"/>
      <c r="X947" s="63"/>
      <c r="Y947" s="63"/>
      <c r="Z947" s="63"/>
      <c r="AA947" s="63"/>
      <c r="AB947" s="63"/>
      <c r="AC947" s="63"/>
      <c r="AD947" s="62"/>
      <c r="AE947" s="61"/>
      <c r="AF947" s="61"/>
      <c r="AG947" s="60"/>
      <c r="AH947" s="60"/>
      <c r="AI947" s="59"/>
      <c r="AJ947" s="58"/>
      <c r="AK947" s="58"/>
      <c r="AL947" s="58"/>
      <c r="AM947" s="58"/>
      <c r="AN947" s="58"/>
      <c r="AO947" s="58"/>
      <c r="AP947" s="58"/>
      <c r="AQ947" s="57"/>
      <c r="AR947" s="57"/>
      <c r="AS947" s="57"/>
    </row>
    <row r="948" spans="1:45" ht="15" x14ac:dyDescent="0.25">
      <c r="A948" s="64"/>
      <c r="B948" s="64"/>
      <c r="C948" s="64"/>
      <c r="D948" s="64"/>
      <c r="E948" s="64"/>
      <c r="F948" s="64"/>
      <c r="G948" s="64"/>
      <c r="H948" s="67"/>
      <c r="I948" s="66"/>
      <c r="J948" s="68"/>
      <c r="K948" s="68"/>
      <c r="L948" s="67"/>
      <c r="M948" s="61"/>
      <c r="N948" s="67"/>
      <c r="O948" s="66"/>
      <c r="P948" s="65"/>
      <c r="Q948" s="64"/>
      <c r="R948" s="64"/>
      <c r="S948" s="64"/>
      <c r="T948" s="64"/>
      <c r="U948" s="65"/>
      <c r="V948" s="62"/>
      <c r="W948" s="63"/>
      <c r="X948" s="63"/>
      <c r="Y948" s="63"/>
      <c r="Z948" s="63"/>
      <c r="AA948" s="63"/>
      <c r="AB948" s="63"/>
      <c r="AC948" s="63"/>
      <c r="AD948" s="62"/>
      <c r="AE948" s="61"/>
      <c r="AF948" s="61"/>
      <c r="AG948" s="60"/>
      <c r="AH948" s="60"/>
      <c r="AI948" s="59"/>
      <c r="AJ948" s="58"/>
      <c r="AK948" s="58"/>
      <c r="AL948" s="58"/>
      <c r="AM948" s="58"/>
      <c r="AN948" s="58"/>
      <c r="AO948" s="58"/>
      <c r="AP948" s="58"/>
      <c r="AQ948" s="57"/>
      <c r="AR948" s="57"/>
      <c r="AS948" s="57"/>
    </row>
    <row r="949" spans="1:45" ht="15" x14ac:dyDescent="0.25">
      <c r="A949" s="64"/>
      <c r="B949" s="64"/>
      <c r="C949" s="64"/>
      <c r="D949" s="64"/>
      <c r="E949" s="64"/>
      <c r="F949" s="64"/>
      <c r="G949" s="64"/>
      <c r="H949" s="67"/>
      <c r="I949" s="66"/>
      <c r="J949" s="68"/>
      <c r="K949" s="68"/>
      <c r="L949" s="67"/>
      <c r="M949" s="61"/>
      <c r="N949" s="67"/>
      <c r="O949" s="66"/>
      <c r="P949" s="65"/>
      <c r="Q949" s="64"/>
      <c r="R949" s="64"/>
      <c r="S949" s="64"/>
      <c r="T949" s="64"/>
      <c r="U949" s="65"/>
      <c r="V949" s="62"/>
      <c r="W949" s="63"/>
      <c r="X949" s="63"/>
      <c r="Y949" s="63"/>
      <c r="Z949" s="63"/>
      <c r="AA949" s="63"/>
      <c r="AB949" s="63"/>
      <c r="AC949" s="63"/>
      <c r="AD949" s="62"/>
      <c r="AE949" s="61"/>
      <c r="AF949" s="61"/>
      <c r="AG949" s="60"/>
      <c r="AH949" s="60"/>
      <c r="AI949" s="59"/>
      <c r="AJ949" s="58"/>
      <c r="AK949" s="58"/>
      <c r="AL949" s="58"/>
      <c r="AM949" s="58"/>
      <c r="AN949" s="58"/>
      <c r="AO949" s="58"/>
      <c r="AP949" s="58"/>
      <c r="AQ949" s="57"/>
      <c r="AR949" s="57"/>
      <c r="AS949" s="57"/>
    </row>
    <row r="950" spans="1:45" ht="15" x14ac:dyDescent="0.25">
      <c r="A950" s="64"/>
      <c r="B950" s="64"/>
      <c r="C950" s="64"/>
      <c r="D950" s="64"/>
      <c r="E950" s="64"/>
      <c r="F950" s="64"/>
      <c r="G950" s="64"/>
      <c r="H950" s="67"/>
      <c r="I950" s="66"/>
      <c r="J950" s="68"/>
      <c r="K950" s="68"/>
      <c r="L950" s="67"/>
      <c r="M950" s="61"/>
      <c r="N950" s="67"/>
      <c r="O950" s="66"/>
      <c r="P950" s="65"/>
      <c r="Q950" s="64"/>
      <c r="R950" s="64"/>
      <c r="S950" s="64"/>
      <c r="T950" s="64"/>
      <c r="U950" s="65"/>
      <c r="V950" s="62"/>
      <c r="W950" s="63"/>
      <c r="X950" s="63"/>
      <c r="Y950" s="63"/>
      <c r="Z950" s="63"/>
      <c r="AA950" s="63"/>
      <c r="AB950" s="63"/>
      <c r="AC950" s="63"/>
      <c r="AD950" s="62"/>
      <c r="AE950" s="61"/>
      <c r="AF950" s="61"/>
      <c r="AG950" s="60"/>
      <c r="AH950" s="60"/>
      <c r="AI950" s="59"/>
      <c r="AJ950" s="58"/>
      <c r="AK950" s="58"/>
      <c r="AL950" s="58"/>
      <c r="AM950" s="58"/>
      <c r="AN950" s="58"/>
      <c r="AO950" s="58"/>
      <c r="AP950" s="58"/>
      <c r="AQ950" s="57"/>
      <c r="AR950" s="57"/>
      <c r="AS950" s="57"/>
    </row>
    <row r="951" spans="1:45" ht="15" x14ac:dyDescent="0.25">
      <c r="A951" s="64"/>
      <c r="B951" s="64"/>
      <c r="C951" s="64"/>
      <c r="D951" s="64"/>
      <c r="E951" s="64"/>
      <c r="F951" s="64"/>
      <c r="G951" s="64"/>
      <c r="H951" s="67"/>
      <c r="I951" s="66"/>
      <c r="J951" s="68"/>
      <c r="K951" s="68"/>
      <c r="L951" s="67"/>
      <c r="M951" s="61"/>
      <c r="N951" s="67"/>
      <c r="O951" s="66"/>
      <c r="P951" s="65"/>
      <c r="Q951" s="64"/>
      <c r="R951" s="64"/>
      <c r="S951" s="64"/>
      <c r="T951" s="64"/>
      <c r="U951" s="65"/>
      <c r="V951" s="62"/>
      <c r="W951" s="63"/>
      <c r="X951" s="63"/>
      <c r="Y951" s="63"/>
      <c r="Z951" s="63"/>
      <c r="AA951" s="63"/>
      <c r="AB951" s="63"/>
      <c r="AC951" s="63"/>
      <c r="AD951" s="62"/>
      <c r="AE951" s="61"/>
      <c r="AF951" s="61"/>
      <c r="AG951" s="60"/>
      <c r="AH951" s="60"/>
      <c r="AI951" s="59"/>
      <c r="AJ951" s="58"/>
      <c r="AK951" s="58"/>
      <c r="AL951" s="58"/>
      <c r="AM951" s="58"/>
      <c r="AN951" s="58"/>
      <c r="AO951" s="58"/>
      <c r="AP951" s="58"/>
      <c r="AQ951" s="57"/>
      <c r="AR951" s="57"/>
      <c r="AS951" s="57"/>
    </row>
    <row r="952" spans="1:45" ht="15" x14ac:dyDescent="0.25">
      <c r="A952" s="64"/>
      <c r="B952" s="64"/>
      <c r="C952" s="64"/>
      <c r="D952" s="64"/>
      <c r="E952" s="64"/>
      <c r="F952" s="64"/>
      <c r="G952" s="64"/>
      <c r="H952" s="67"/>
      <c r="I952" s="66"/>
      <c r="J952" s="68"/>
      <c r="K952" s="68"/>
      <c r="L952" s="67"/>
      <c r="M952" s="61"/>
      <c r="N952" s="67"/>
      <c r="O952" s="66"/>
      <c r="P952" s="65"/>
      <c r="Q952" s="64"/>
      <c r="R952" s="64"/>
      <c r="S952" s="64"/>
      <c r="T952" s="64"/>
      <c r="U952" s="65"/>
      <c r="V952" s="62"/>
      <c r="W952" s="63"/>
      <c r="X952" s="63"/>
      <c r="Y952" s="63"/>
      <c r="Z952" s="63"/>
      <c r="AA952" s="63"/>
      <c r="AB952" s="63"/>
      <c r="AC952" s="63"/>
      <c r="AD952" s="62"/>
      <c r="AE952" s="61"/>
      <c r="AF952" s="61"/>
      <c r="AG952" s="60"/>
      <c r="AH952" s="60"/>
      <c r="AI952" s="59"/>
      <c r="AJ952" s="58"/>
      <c r="AK952" s="58"/>
      <c r="AL952" s="58"/>
      <c r="AM952" s="58"/>
      <c r="AN952" s="58"/>
      <c r="AO952" s="58"/>
      <c r="AP952" s="58"/>
      <c r="AQ952" s="57"/>
      <c r="AR952" s="57"/>
      <c r="AS952" s="57"/>
    </row>
    <row r="953" spans="1:45" ht="15" x14ac:dyDescent="0.25">
      <c r="A953" s="64"/>
      <c r="B953" s="64"/>
      <c r="C953" s="64"/>
      <c r="D953" s="64"/>
      <c r="E953" s="64"/>
      <c r="F953" s="64"/>
      <c r="G953" s="64"/>
      <c r="H953" s="67"/>
      <c r="I953" s="66"/>
      <c r="J953" s="68"/>
      <c r="K953" s="68"/>
      <c r="L953" s="67"/>
      <c r="M953" s="61"/>
      <c r="N953" s="67"/>
      <c r="O953" s="66"/>
      <c r="P953" s="65"/>
      <c r="Q953" s="64"/>
      <c r="R953" s="64"/>
      <c r="S953" s="64"/>
      <c r="T953" s="64"/>
      <c r="U953" s="65"/>
      <c r="V953" s="62"/>
      <c r="W953" s="63"/>
      <c r="X953" s="63"/>
      <c r="Y953" s="63"/>
      <c r="Z953" s="63"/>
      <c r="AA953" s="63"/>
      <c r="AB953" s="63"/>
      <c r="AC953" s="63"/>
      <c r="AD953" s="62"/>
      <c r="AE953" s="61"/>
      <c r="AF953" s="61"/>
      <c r="AG953" s="60"/>
      <c r="AH953" s="60"/>
      <c r="AI953" s="59"/>
      <c r="AJ953" s="58"/>
      <c r="AK953" s="58"/>
      <c r="AL953" s="58"/>
      <c r="AM953" s="58"/>
      <c r="AN953" s="58"/>
      <c r="AO953" s="58"/>
      <c r="AP953" s="58"/>
      <c r="AQ953" s="57"/>
      <c r="AR953" s="57"/>
      <c r="AS953" s="57"/>
    </row>
    <row r="954" spans="1:45" ht="15" x14ac:dyDescent="0.25">
      <c r="A954" s="64"/>
      <c r="B954" s="64"/>
      <c r="C954" s="64"/>
      <c r="D954" s="64"/>
      <c r="E954" s="64"/>
      <c r="F954" s="64"/>
      <c r="G954" s="64"/>
      <c r="H954" s="67"/>
      <c r="I954" s="66"/>
      <c r="J954" s="68"/>
      <c r="K954" s="68"/>
      <c r="L954" s="67"/>
      <c r="M954" s="61"/>
      <c r="N954" s="67"/>
      <c r="O954" s="66"/>
      <c r="P954" s="65"/>
      <c r="Q954" s="64"/>
      <c r="R954" s="64"/>
      <c r="S954" s="64"/>
      <c r="T954" s="64"/>
      <c r="U954" s="65"/>
      <c r="V954" s="62"/>
      <c r="W954" s="63"/>
      <c r="X954" s="63"/>
      <c r="Y954" s="63"/>
      <c r="Z954" s="63"/>
      <c r="AA954" s="63"/>
      <c r="AB954" s="63"/>
      <c r="AC954" s="63"/>
      <c r="AD954" s="62"/>
      <c r="AE954" s="61"/>
      <c r="AF954" s="61"/>
      <c r="AG954" s="60"/>
      <c r="AH954" s="60"/>
      <c r="AI954" s="59"/>
      <c r="AJ954" s="58"/>
      <c r="AK954" s="58"/>
      <c r="AL954" s="58"/>
      <c r="AM954" s="58"/>
      <c r="AN954" s="58"/>
      <c r="AO954" s="58"/>
      <c r="AP954" s="58"/>
      <c r="AQ954" s="57"/>
      <c r="AR954" s="57"/>
      <c r="AS954" s="57"/>
    </row>
    <row r="955" spans="1:45" ht="15" x14ac:dyDescent="0.25">
      <c r="A955" s="64"/>
      <c r="B955" s="64"/>
      <c r="C955" s="64"/>
      <c r="D955" s="64"/>
      <c r="E955" s="64"/>
      <c r="F955" s="64"/>
      <c r="G955" s="64"/>
      <c r="H955" s="67"/>
      <c r="I955" s="66"/>
      <c r="J955" s="68"/>
      <c r="K955" s="68"/>
      <c r="L955" s="67"/>
      <c r="M955" s="61"/>
      <c r="N955" s="67"/>
      <c r="O955" s="66"/>
      <c r="P955" s="65"/>
      <c r="Q955" s="64"/>
      <c r="R955" s="64"/>
      <c r="S955" s="64"/>
      <c r="T955" s="64"/>
      <c r="U955" s="65"/>
      <c r="V955" s="62"/>
      <c r="W955" s="63"/>
      <c r="X955" s="63"/>
      <c r="Y955" s="63"/>
      <c r="Z955" s="63"/>
      <c r="AA955" s="63"/>
      <c r="AB955" s="63"/>
      <c r="AC955" s="63"/>
      <c r="AD955" s="62"/>
      <c r="AE955" s="61"/>
      <c r="AF955" s="61"/>
      <c r="AG955" s="60"/>
      <c r="AH955" s="60"/>
      <c r="AI955" s="59"/>
      <c r="AJ955" s="58"/>
      <c r="AK955" s="58"/>
      <c r="AL955" s="58"/>
      <c r="AM955" s="58"/>
      <c r="AN955" s="58"/>
      <c r="AO955" s="58"/>
      <c r="AP955" s="58"/>
      <c r="AQ955" s="57"/>
      <c r="AR955" s="57"/>
      <c r="AS955" s="57"/>
    </row>
    <row r="956" spans="1:45" ht="15" x14ac:dyDescent="0.25">
      <c r="A956" s="64"/>
      <c r="B956" s="64"/>
      <c r="C956" s="64"/>
      <c r="D956" s="64"/>
      <c r="E956" s="64"/>
      <c r="F956" s="64"/>
      <c r="G956" s="64"/>
      <c r="H956" s="67"/>
      <c r="I956" s="66"/>
      <c r="J956" s="68"/>
      <c r="K956" s="68"/>
      <c r="L956" s="67"/>
      <c r="M956" s="61"/>
      <c r="N956" s="67"/>
      <c r="O956" s="66"/>
      <c r="P956" s="65"/>
      <c r="Q956" s="64"/>
      <c r="R956" s="64"/>
      <c r="S956" s="64"/>
      <c r="T956" s="64"/>
      <c r="U956" s="65"/>
      <c r="V956" s="62"/>
      <c r="W956" s="63"/>
      <c r="X956" s="63"/>
      <c r="Y956" s="63"/>
      <c r="Z956" s="63"/>
      <c r="AA956" s="63"/>
      <c r="AB956" s="63"/>
      <c r="AC956" s="63"/>
      <c r="AD956" s="62"/>
      <c r="AE956" s="61"/>
      <c r="AF956" s="61"/>
      <c r="AG956" s="60"/>
      <c r="AH956" s="60"/>
      <c r="AI956" s="59"/>
      <c r="AJ956" s="58"/>
      <c r="AK956" s="58"/>
      <c r="AL956" s="58"/>
      <c r="AM956" s="58"/>
      <c r="AN956" s="58"/>
      <c r="AO956" s="58"/>
      <c r="AP956" s="58"/>
      <c r="AQ956" s="57"/>
      <c r="AR956" s="57"/>
      <c r="AS956" s="57"/>
    </row>
    <row r="957" spans="1:45" ht="15" x14ac:dyDescent="0.25">
      <c r="A957" s="64"/>
      <c r="B957" s="64"/>
      <c r="C957" s="64"/>
      <c r="D957" s="64"/>
      <c r="E957" s="64"/>
      <c r="F957" s="64"/>
      <c r="G957" s="64"/>
      <c r="H957" s="67"/>
      <c r="I957" s="66"/>
      <c r="J957" s="68"/>
      <c r="K957" s="68"/>
      <c r="L957" s="67"/>
      <c r="M957" s="61"/>
      <c r="N957" s="67"/>
      <c r="O957" s="66"/>
      <c r="P957" s="65"/>
      <c r="Q957" s="64"/>
      <c r="R957" s="64"/>
      <c r="S957" s="64"/>
      <c r="T957" s="64"/>
      <c r="U957" s="65"/>
      <c r="V957" s="62"/>
      <c r="W957" s="63"/>
      <c r="X957" s="63"/>
      <c r="Y957" s="63"/>
      <c r="Z957" s="63"/>
      <c r="AA957" s="63"/>
      <c r="AB957" s="63"/>
      <c r="AC957" s="63"/>
      <c r="AD957" s="62"/>
      <c r="AE957" s="61"/>
      <c r="AF957" s="61"/>
      <c r="AG957" s="60"/>
      <c r="AH957" s="60"/>
      <c r="AI957" s="59"/>
      <c r="AJ957" s="58"/>
      <c r="AK957" s="58"/>
      <c r="AL957" s="58"/>
      <c r="AM957" s="58"/>
      <c r="AN957" s="58"/>
      <c r="AO957" s="58"/>
      <c r="AP957" s="58"/>
      <c r="AQ957" s="57"/>
      <c r="AR957" s="57"/>
      <c r="AS957" s="57"/>
    </row>
    <row r="958" spans="1:45" ht="15" x14ac:dyDescent="0.25">
      <c r="A958" s="64"/>
      <c r="B958" s="64"/>
      <c r="C958" s="64"/>
      <c r="D958" s="64"/>
      <c r="E958" s="64"/>
      <c r="F958" s="64"/>
      <c r="G958" s="64"/>
      <c r="H958" s="67"/>
      <c r="I958" s="66"/>
      <c r="J958" s="68"/>
      <c r="K958" s="68"/>
      <c r="L958" s="67"/>
      <c r="M958" s="61"/>
      <c r="N958" s="67"/>
      <c r="O958" s="66"/>
      <c r="P958" s="65"/>
      <c r="Q958" s="64"/>
      <c r="R958" s="64"/>
      <c r="S958" s="64"/>
      <c r="T958" s="64"/>
      <c r="U958" s="65"/>
      <c r="V958" s="62"/>
      <c r="W958" s="63"/>
      <c r="X958" s="63"/>
      <c r="Y958" s="63"/>
      <c r="Z958" s="63"/>
      <c r="AA958" s="63"/>
      <c r="AB958" s="63"/>
      <c r="AC958" s="63"/>
      <c r="AD958" s="62"/>
      <c r="AE958" s="61"/>
      <c r="AF958" s="61"/>
      <c r="AG958" s="60"/>
      <c r="AH958" s="60"/>
      <c r="AI958" s="59"/>
      <c r="AJ958" s="58"/>
      <c r="AK958" s="58"/>
      <c r="AL958" s="58"/>
      <c r="AM958" s="58"/>
      <c r="AN958" s="58"/>
      <c r="AO958" s="58"/>
      <c r="AP958" s="58"/>
      <c r="AQ958" s="57"/>
      <c r="AR958" s="57"/>
      <c r="AS958" s="57"/>
    </row>
    <row r="959" spans="1:45" ht="15" x14ac:dyDescent="0.25">
      <c r="A959" s="64"/>
      <c r="B959" s="64"/>
      <c r="C959" s="64"/>
      <c r="D959" s="64"/>
      <c r="E959" s="64"/>
      <c r="F959" s="64"/>
      <c r="G959" s="64"/>
      <c r="H959" s="67"/>
      <c r="I959" s="66"/>
      <c r="J959" s="68"/>
      <c r="K959" s="68"/>
      <c r="L959" s="67"/>
      <c r="M959" s="61"/>
      <c r="N959" s="67"/>
      <c r="O959" s="66"/>
      <c r="P959" s="65"/>
      <c r="Q959" s="64"/>
      <c r="R959" s="64"/>
      <c r="S959" s="64"/>
      <c r="T959" s="64"/>
      <c r="U959" s="65"/>
      <c r="V959" s="62"/>
      <c r="W959" s="63"/>
      <c r="X959" s="63"/>
      <c r="Y959" s="63"/>
      <c r="Z959" s="63"/>
      <c r="AA959" s="63"/>
      <c r="AB959" s="63"/>
      <c r="AC959" s="63"/>
      <c r="AD959" s="62"/>
      <c r="AE959" s="61"/>
      <c r="AF959" s="61"/>
      <c r="AG959" s="60"/>
      <c r="AH959" s="60"/>
      <c r="AI959" s="59"/>
      <c r="AJ959" s="58"/>
      <c r="AK959" s="58"/>
      <c r="AL959" s="58"/>
      <c r="AM959" s="58"/>
      <c r="AN959" s="58"/>
      <c r="AO959" s="58"/>
      <c r="AP959" s="58"/>
      <c r="AQ959" s="57"/>
      <c r="AR959" s="57"/>
      <c r="AS959" s="57"/>
    </row>
    <row r="960" spans="1:45" ht="15" x14ac:dyDescent="0.25">
      <c r="A960" s="64"/>
      <c r="B960" s="64"/>
      <c r="C960" s="64"/>
      <c r="D960" s="64"/>
      <c r="E960" s="64"/>
      <c r="F960" s="64"/>
      <c r="G960" s="64"/>
      <c r="H960" s="67"/>
      <c r="I960" s="66"/>
      <c r="J960" s="68"/>
      <c r="K960" s="68"/>
      <c r="L960" s="67"/>
      <c r="M960" s="61"/>
      <c r="N960" s="67"/>
      <c r="O960" s="66"/>
      <c r="P960" s="65"/>
      <c r="Q960" s="64"/>
      <c r="R960" s="64"/>
      <c r="S960" s="64"/>
      <c r="T960" s="64"/>
      <c r="U960" s="65"/>
      <c r="V960" s="62"/>
      <c r="W960" s="63"/>
      <c r="X960" s="63"/>
      <c r="Y960" s="63"/>
      <c r="Z960" s="63"/>
      <c r="AA960" s="63"/>
      <c r="AB960" s="63"/>
      <c r="AC960" s="63"/>
      <c r="AD960" s="62"/>
      <c r="AE960" s="61"/>
      <c r="AF960" s="61"/>
      <c r="AG960" s="60"/>
      <c r="AH960" s="60"/>
      <c r="AI960" s="59"/>
      <c r="AJ960" s="58"/>
      <c r="AK960" s="58"/>
      <c r="AL960" s="58"/>
      <c r="AM960" s="58"/>
      <c r="AN960" s="58"/>
      <c r="AO960" s="58"/>
      <c r="AP960" s="58"/>
      <c r="AQ960" s="57"/>
      <c r="AR960" s="57"/>
      <c r="AS960" s="57"/>
    </row>
    <row r="961" spans="1:45" ht="15" x14ac:dyDescent="0.25">
      <c r="A961" s="64"/>
      <c r="B961" s="64"/>
      <c r="C961" s="64"/>
      <c r="D961" s="64"/>
      <c r="E961" s="64"/>
      <c r="F961" s="64"/>
      <c r="G961" s="64"/>
      <c r="H961" s="67"/>
      <c r="I961" s="66"/>
      <c r="J961" s="68"/>
      <c r="K961" s="68"/>
      <c r="L961" s="67"/>
      <c r="M961" s="61"/>
      <c r="N961" s="67"/>
      <c r="O961" s="66"/>
      <c r="P961" s="65"/>
      <c r="Q961" s="64"/>
      <c r="R961" s="64"/>
      <c r="S961" s="64"/>
      <c r="T961" s="64"/>
      <c r="U961" s="65"/>
      <c r="V961" s="62"/>
      <c r="W961" s="63"/>
      <c r="X961" s="63"/>
      <c r="Y961" s="63"/>
      <c r="Z961" s="63"/>
      <c r="AA961" s="63"/>
      <c r="AB961" s="63"/>
      <c r="AC961" s="63"/>
      <c r="AD961" s="62"/>
      <c r="AE961" s="61"/>
      <c r="AF961" s="61"/>
      <c r="AG961" s="60"/>
      <c r="AH961" s="60"/>
      <c r="AI961" s="59"/>
      <c r="AJ961" s="58"/>
      <c r="AK961" s="58"/>
      <c r="AL961" s="58"/>
      <c r="AM961" s="58"/>
      <c r="AN961" s="58"/>
      <c r="AO961" s="58"/>
      <c r="AP961" s="58"/>
      <c r="AQ961" s="57"/>
      <c r="AR961" s="57"/>
      <c r="AS961" s="57"/>
    </row>
    <row r="962" spans="1:45" ht="15" x14ac:dyDescent="0.25">
      <c r="A962" s="64"/>
      <c r="B962" s="64"/>
      <c r="C962" s="64"/>
      <c r="D962" s="64"/>
      <c r="E962" s="64"/>
      <c r="F962" s="64"/>
      <c r="G962" s="64"/>
      <c r="H962" s="67"/>
      <c r="I962" s="66"/>
      <c r="J962" s="68"/>
      <c r="K962" s="68"/>
      <c r="L962" s="67"/>
      <c r="M962" s="61"/>
      <c r="N962" s="67"/>
      <c r="O962" s="66"/>
      <c r="P962" s="65"/>
      <c r="Q962" s="64"/>
      <c r="R962" s="64"/>
      <c r="S962" s="64"/>
      <c r="T962" s="64"/>
      <c r="U962" s="65"/>
      <c r="V962" s="62"/>
      <c r="W962" s="63"/>
      <c r="X962" s="63"/>
      <c r="Y962" s="63"/>
      <c r="Z962" s="63"/>
      <c r="AA962" s="63"/>
      <c r="AB962" s="63"/>
      <c r="AC962" s="63"/>
      <c r="AD962" s="62"/>
      <c r="AE962" s="61"/>
      <c r="AF962" s="61"/>
      <c r="AG962" s="60"/>
      <c r="AH962" s="60"/>
      <c r="AI962" s="59"/>
      <c r="AJ962" s="58"/>
      <c r="AK962" s="58"/>
      <c r="AL962" s="58"/>
      <c r="AM962" s="58"/>
      <c r="AN962" s="58"/>
      <c r="AO962" s="58"/>
      <c r="AP962" s="58"/>
      <c r="AQ962" s="57"/>
      <c r="AR962" s="57"/>
      <c r="AS962" s="57"/>
    </row>
    <row r="963" spans="1:45" ht="15" x14ac:dyDescent="0.25">
      <c r="A963" s="64"/>
      <c r="B963" s="64"/>
      <c r="C963" s="64"/>
      <c r="D963" s="64"/>
      <c r="E963" s="64"/>
      <c r="F963" s="64"/>
      <c r="G963" s="64"/>
      <c r="H963" s="67"/>
      <c r="I963" s="66"/>
      <c r="J963" s="68"/>
      <c r="K963" s="68"/>
      <c r="L963" s="67"/>
      <c r="M963" s="61"/>
      <c r="N963" s="67"/>
      <c r="O963" s="66"/>
      <c r="P963" s="65"/>
      <c r="Q963" s="64"/>
      <c r="R963" s="64"/>
      <c r="S963" s="64"/>
      <c r="T963" s="64"/>
      <c r="U963" s="65"/>
      <c r="V963" s="62"/>
      <c r="W963" s="63"/>
      <c r="X963" s="63"/>
      <c r="Y963" s="63"/>
      <c r="Z963" s="63"/>
      <c r="AA963" s="63"/>
      <c r="AB963" s="63"/>
      <c r="AC963" s="63"/>
      <c r="AD963" s="62"/>
      <c r="AE963" s="61"/>
      <c r="AF963" s="61"/>
      <c r="AG963" s="60"/>
      <c r="AH963" s="60"/>
      <c r="AI963" s="59"/>
      <c r="AJ963" s="58"/>
      <c r="AK963" s="58"/>
      <c r="AL963" s="58"/>
      <c r="AM963" s="58"/>
      <c r="AN963" s="58"/>
      <c r="AO963" s="58"/>
      <c r="AP963" s="58"/>
      <c r="AQ963" s="57"/>
      <c r="AR963" s="57"/>
      <c r="AS963" s="57"/>
    </row>
    <row r="964" spans="1:45" ht="15" x14ac:dyDescent="0.25">
      <c r="A964" s="64"/>
      <c r="B964" s="64"/>
      <c r="C964" s="64"/>
      <c r="D964" s="64"/>
      <c r="E964" s="64"/>
      <c r="F964" s="64"/>
      <c r="G964" s="64"/>
      <c r="H964" s="67"/>
      <c r="I964" s="66"/>
      <c r="J964" s="68"/>
      <c r="K964" s="68"/>
      <c r="L964" s="67"/>
      <c r="M964" s="61"/>
      <c r="N964" s="67"/>
      <c r="O964" s="66"/>
      <c r="P964" s="65"/>
      <c r="Q964" s="64"/>
      <c r="R964" s="64"/>
      <c r="S964" s="64"/>
      <c r="T964" s="64"/>
      <c r="U964" s="65"/>
      <c r="V964" s="62"/>
      <c r="W964" s="63"/>
      <c r="X964" s="63"/>
      <c r="Y964" s="63"/>
      <c r="Z964" s="63"/>
      <c r="AA964" s="63"/>
      <c r="AB964" s="63"/>
      <c r="AC964" s="63"/>
      <c r="AD964" s="62"/>
      <c r="AE964" s="61"/>
      <c r="AF964" s="61"/>
      <c r="AG964" s="60"/>
      <c r="AH964" s="60"/>
      <c r="AI964" s="59"/>
      <c r="AJ964" s="58"/>
      <c r="AK964" s="58"/>
      <c r="AL964" s="58"/>
      <c r="AM964" s="58"/>
      <c r="AN964" s="58"/>
      <c r="AO964" s="58"/>
      <c r="AP964" s="58"/>
      <c r="AQ964" s="57"/>
      <c r="AR964" s="57"/>
      <c r="AS964" s="57"/>
    </row>
    <row r="965" spans="1:45" ht="15" x14ac:dyDescent="0.25">
      <c r="A965" s="64"/>
      <c r="B965" s="64"/>
      <c r="C965" s="64"/>
      <c r="D965" s="64"/>
      <c r="E965" s="64"/>
      <c r="F965" s="64"/>
      <c r="G965" s="64"/>
      <c r="H965" s="67"/>
      <c r="I965" s="66"/>
      <c r="J965" s="68"/>
      <c r="K965" s="68"/>
      <c r="L965" s="67"/>
      <c r="M965" s="61"/>
      <c r="N965" s="67"/>
      <c r="O965" s="66"/>
      <c r="P965" s="65"/>
      <c r="Q965" s="64"/>
      <c r="R965" s="64"/>
      <c r="S965" s="64"/>
      <c r="T965" s="64"/>
      <c r="U965" s="65"/>
      <c r="V965" s="62"/>
      <c r="W965" s="63"/>
      <c r="X965" s="63"/>
      <c r="Y965" s="63"/>
      <c r="Z965" s="63"/>
      <c r="AA965" s="63"/>
      <c r="AB965" s="63"/>
      <c r="AC965" s="63"/>
      <c r="AD965" s="62"/>
      <c r="AE965" s="61"/>
      <c r="AF965" s="61"/>
      <c r="AG965" s="60"/>
      <c r="AH965" s="60"/>
      <c r="AI965" s="59"/>
      <c r="AJ965" s="58"/>
      <c r="AK965" s="58"/>
      <c r="AL965" s="58"/>
      <c r="AM965" s="58"/>
      <c r="AN965" s="58"/>
      <c r="AO965" s="58"/>
      <c r="AP965" s="58"/>
      <c r="AQ965" s="57"/>
      <c r="AR965" s="57"/>
      <c r="AS965" s="57"/>
    </row>
    <row r="966" spans="1:45" ht="15" x14ac:dyDescent="0.25">
      <c r="A966" s="64"/>
      <c r="B966" s="64"/>
      <c r="C966" s="64"/>
      <c r="D966" s="64"/>
      <c r="E966" s="64"/>
      <c r="F966" s="64"/>
      <c r="G966" s="64"/>
      <c r="H966" s="67"/>
      <c r="I966" s="66"/>
      <c r="J966" s="68"/>
      <c r="K966" s="68"/>
      <c r="L966" s="67"/>
      <c r="M966" s="61"/>
      <c r="N966" s="67"/>
      <c r="O966" s="66"/>
      <c r="P966" s="65"/>
      <c r="Q966" s="64"/>
      <c r="R966" s="64"/>
      <c r="S966" s="64"/>
      <c r="T966" s="64"/>
      <c r="U966" s="65"/>
      <c r="V966" s="62"/>
      <c r="W966" s="63"/>
      <c r="X966" s="63"/>
      <c r="Y966" s="63"/>
      <c r="Z966" s="63"/>
      <c r="AA966" s="63"/>
      <c r="AB966" s="63"/>
      <c r="AC966" s="63"/>
      <c r="AD966" s="62"/>
      <c r="AE966" s="61"/>
      <c r="AF966" s="61"/>
      <c r="AG966" s="60"/>
      <c r="AH966" s="60"/>
      <c r="AI966" s="59"/>
      <c r="AJ966" s="58"/>
      <c r="AK966" s="58"/>
      <c r="AL966" s="58"/>
      <c r="AM966" s="58"/>
      <c r="AN966" s="58"/>
      <c r="AO966" s="58"/>
      <c r="AP966" s="58"/>
      <c r="AQ966" s="57"/>
      <c r="AR966" s="57"/>
      <c r="AS966" s="57"/>
    </row>
    <row r="967" spans="1:45" ht="15" x14ac:dyDescent="0.25">
      <c r="A967" s="64"/>
      <c r="B967" s="64"/>
      <c r="C967" s="64"/>
      <c r="D967" s="64"/>
      <c r="E967" s="64"/>
      <c r="F967" s="64"/>
      <c r="G967" s="64"/>
      <c r="H967" s="67"/>
      <c r="I967" s="66"/>
      <c r="J967" s="68"/>
      <c r="K967" s="68"/>
      <c r="L967" s="67"/>
      <c r="M967" s="61"/>
      <c r="N967" s="67"/>
      <c r="O967" s="66"/>
      <c r="P967" s="65"/>
      <c r="Q967" s="64"/>
      <c r="R967" s="64"/>
      <c r="S967" s="64"/>
      <c r="T967" s="64"/>
      <c r="U967" s="65"/>
      <c r="V967" s="62"/>
      <c r="W967" s="63"/>
      <c r="X967" s="63"/>
      <c r="Y967" s="63"/>
      <c r="Z967" s="63"/>
      <c r="AA967" s="63"/>
      <c r="AB967" s="63"/>
      <c r="AC967" s="63"/>
      <c r="AD967" s="62"/>
      <c r="AE967" s="61"/>
      <c r="AF967" s="61"/>
      <c r="AG967" s="60"/>
      <c r="AH967" s="60"/>
      <c r="AI967" s="59"/>
      <c r="AJ967" s="58"/>
      <c r="AK967" s="58"/>
      <c r="AL967" s="58"/>
      <c r="AM967" s="58"/>
      <c r="AN967" s="58"/>
      <c r="AO967" s="58"/>
      <c r="AP967" s="58"/>
      <c r="AQ967" s="57"/>
      <c r="AR967" s="57"/>
      <c r="AS967" s="57"/>
    </row>
    <row r="968" spans="1:45" ht="15" x14ac:dyDescent="0.25">
      <c r="A968" s="64"/>
      <c r="B968" s="64"/>
      <c r="C968" s="64"/>
      <c r="D968" s="64"/>
      <c r="E968" s="64"/>
      <c r="F968" s="64"/>
      <c r="G968" s="64"/>
      <c r="H968" s="67"/>
      <c r="I968" s="66"/>
      <c r="J968" s="68"/>
      <c r="K968" s="68"/>
      <c r="L968" s="67"/>
      <c r="M968" s="61"/>
      <c r="N968" s="67"/>
      <c r="O968" s="66"/>
      <c r="P968" s="65"/>
      <c r="Q968" s="64"/>
      <c r="R968" s="64"/>
      <c r="S968" s="64"/>
      <c r="T968" s="64"/>
      <c r="U968" s="65"/>
      <c r="V968" s="62"/>
      <c r="W968" s="63"/>
      <c r="X968" s="63"/>
      <c r="Y968" s="63"/>
      <c r="Z968" s="63"/>
      <c r="AA968" s="63"/>
      <c r="AB968" s="63"/>
      <c r="AC968" s="63"/>
      <c r="AD968" s="62"/>
      <c r="AE968" s="61"/>
      <c r="AF968" s="61"/>
      <c r="AG968" s="60"/>
      <c r="AH968" s="60"/>
      <c r="AI968" s="59"/>
      <c r="AJ968" s="58"/>
      <c r="AK968" s="58"/>
      <c r="AL968" s="58"/>
      <c r="AM968" s="58"/>
      <c r="AN968" s="58"/>
      <c r="AO968" s="58"/>
      <c r="AP968" s="58"/>
      <c r="AQ968" s="57"/>
      <c r="AR968" s="57"/>
      <c r="AS968" s="57"/>
    </row>
    <row r="969" spans="1:45" ht="15" x14ac:dyDescent="0.25">
      <c r="A969" s="64"/>
      <c r="B969" s="64"/>
      <c r="C969" s="64"/>
      <c r="D969" s="64"/>
      <c r="E969" s="64"/>
      <c r="F969" s="64"/>
      <c r="G969" s="64"/>
      <c r="H969" s="67"/>
      <c r="I969" s="66"/>
      <c r="J969" s="68"/>
      <c r="K969" s="68"/>
      <c r="L969" s="67"/>
      <c r="M969" s="61"/>
      <c r="N969" s="67"/>
      <c r="O969" s="66"/>
      <c r="P969" s="65"/>
      <c r="Q969" s="64"/>
      <c r="R969" s="64"/>
      <c r="S969" s="64"/>
      <c r="T969" s="64"/>
      <c r="U969" s="65"/>
      <c r="V969" s="62"/>
      <c r="W969" s="63"/>
      <c r="X969" s="63"/>
      <c r="Y969" s="63"/>
      <c r="Z969" s="63"/>
      <c r="AA969" s="63"/>
      <c r="AB969" s="63"/>
      <c r="AC969" s="63"/>
      <c r="AD969" s="62"/>
      <c r="AE969" s="61"/>
      <c r="AF969" s="61"/>
      <c r="AG969" s="60"/>
      <c r="AH969" s="60"/>
      <c r="AI969" s="59"/>
      <c r="AJ969" s="58"/>
      <c r="AK969" s="58"/>
      <c r="AL969" s="58"/>
      <c r="AM969" s="58"/>
      <c r="AN969" s="58"/>
      <c r="AO969" s="58"/>
      <c r="AP969" s="58"/>
      <c r="AQ969" s="57"/>
      <c r="AR969" s="57"/>
      <c r="AS969" s="57"/>
    </row>
    <row r="970" spans="1:45" ht="15" x14ac:dyDescent="0.25">
      <c r="A970" s="64"/>
      <c r="B970" s="64"/>
      <c r="C970" s="64"/>
      <c r="D970" s="64"/>
      <c r="E970" s="64"/>
      <c r="F970" s="64"/>
      <c r="G970" s="64"/>
      <c r="H970" s="67"/>
      <c r="I970" s="66"/>
      <c r="J970" s="68"/>
      <c r="K970" s="68"/>
      <c r="L970" s="67"/>
      <c r="M970" s="61"/>
      <c r="N970" s="67"/>
      <c r="O970" s="66"/>
      <c r="P970" s="65"/>
      <c r="Q970" s="64"/>
      <c r="R970" s="64"/>
      <c r="S970" s="64"/>
      <c r="T970" s="64"/>
      <c r="U970" s="65"/>
      <c r="V970" s="62"/>
      <c r="W970" s="63"/>
      <c r="X970" s="63"/>
      <c r="Y970" s="63"/>
      <c r="Z970" s="63"/>
      <c r="AA970" s="63"/>
      <c r="AB970" s="63"/>
      <c r="AC970" s="63"/>
      <c r="AD970" s="62"/>
      <c r="AE970" s="61"/>
      <c r="AF970" s="61"/>
      <c r="AG970" s="60"/>
      <c r="AH970" s="60"/>
      <c r="AI970" s="59"/>
      <c r="AJ970" s="58"/>
      <c r="AK970" s="58"/>
      <c r="AL970" s="58"/>
      <c r="AM970" s="58"/>
      <c r="AN970" s="58"/>
      <c r="AO970" s="58"/>
      <c r="AP970" s="58"/>
      <c r="AQ970" s="57"/>
      <c r="AR970" s="57"/>
      <c r="AS970" s="57"/>
    </row>
    <row r="971" spans="1:45" ht="15" x14ac:dyDescent="0.25">
      <c r="A971" s="64"/>
      <c r="B971" s="64"/>
      <c r="C971" s="64"/>
      <c r="D971" s="64"/>
      <c r="E971" s="64"/>
      <c r="F971" s="64"/>
      <c r="G971" s="64"/>
      <c r="H971" s="67"/>
      <c r="I971" s="66"/>
      <c r="J971" s="68"/>
      <c r="K971" s="68"/>
      <c r="L971" s="67"/>
      <c r="M971" s="61"/>
      <c r="N971" s="67"/>
      <c r="O971" s="66"/>
      <c r="P971" s="65"/>
      <c r="Q971" s="64"/>
      <c r="R971" s="64"/>
      <c r="S971" s="64"/>
      <c r="T971" s="64"/>
      <c r="U971" s="65"/>
      <c r="V971" s="62"/>
      <c r="W971" s="63"/>
      <c r="X971" s="63"/>
      <c r="Y971" s="63"/>
      <c r="Z971" s="63"/>
      <c r="AA971" s="63"/>
      <c r="AB971" s="63"/>
      <c r="AC971" s="63"/>
      <c r="AD971" s="62"/>
      <c r="AE971" s="61"/>
      <c r="AF971" s="61"/>
      <c r="AG971" s="60"/>
      <c r="AH971" s="60"/>
      <c r="AI971" s="59"/>
      <c r="AJ971" s="58"/>
      <c r="AK971" s="58"/>
      <c r="AL971" s="58"/>
      <c r="AM971" s="58"/>
      <c r="AN971" s="58"/>
      <c r="AO971" s="58"/>
      <c r="AP971" s="58"/>
      <c r="AQ971" s="57"/>
      <c r="AR971" s="57"/>
      <c r="AS971" s="57"/>
    </row>
    <row r="972" spans="1:45" ht="15" x14ac:dyDescent="0.25">
      <c r="A972" s="64"/>
      <c r="B972" s="64"/>
      <c r="C972" s="64"/>
      <c r="D972" s="64"/>
      <c r="E972" s="64"/>
      <c r="F972" s="64"/>
      <c r="G972" s="64"/>
      <c r="H972" s="67"/>
      <c r="I972" s="66"/>
      <c r="J972" s="68"/>
      <c r="K972" s="68"/>
      <c r="L972" s="67"/>
      <c r="M972" s="61"/>
      <c r="N972" s="67"/>
      <c r="O972" s="66"/>
      <c r="P972" s="65"/>
      <c r="Q972" s="64"/>
      <c r="R972" s="64"/>
      <c r="S972" s="64"/>
      <c r="T972" s="64"/>
      <c r="U972" s="65"/>
      <c r="V972" s="62"/>
      <c r="W972" s="63"/>
      <c r="X972" s="63"/>
      <c r="Y972" s="63"/>
      <c r="Z972" s="63"/>
      <c r="AA972" s="63"/>
      <c r="AB972" s="63"/>
      <c r="AC972" s="63"/>
      <c r="AD972" s="62"/>
      <c r="AE972" s="61"/>
      <c r="AF972" s="61"/>
      <c r="AG972" s="60"/>
      <c r="AH972" s="60"/>
      <c r="AI972" s="59"/>
      <c r="AJ972" s="58"/>
      <c r="AK972" s="58"/>
      <c r="AL972" s="58"/>
      <c r="AM972" s="58"/>
      <c r="AN972" s="58"/>
      <c r="AO972" s="58"/>
      <c r="AP972" s="58"/>
      <c r="AQ972" s="57"/>
      <c r="AR972" s="57"/>
      <c r="AS972" s="57"/>
    </row>
    <row r="973" spans="1:45" ht="15" x14ac:dyDescent="0.25">
      <c r="A973" s="64"/>
      <c r="B973" s="64"/>
      <c r="C973" s="64"/>
      <c r="D973" s="64"/>
      <c r="E973" s="64"/>
      <c r="F973" s="64"/>
      <c r="G973" s="64"/>
      <c r="H973" s="67"/>
      <c r="I973" s="66"/>
      <c r="J973" s="68"/>
      <c r="K973" s="68"/>
      <c r="L973" s="67"/>
      <c r="M973" s="61"/>
      <c r="N973" s="67"/>
      <c r="O973" s="66"/>
      <c r="P973" s="65"/>
      <c r="Q973" s="64"/>
      <c r="R973" s="64"/>
      <c r="S973" s="64"/>
      <c r="T973" s="64"/>
      <c r="U973" s="65"/>
      <c r="V973" s="62"/>
      <c r="W973" s="63"/>
      <c r="X973" s="63"/>
      <c r="Y973" s="63"/>
      <c r="Z973" s="63"/>
      <c r="AA973" s="63"/>
      <c r="AB973" s="63"/>
      <c r="AC973" s="63"/>
      <c r="AD973" s="62"/>
      <c r="AE973" s="61"/>
      <c r="AF973" s="61"/>
      <c r="AG973" s="60"/>
      <c r="AH973" s="60"/>
      <c r="AI973" s="59"/>
      <c r="AJ973" s="58"/>
      <c r="AK973" s="58"/>
      <c r="AL973" s="58"/>
      <c r="AM973" s="58"/>
      <c r="AN973" s="58"/>
      <c r="AO973" s="58"/>
      <c r="AP973" s="58"/>
      <c r="AQ973" s="57"/>
      <c r="AR973" s="57"/>
      <c r="AS973" s="57"/>
    </row>
    <row r="974" spans="1:45" ht="15" x14ac:dyDescent="0.25">
      <c r="A974" s="64"/>
      <c r="B974" s="64"/>
      <c r="C974" s="64"/>
      <c r="D974" s="64"/>
      <c r="E974" s="64"/>
      <c r="F974" s="64"/>
      <c r="G974" s="64"/>
      <c r="H974" s="67"/>
      <c r="I974" s="66"/>
      <c r="J974" s="68"/>
      <c r="K974" s="68"/>
      <c r="L974" s="67"/>
      <c r="M974" s="61"/>
      <c r="N974" s="67"/>
      <c r="O974" s="66"/>
      <c r="P974" s="65"/>
      <c r="Q974" s="64"/>
      <c r="R974" s="64"/>
      <c r="S974" s="64"/>
      <c r="T974" s="64"/>
      <c r="U974" s="65"/>
      <c r="V974" s="62"/>
      <c r="W974" s="63"/>
      <c r="X974" s="63"/>
      <c r="Y974" s="63"/>
      <c r="Z974" s="63"/>
      <c r="AA974" s="63"/>
      <c r="AB974" s="63"/>
      <c r="AC974" s="63"/>
      <c r="AD974" s="62"/>
      <c r="AE974" s="61"/>
      <c r="AF974" s="61"/>
      <c r="AG974" s="60"/>
      <c r="AH974" s="60"/>
      <c r="AI974" s="59"/>
      <c r="AJ974" s="58"/>
      <c r="AK974" s="58"/>
      <c r="AL974" s="58"/>
      <c r="AM974" s="58"/>
      <c r="AN974" s="58"/>
      <c r="AO974" s="58"/>
      <c r="AP974" s="58"/>
      <c r="AQ974" s="57"/>
      <c r="AR974" s="57"/>
      <c r="AS974" s="57"/>
    </row>
  </sheetData>
  <autoFilter ref="A2:AS2" xr:uid="{00000000-0009-0000-0000-000001000000}">
    <sortState xmlns:xlrd2="http://schemas.microsoft.com/office/spreadsheetml/2017/richdata2" ref="A3:AS118">
      <sortCondition ref="C2:C118"/>
    </sortState>
  </autoFilter>
  <mergeCells count="6">
    <mergeCell ref="AE1:AP1"/>
    <mergeCell ref="AQ1:AS1"/>
    <mergeCell ref="A1:G1"/>
    <mergeCell ref="H1:Q1"/>
    <mergeCell ref="R1:U1"/>
    <mergeCell ref="V1:AD1"/>
  </mergeCells>
  <hyperlinks>
    <hyperlink ref="T16" r:id="rId1" xr:uid="{00000000-0004-0000-0100-000000000000}"/>
    <hyperlink ref="S43" r:id="rId2" xr:uid="{00000000-0004-0000-0100-000001000000}"/>
    <hyperlink ref="T43" r:id="rId3" xr:uid="{00000000-0004-0000-0100-000002000000}"/>
    <hyperlink ref="T22" r:id="rId4" xr:uid="{00000000-0004-0000-0100-000003000000}"/>
    <hyperlink ref="S78" r:id="rId5" xr:uid="{00000000-0004-0000-0100-000004000000}"/>
    <hyperlink ref="T78" r:id="rId6" xr:uid="{00000000-0004-0000-0100-000005000000}"/>
    <hyperlink ref="T54" r:id="rId7" xr:uid="{00000000-0004-0000-0100-000006000000}"/>
    <hyperlink ref="S3" r:id="rId8" xr:uid="{00000000-0004-0000-0100-000007000000}"/>
    <hyperlink ref="T3" r:id="rId9" xr:uid="{00000000-0004-0000-0100-000008000000}"/>
    <hyperlink ref="S47" r:id="rId10" xr:uid="{00000000-0004-0000-0100-000009000000}"/>
    <hyperlink ref="T47" r:id="rId11" xr:uid="{00000000-0004-0000-0100-00000A000000}"/>
    <hyperlink ref="T79" r:id="rId12" xr:uid="{00000000-0004-0000-0100-00000B000000}"/>
    <hyperlink ref="S63" r:id="rId13" xr:uid="{00000000-0004-0000-0100-00000C000000}"/>
    <hyperlink ref="T63" r:id="rId14" xr:uid="{00000000-0004-0000-0100-00000D000000}"/>
    <hyperlink ref="S116" r:id="rId15" xr:uid="{00000000-0004-0000-0100-00000E000000}"/>
    <hyperlink ref="T116" r:id="rId16" xr:uid="{00000000-0004-0000-0100-00000F000000}"/>
    <hyperlink ref="T80" r:id="rId17" xr:uid="{00000000-0004-0000-0100-000010000000}"/>
    <hyperlink ref="S10" r:id="rId18" xr:uid="{00000000-0004-0000-0100-000011000000}"/>
    <hyperlink ref="T10" r:id="rId19" xr:uid="{00000000-0004-0000-0100-000012000000}"/>
    <hyperlink ref="S45" r:id="rId20" xr:uid="{00000000-0004-0000-0100-000013000000}"/>
    <hyperlink ref="T45" r:id="rId21" xr:uid="{00000000-0004-0000-0100-000014000000}"/>
    <hyperlink ref="S48" r:id="rId22" xr:uid="{00000000-0004-0000-0100-000015000000}"/>
    <hyperlink ref="T48" r:id="rId23" xr:uid="{00000000-0004-0000-0100-000016000000}"/>
    <hyperlink ref="S71" r:id="rId24" xr:uid="{00000000-0004-0000-0100-000017000000}"/>
    <hyperlink ref="T71" r:id="rId25" xr:uid="{00000000-0004-0000-0100-000018000000}"/>
    <hyperlink ref="S23" r:id="rId26" xr:uid="{00000000-0004-0000-0100-000019000000}"/>
    <hyperlink ref="T23" r:id="rId27" xr:uid="{00000000-0004-0000-0100-00001A000000}"/>
    <hyperlink ref="S24" r:id="rId28" xr:uid="{00000000-0004-0000-0100-00001B000000}"/>
    <hyperlink ref="T24" r:id="rId29" xr:uid="{00000000-0004-0000-0100-00001C000000}"/>
    <hyperlink ref="T65" r:id="rId30" xr:uid="{00000000-0004-0000-0100-00001D000000}"/>
    <hyperlink ref="S9" r:id="rId31" xr:uid="{00000000-0004-0000-0100-00001E000000}"/>
    <hyperlink ref="T9" r:id="rId32" xr:uid="{00000000-0004-0000-0100-00001F000000}"/>
    <hyperlink ref="T20" r:id="rId33" xr:uid="{00000000-0004-0000-0100-000020000000}"/>
    <hyperlink ref="S25" r:id="rId34" xr:uid="{00000000-0004-0000-0100-000021000000}"/>
    <hyperlink ref="T25" r:id="rId35" xr:uid="{00000000-0004-0000-0100-000022000000}"/>
    <hyperlink ref="T89" r:id="rId36" xr:uid="{00000000-0004-0000-0100-000023000000}"/>
    <hyperlink ref="T96" r:id="rId37" xr:uid="{00000000-0004-0000-0100-000024000000}"/>
    <hyperlink ref="S97" r:id="rId38" xr:uid="{00000000-0004-0000-0100-000025000000}"/>
    <hyperlink ref="T97" r:id="rId39" xr:uid="{00000000-0004-0000-0100-000026000000}"/>
    <hyperlink ref="S39" r:id="rId40" xr:uid="{00000000-0004-0000-0100-000027000000}"/>
    <hyperlink ref="T39" r:id="rId41" xr:uid="{00000000-0004-0000-0100-000028000000}"/>
    <hyperlink ref="T26" r:id="rId42" xr:uid="{00000000-0004-0000-0100-000029000000}"/>
    <hyperlink ref="S44" r:id="rId43" xr:uid="{00000000-0004-0000-0100-00002A000000}"/>
    <hyperlink ref="T44" r:id="rId44" xr:uid="{00000000-0004-0000-0100-00002B000000}"/>
    <hyperlink ref="S27" r:id="rId45" xr:uid="{00000000-0004-0000-0100-00002C000000}"/>
    <hyperlink ref="T27" r:id="rId46" xr:uid="{00000000-0004-0000-0100-00002D000000}"/>
    <hyperlink ref="S105" r:id="rId47" xr:uid="{00000000-0004-0000-0100-00002E000000}"/>
    <hyperlink ref="T105" r:id="rId48" xr:uid="{00000000-0004-0000-0100-00002F000000}"/>
    <hyperlink ref="S66" r:id="rId49" xr:uid="{00000000-0004-0000-0100-000030000000}"/>
    <hyperlink ref="T66" r:id="rId50" xr:uid="{00000000-0004-0000-0100-000031000000}"/>
    <hyperlink ref="S28" r:id="rId51" xr:uid="{00000000-0004-0000-0100-000032000000}"/>
    <hyperlink ref="T28" r:id="rId52" xr:uid="{00000000-0004-0000-0100-000033000000}"/>
    <hyperlink ref="S64" r:id="rId53" xr:uid="{00000000-0004-0000-0100-000034000000}"/>
    <hyperlink ref="T64" r:id="rId54" xr:uid="{00000000-0004-0000-0100-000035000000}"/>
    <hyperlink ref="S29" r:id="rId55" xr:uid="{00000000-0004-0000-0100-000036000000}"/>
    <hyperlink ref="T29" r:id="rId56" xr:uid="{00000000-0004-0000-0100-000037000000}"/>
    <hyperlink ref="T6" r:id="rId57" xr:uid="{00000000-0004-0000-0100-000038000000}"/>
    <hyperlink ref="S85" r:id="rId58" location="documents" xr:uid="{00000000-0004-0000-0100-000039000000}"/>
    <hyperlink ref="T85" r:id="rId59" xr:uid="{00000000-0004-0000-0100-00003A000000}"/>
    <hyperlink ref="S92" r:id="rId60" xr:uid="{00000000-0004-0000-0100-00003B000000}"/>
    <hyperlink ref="T92" r:id="rId61" xr:uid="{00000000-0004-0000-0100-00003C000000}"/>
    <hyperlink ref="S38" r:id="rId62" xr:uid="{00000000-0004-0000-0100-00003D000000}"/>
    <hyperlink ref="T38" r:id="rId63" xr:uid="{00000000-0004-0000-0100-00003E000000}"/>
    <hyperlink ref="S81" r:id="rId64" xr:uid="{00000000-0004-0000-0100-00003F000000}"/>
    <hyperlink ref="T81" r:id="rId65" xr:uid="{00000000-0004-0000-0100-000040000000}"/>
    <hyperlink ref="T98" r:id="rId66" xr:uid="{00000000-0004-0000-0100-000041000000}"/>
    <hyperlink ref="S61" r:id="rId67" xr:uid="{00000000-0004-0000-0100-000042000000}"/>
    <hyperlink ref="T61" r:id="rId68" xr:uid="{00000000-0004-0000-0100-000043000000}"/>
    <hyperlink ref="S30" r:id="rId69" location=".XUHmUppKiJA" xr:uid="{00000000-0004-0000-0100-000044000000}"/>
    <hyperlink ref="T30" r:id="rId70" xr:uid="{00000000-0004-0000-0100-000045000000}"/>
    <hyperlink ref="S31" r:id="rId71" location=".XUHmUppKiJA" xr:uid="{00000000-0004-0000-0100-000046000000}"/>
    <hyperlink ref="T31" r:id="rId72" xr:uid="{00000000-0004-0000-0100-000047000000}"/>
    <hyperlink ref="S40" r:id="rId73" xr:uid="{00000000-0004-0000-0100-000048000000}"/>
    <hyperlink ref="T40" r:id="rId74" xr:uid="{00000000-0004-0000-0100-000049000000}"/>
    <hyperlink ref="S32" r:id="rId75" xr:uid="{00000000-0004-0000-0100-00004A000000}"/>
    <hyperlink ref="T32" r:id="rId76" xr:uid="{00000000-0004-0000-0100-00004B000000}"/>
    <hyperlink ref="T112" r:id="rId77" xr:uid="{00000000-0004-0000-0100-00004C000000}"/>
    <hyperlink ref="S13" r:id="rId78" xr:uid="{00000000-0004-0000-0100-00004D000000}"/>
    <hyperlink ref="T13" r:id="rId79" xr:uid="{00000000-0004-0000-0100-00004E000000}"/>
    <hyperlink ref="S33" r:id="rId80" xr:uid="{00000000-0004-0000-0100-00004F000000}"/>
    <hyperlink ref="T33" r:id="rId81" xr:uid="{00000000-0004-0000-0100-000050000000}"/>
    <hyperlink ref="S4" r:id="rId82" xr:uid="{00000000-0004-0000-0100-000051000000}"/>
    <hyperlink ref="T4" r:id="rId83" xr:uid="{00000000-0004-0000-0100-000052000000}"/>
    <hyperlink ref="S34" r:id="rId84" xr:uid="{00000000-0004-0000-0100-000053000000}"/>
    <hyperlink ref="T34" r:id="rId85" xr:uid="{00000000-0004-0000-0100-000054000000}"/>
    <hyperlink ref="S41" r:id="rId86" xr:uid="{00000000-0004-0000-0100-000055000000}"/>
    <hyperlink ref="T41" r:id="rId87" xr:uid="{00000000-0004-0000-0100-000056000000}"/>
    <hyperlink ref="S69" r:id="rId88" xr:uid="{00000000-0004-0000-0100-000057000000}"/>
    <hyperlink ref="T69" r:id="rId89" xr:uid="{00000000-0004-0000-0100-000058000000}"/>
    <hyperlink ref="S110" r:id="rId90" xr:uid="{00000000-0004-0000-0100-000059000000}"/>
    <hyperlink ref="T110" r:id="rId91" xr:uid="{00000000-0004-0000-0100-00005A000000}"/>
    <hyperlink ref="T35" r:id="rId92" xr:uid="{00000000-0004-0000-0100-00005B000000}"/>
    <hyperlink ref="T12" r:id="rId93" xr:uid="{00000000-0004-0000-0100-00005C000000}"/>
    <hyperlink ref="S52" r:id="rId94" xr:uid="{00000000-0004-0000-0100-00005D000000}"/>
    <hyperlink ref="T52" r:id="rId95" xr:uid="{00000000-0004-0000-0100-00005E000000}"/>
    <hyperlink ref="T90" r:id="rId96" xr:uid="{00000000-0004-0000-0100-00005F000000}"/>
    <hyperlink ref="S84" r:id="rId97" xr:uid="{00000000-0004-0000-0100-000060000000}"/>
    <hyperlink ref="T84" r:id="rId98" xr:uid="{00000000-0004-0000-0100-000061000000}"/>
    <hyperlink ref="S115" r:id="rId99" xr:uid="{00000000-0004-0000-0100-000062000000}"/>
    <hyperlink ref="T115" r:id="rId100" xr:uid="{00000000-0004-0000-0100-000063000000}"/>
    <hyperlink ref="T72" r:id="rId101" xr:uid="{00000000-0004-0000-0100-000064000000}"/>
    <hyperlink ref="T55" r:id="rId102" xr:uid="{00000000-0004-0000-0100-000065000000}"/>
    <hyperlink ref="T99" r:id="rId103" xr:uid="{00000000-0004-0000-0100-000066000000}"/>
    <hyperlink ref="S21" r:id="rId104" xr:uid="{00000000-0004-0000-0100-000067000000}"/>
    <hyperlink ref="T21" r:id="rId105" xr:uid="{00000000-0004-0000-0100-000068000000}"/>
    <hyperlink ref="T19" r:id="rId106" xr:uid="{00000000-0004-0000-0100-000069000000}"/>
    <hyperlink ref="T113" r:id="rId107" xr:uid="{00000000-0004-0000-0100-00006A000000}"/>
    <hyperlink ref="S73" r:id="rId108" xr:uid="{00000000-0004-0000-0100-00006B000000}"/>
    <hyperlink ref="T73" r:id="rId109" xr:uid="{00000000-0004-0000-0100-00006C000000}"/>
    <hyperlink ref="T53" r:id="rId110" xr:uid="{00000000-0004-0000-0100-00006D000000}"/>
    <hyperlink ref="S74" r:id="rId111" xr:uid="{00000000-0004-0000-0100-00006E000000}"/>
    <hyperlink ref="T74" r:id="rId112" xr:uid="{00000000-0004-0000-0100-00006F000000}"/>
    <hyperlink ref="S62" r:id="rId113" xr:uid="{00000000-0004-0000-0100-000070000000}"/>
    <hyperlink ref="T62" r:id="rId114" xr:uid="{00000000-0004-0000-0100-000071000000}"/>
    <hyperlink ref="S18" r:id="rId115" xr:uid="{00000000-0004-0000-0100-000072000000}"/>
    <hyperlink ref="T18" r:id="rId116" xr:uid="{00000000-0004-0000-0100-000073000000}"/>
    <hyperlink ref="S51" r:id="rId117" xr:uid="{00000000-0004-0000-0100-000074000000}"/>
    <hyperlink ref="T51" r:id="rId118" xr:uid="{00000000-0004-0000-0100-000075000000}"/>
    <hyperlink ref="S117" r:id="rId119" xr:uid="{00000000-0004-0000-0100-000076000000}"/>
    <hyperlink ref="T117" r:id="rId120" xr:uid="{00000000-0004-0000-0100-000077000000}"/>
    <hyperlink ref="S108" r:id="rId121" xr:uid="{00000000-0004-0000-0100-000078000000}"/>
    <hyperlink ref="T108" r:id="rId122" xr:uid="{00000000-0004-0000-0100-000079000000}"/>
    <hyperlink ref="T111" r:id="rId123" xr:uid="{00000000-0004-0000-0100-00007A000000}"/>
    <hyperlink ref="S17" r:id="rId124" xr:uid="{00000000-0004-0000-0100-00007B000000}"/>
    <hyperlink ref="T17" r:id="rId125" xr:uid="{00000000-0004-0000-0100-00007C000000}"/>
    <hyperlink ref="T46" r:id="rId126" xr:uid="{00000000-0004-0000-0100-00007D000000}"/>
    <hyperlink ref="S7" r:id="rId127" xr:uid="{00000000-0004-0000-0100-00007E000000}"/>
    <hyperlink ref="T7" r:id="rId128" xr:uid="{00000000-0004-0000-0100-00007F000000}"/>
    <hyperlink ref="S56" r:id="rId129" xr:uid="{00000000-0004-0000-0100-000080000000}"/>
    <hyperlink ref="T56" r:id="rId130" xr:uid="{00000000-0004-0000-0100-000081000000}"/>
    <hyperlink ref="S88" r:id="rId131" xr:uid="{00000000-0004-0000-0100-000082000000}"/>
    <hyperlink ref="T88" r:id="rId132" xr:uid="{00000000-0004-0000-0100-000083000000}"/>
    <hyperlink ref="S91" r:id="rId133" xr:uid="{00000000-0004-0000-0100-000084000000}"/>
    <hyperlink ref="T91" r:id="rId134" xr:uid="{00000000-0004-0000-0100-000085000000}"/>
    <hyperlink ref="T100" r:id="rId135" xr:uid="{00000000-0004-0000-0100-000086000000}"/>
    <hyperlink ref="S49" r:id="rId136" xr:uid="{00000000-0004-0000-0100-000087000000}"/>
    <hyperlink ref="T49" r:id="rId137" xr:uid="{00000000-0004-0000-0100-000088000000}"/>
    <hyperlink ref="S50" r:id="rId138" xr:uid="{00000000-0004-0000-0100-000089000000}"/>
    <hyperlink ref="T50" r:id="rId139" xr:uid="{00000000-0004-0000-0100-00008A000000}"/>
    <hyperlink ref="S76" r:id="rId140" xr:uid="{00000000-0004-0000-0100-00008B000000}"/>
    <hyperlink ref="T76" r:id="rId141" xr:uid="{00000000-0004-0000-0100-00008C000000}"/>
    <hyperlink ref="S82" r:id="rId142" xr:uid="{00000000-0004-0000-0100-00008D000000}"/>
    <hyperlink ref="T82" r:id="rId143" xr:uid="{00000000-0004-0000-0100-00008E000000}"/>
    <hyperlink ref="S86" r:id="rId144" xr:uid="{00000000-0004-0000-0100-00008F000000}"/>
    <hyperlink ref="T86" r:id="rId145" xr:uid="{00000000-0004-0000-0100-000090000000}"/>
    <hyperlink ref="S103" r:id="rId146" xr:uid="{00000000-0004-0000-0100-000091000000}"/>
    <hyperlink ref="T103" r:id="rId147" xr:uid="{00000000-0004-0000-0100-000092000000}"/>
    <hyperlink ref="T83" r:id="rId148" xr:uid="{00000000-0004-0000-0100-000093000000}"/>
    <hyperlink ref="S42" r:id="rId149" xr:uid="{00000000-0004-0000-0100-000094000000}"/>
    <hyperlink ref="T42" r:id="rId150" xr:uid="{00000000-0004-0000-0100-000095000000}"/>
    <hyperlink ref="S59" r:id="rId151" xr:uid="{00000000-0004-0000-0100-000096000000}"/>
    <hyperlink ref="T59" r:id="rId152" xr:uid="{00000000-0004-0000-0100-000097000000}"/>
    <hyperlink ref="T11" r:id="rId153" xr:uid="{00000000-0004-0000-0100-000098000000}"/>
    <hyperlink ref="S87" r:id="rId154" xr:uid="{00000000-0004-0000-0100-000099000000}"/>
    <hyperlink ref="T87" r:id="rId155" xr:uid="{00000000-0004-0000-0100-00009A000000}"/>
    <hyperlink ref="S101" r:id="rId156" xr:uid="{00000000-0004-0000-0100-00009B000000}"/>
    <hyperlink ref="T101" r:id="rId157" xr:uid="{00000000-0004-0000-0100-00009C000000}"/>
    <hyperlink ref="T70" r:id="rId158" xr:uid="{00000000-0004-0000-0100-00009D000000}"/>
    <hyperlink ref="T36" r:id="rId159" xr:uid="{00000000-0004-0000-0100-00009E000000}"/>
    <hyperlink ref="S67" r:id="rId160" xr:uid="{00000000-0004-0000-0100-00009F000000}"/>
    <hyperlink ref="T67" r:id="rId161" xr:uid="{00000000-0004-0000-0100-0000A0000000}"/>
    <hyperlink ref="S8" r:id="rId162" xr:uid="{00000000-0004-0000-0100-0000A1000000}"/>
    <hyperlink ref="T8" r:id="rId163" xr:uid="{00000000-0004-0000-0100-0000A2000000}"/>
    <hyperlink ref="T104" r:id="rId164" xr:uid="{00000000-0004-0000-0100-0000A3000000}"/>
    <hyperlink ref="S58" r:id="rId165" xr:uid="{00000000-0004-0000-0100-0000A4000000}"/>
    <hyperlink ref="T58" r:id="rId166" xr:uid="{00000000-0004-0000-0100-0000A5000000}"/>
    <hyperlink ref="T5" r:id="rId167" xr:uid="{00000000-0004-0000-0100-0000A6000000}"/>
    <hyperlink ref="S109" r:id="rId168" xr:uid="{00000000-0004-0000-0100-0000A7000000}"/>
    <hyperlink ref="T109" r:id="rId169" xr:uid="{00000000-0004-0000-0100-0000A8000000}"/>
    <hyperlink ref="S14" r:id="rId170" location=":~:text=Alliance%20Pipeline%20L.P.%20(Alliance)%20is,related%20auxiliary%20facilities%20and%20appurtenances." xr:uid="{00000000-0004-0000-0100-0000A9000000}"/>
    <hyperlink ref="T14" r:id="rId171" xr:uid="{00000000-0004-0000-0100-0000AA000000}"/>
    <hyperlink ref="T57" r:id="rId172" xr:uid="{00000000-0004-0000-0100-0000AB000000}"/>
    <hyperlink ref="T75" r:id="rId173" xr:uid="{00000000-0004-0000-0100-0000AC000000}"/>
    <hyperlink ref="S37" r:id="rId174" location=".WxFgBfkvyJA" xr:uid="{00000000-0004-0000-0100-0000AD000000}"/>
    <hyperlink ref="T37" r:id="rId175" xr:uid="{00000000-0004-0000-0100-0000AE000000}"/>
    <hyperlink ref="S93" r:id="rId176" xr:uid="{00000000-0004-0000-0100-0000AF000000}"/>
    <hyperlink ref="T93" r:id="rId177" xr:uid="{00000000-0004-0000-0100-0000B0000000}"/>
    <hyperlink ref="S95" r:id="rId178" xr:uid="{00000000-0004-0000-0100-0000B1000000}"/>
    <hyperlink ref="T95" r:id="rId179" xr:uid="{00000000-0004-0000-0100-0000B2000000}"/>
    <hyperlink ref="S77" r:id="rId180" xr:uid="{00000000-0004-0000-0100-0000B3000000}"/>
    <hyperlink ref="T77" r:id="rId181" xr:uid="{00000000-0004-0000-0100-0000B4000000}"/>
    <hyperlink ref="T107" r:id="rId182" xr:uid="{00000000-0004-0000-0100-0000B5000000}"/>
    <hyperlink ref="S118" r:id="rId183" xr:uid="{00000000-0004-0000-0100-0000B6000000}"/>
    <hyperlink ref="T118" r:id="rId184" xr:uid="{00000000-0004-0000-0100-0000B7000000}"/>
    <hyperlink ref="S94" r:id="rId185" xr:uid="{00000000-0004-0000-0100-0000B8000000}"/>
    <hyperlink ref="T94" r:id="rId186" xr:uid="{00000000-0004-0000-0100-0000B9000000}"/>
    <hyperlink ref="S60" r:id="rId187" xr:uid="{00000000-0004-0000-0100-0000BA000000}"/>
    <hyperlink ref="T60" r:id="rId188" xr:uid="{00000000-0004-0000-0100-0000BB000000}"/>
    <hyperlink ref="S106" r:id="rId189" xr:uid="{00000000-0004-0000-0100-0000BC000000}"/>
    <hyperlink ref="T106" r:id="rId190" xr:uid="{00000000-0004-0000-0100-0000BD000000}"/>
    <hyperlink ref="T114" r:id="rId191" xr:uid="{00000000-0004-0000-0100-0000BE000000}"/>
    <hyperlink ref="S102" r:id="rId192" xr:uid="{00000000-0004-0000-0100-0000BF000000}"/>
    <hyperlink ref="T102" r:id="rId193" xr:uid="{00000000-0004-0000-0100-0000C0000000}"/>
    <hyperlink ref="S15" r:id="rId194" xr:uid="{00000000-0004-0000-0100-0000C1000000}"/>
    <hyperlink ref="T15" r:id="rId195" xr:uid="{00000000-0004-0000-0100-0000C2000000}"/>
    <hyperlink ref="T68" r:id="rId196" xr:uid="{00000000-0004-0000-0100-0000C3000000}"/>
  </hyperlinks>
  <pageMargins left="0.7" right="0.7" top="0.75" bottom="0.75" header="0.3" footer="0.3"/>
  <pageSetup orientation="portrait" horizontalDpi="1200" verticalDpi="1200" r:id="rId1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D779-2F45-4F46-952F-89F60169EE24}">
  <dimension ref="A1:AS26"/>
  <sheetViews>
    <sheetView workbookViewId="0">
      <selection sqref="A1:G1"/>
    </sheetView>
  </sheetViews>
  <sheetFormatPr defaultColWidth="10.85546875" defaultRowHeight="15" x14ac:dyDescent="0.25"/>
  <cols>
    <col min="1" max="1" width="20.5703125" customWidth="1"/>
  </cols>
  <sheetData>
    <row r="1" spans="1:45" s="56" customFormat="1" ht="15.75" customHeight="1" x14ac:dyDescent="0.25">
      <c r="A1" s="222" t="s">
        <v>5607</v>
      </c>
      <c r="B1" s="222"/>
      <c r="C1" s="222"/>
      <c r="D1" s="222"/>
      <c r="E1" s="222"/>
      <c r="F1" s="222"/>
      <c r="G1" s="222"/>
      <c r="H1" s="221" t="s">
        <v>5613</v>
      </c>
      <c r="I1" s="221"/>
      <c r="J1" s="221"/>
      <c r="K1" s="221"/>
      <c r="L1" s="221"/>
      <c r="M1" s="221"/>
      <c r="N1" s="221"/>
      <c r="O1" s="221"/>
      <c r="P1" s="221"/>
      <c r="Q1" s="221"/>
      <c r="R1" s="223" t="s">
        <v>5617</v>
      </c>
      <c r="S1" s="223"/>
      <c r="T1" s="223"/>
      <c r="U1" s="223"/>
      <c r="V1" s="224" t="s">
        <v>5616</v>
      </c>
      <c r="W1" s="224"/>
      <c r="X1" s="224"/>
      <c r="Y1" s="224"/>
      <c r="Z1" s="224"/>
      <c r="AA1" s="224"/>
      <c r="AB1" s="224"/>
      <c r="AC1" s="224"/>
      <c r="AD1" s="224"/>
      <c r="AE1" s="222" t="s">
        <v>5618</v>
      </c>
      <c r="AF1" s="222"/>
      <c r="AG1" s="222"/>
      <c r="AH1" s="222"/>
      <c r="AI1" s="222"/>
      <c r="AJ1" s="222"/>
      <c r="AK1" s="222"/>
      <c r="AL1" s="222"/>
      <c r="AM1" s="222"/>
      <c r="AN1" s="222"/>
      <c r="AO1" s="222"/>
      <c r="AP1" s="222"/>
      <c r="AQ1" s="221" t="s">
        <v>5619</v>
      </c>
      <c r="AR1" s="221"/>
      <c r="AS1" s="221"/>
    </row>
    <row r="2" spans="1:45" s="111" customFormat="1" ht="135" x14ac:dyDescent="0.2">
      <c r="A2" s="11" t="s">
        <v>5611</v>
      </c>
      <c r="B2" s="11" t="s">
        <v>5610</v>
      </c>
      <c r="C2" s="11" t="s">
        <v>5604</v>
      </c>
      <c r="D2" s="11" t="s">
        <v>5609</v>
      </c>
      <c r="E2" s="11" t="s">
        <v>5607</v>
      </c>
      <c r="F2" s="11" t="s">
        <v>5606</v>
      </c>
      <c r="G2" s="11" t="s">
        <v>5620</v>
      </c>
      <c r="H2" s="9" t="s">
        <v>5605</v>
      </c>
      <c r="I2" s="9" t="s">
        <v>5615</v>
      </c>
      <c r="J2" s="9" t="s">
        <v>5601</v>
      </c>
      <c r="K2" s="9" t="s">
        <v>5600</v>
      </c>
      <c r="L2" s="9" t="s">
        <v>5599</v>
      </c>
      <c r="M2" s="9" t="s">
        <v>5603</v>
      </c>
      <c r="N2" s="9" t="s">
        <v>5602</v>
      </c>
      <c r="O2" s="9" t="s">
        <v>5614</v>
      </c>
      <c r="P2" s="9" t="s">
        <v>5596</v>
      </c>
      <c r="Q2" s="9" t="s">
        <v>5608</v>
      </c>
      <c r="R2" s="12" t="s">
        <v>5598</v>
      </c>
      <c r="S2" s="12" t="s">
        <v>5597</v>
      </c>
      <c r="T2" s="12" t="s">
        <v>5595</v>
      </c>
      <c r="U2" s="12" t="s">
        <v>5612</v>
      </c>
      <c r="V2" s="13" t="s">
        <v>4787</v>
      </c>
      <c r="W2" s="13" t="s">
        <v>4788</v>
      </c>
      <c r="X2" s="13" t="s">
        <v>4789</v>
      </c>
      <c r="Y2" s="13" t="s">
        <v>4790</v>
      </c>
      <c r="Z2" s="13" t="s">
        <v>4791</v>
      </c>
      <c r="AA2" s="13" t="s">
        <v>4792</v>
      </c>
      <c r="AB2" s="13" t="s">
        <v>1761</v>
      </c>
      <c r="AC2" s="13" t="s">
        <v>4667</v>
      </c>
      <c r="AD2" s="13" t="s">
        <v>5594</v>
      </c>
      <c r="AE2" s="11" t="s">
        <v>5593</v>
      </c>
      <c r="AF2" s="11" t="s">
        <v>5592</v>
      </c>
      <c r="AG2" s="11" t="s">
        <v>5591</v>
      </c>
      <c r="AH2" s="11" t="s">
        <v>5590</v>
      </c>
      <c r="AI2" s="11" t="s">
        <v>4787</v>
      </c>
      <c r="AJ2" s="11" t="s">
        <v>4788</v>
      </c>
      <c r="AK2" s="11" t="s">
        <v>4789</v>
      </c>
      <c r="AL2" s="11" t="s">
        <v>4790</v>
      </c>
      <c r="AM2" s="11" t="s">
        <v>5589</v>
      </c>
      <c r="AN2" s="11" t="s">
        <v>4792</v>
      </c>
      <c r="AO2" s="11" t="s">
        <v>1761</v>
      </c>
      <c r="AP2" s="11" t="s">
        <v>4667</v>
      </c>
      <c r="AQ2" s="9" t="s">
        <v>5588</v>
      </c>
      <c r="AR2" s="9" t="s">
        <v>5587</v>
      </c>
      <c r="AS2" s="9" t="s">
        <v>5586</v>
      </c>
    </row>
    <row r="3" spans="1:45" s="56" customFormat="1" x14ac:dyDescent="0.25">
      <c r="A3" s="78" t="s">
        <v>5272</v>
      </c>
      <c r="B3" s="81" t="s">
        <v>326</v>
      </c>
      <c r="C3" s="78" t="s">
        <v>5269</v>
      </c>
      <c r="D3" s="78" t="s">
        <v>18</v>
      </c>
      <c r="E3" s="78" t="s">
        <v>5271</v>
      </c>
      <c r="F3" s="78" t="s">
        <v>1318</v>
      </c>
      <c r="G3" s="78" t="s">
        <v>5270</v>
      </c>
      <c r="H3" s="79">
        <v>2022</v>
      </c>
      <c r="I3" s="76"/>
      <c r="J3" s="80">
        <v>0</v>
      </c>
      <c r="K3" s="80">
        <v>493</v>
      </c>
      <c r="L3" s="79" t="s">
        <v>5268</v>
      </c>
      <c r="M3" s="70">
        <v>472</v>
      </c>
      <c r="N3" s="79">
        <v>9</v>
      </c>
      <c r="O3" s="76">
        <v>44136</v>
      </c>
      <c r="P3" s="75"/>
      <c r="Q3" s="78" t="s">
        <v>16</v>
      </c>
      <c r="R3" s="78" t="s">
        <v>5267</v>
      </c>
      <c r="S3" s="74" t="s">
        <v>5266</v>
      </c>
      <c r="T3" s="74" t="s">
        <v>4811</v>
      </c>
      <c r="U3" s="76">
        <v>44284</v>
      </c>
      <c r="V3" s="72">
        <v>22369</v>
      </c>
      <c r="W3" s="71">
        <v>27.65</v>
      </c>
      <c r="X3" s="71">
        <v>6.53</v>
      </c>
      <c r="Y3" s="71">
        <v>61.6</v>
      </c>
      <c r="Z3" s="71">
        <v>8.75</v>
      </c>
      <c r="AA3" s="71">
        <v>0.12</v>
      </c>
      <c r="AB3" s="71">
        <v>103.83</v>
      </c>
      <c r="AC3" s="71">
        <v>1.63</v>
      </c>
      <c r="AD3" s="72">
        <v>14</v>
      </c>
      <c r="AE3" s="70">
        <v>3</v>
      </c>
      <c r="AF3" s="70">
        <v>0</v>
      </c>
      <c r="AG3" s="73" t="s">
        <v>5265</v>
      </c>
      <c r="AH3" s="73" t="s">
        <v>1356</v>
      </c>
      <c r="AI3" s="72">
        <v>646094</v>
      </c>
      <c r="AJ3" s="71">
        <v>30.8</v>
      </c>
      <c r="AK3" s="71">
        <v>30.8</v>
      </c>
      <c r="AL3" s="71">
        <v>261.7</v>
      </c>
      <c r="AM3" s="71">
        <v>84.9</v>
      </c>
      <c r="AN3" s="71">
        <v>3.3</v>
      </c>
      <c r="AO3" s="71">
        <v>728.4</v>
      </c>
      <c r="AP3" s="71">
        <v>5.4</v>
      </c>
      <c r="AQ3" s="70">
        <v>12.1</v>
      </c>
      <c r="AR3" s="70">
        <v>0.8</v>
      </c>
      <c r="AS3" s="70">
        <v>11</v>
      </c>
    </row>
    <row r="4" spans="1:45" s="56" customFormat="1" x14ac:dyDescent="0.25">
      <c r="A4" s="78" t="s">
        <v>4857</v>
      </c>
      <c r="B4" s="78" t="s">
        <v>4856</v>
      </c>
      <c r="C4" s="78" t="s">
        <v>1356</v>
      </c>
      <c r="D4" s="78" t="s">
        <v>18</v>
      </c>
      <c r="E4" s="78" t="s">
        <v>4855</v>
      </c>
      <c r="F4" s="78" t="s">
        <v>1318</v>
      </c>
      <c r="G4" s="78" t="s">
        <v>4854</v>
      </c>
      <c r="H4" s="79">
        <v>2022</v>
      </c>
      <c r="I4" s="76"/>
      <c r="J4" s="80">
        <v>0</v>
      </c>
      <c r="K4" s="80">
        <v>894</v>
      </c>
      <c r="L4" s="79" t="s">
        <v>4853</v>
      </c>
      <c r="M4" s="70">
        <v>143</v>
      </c>
      <c r="N4" s="82">
        <v>44198</v>
      </c>
      <c r="O4" s="76">
        <v>44105</v>
      </c>
      <c r="P4" s="75"/>
      <c r="Q4" s="78" t="s">
        <v>16</v>
      </c>
      <c r="R4" s="78" t="s">
        <v>4852</v>
      </c>
      <c r="S4" s="78"/>
      <c r="T4" s="74" t="s">
        <v>4811</v>
      </c>
      <c r="U4" s="76">
        <v>44284</v>
      </c>
      <c r="V4" s="72">
        <v>1835</v>
      </c>
      <c r="W4" s="71">
        <v>3.99</v>
      </c>
      <c r="X4" s="71">
        <v>0.98</v>
      </c>
      <c r="Y4" s="71">
        <v>9.66</v>
      </c>
      <c r="Z4" s="71">
        <v>2.63</v>
      </c>
      <c r="AA4" s="71">
        <v>0.03</v>
      </c>
      <c r="AB4" s="71">
        <v>8.2799999999999994</v>
      </c>
      <c r="AC4" s="71"/>
      <c r="AD4" s="72">
        <v>18</v>
      </c>
      <c r="AE4" s="70">
        <v>0</v>
      </c>
      <c r="AF4" s="70">
        <v>1</v>
      </c>
      <c r="AG4" s="73" t="s">
        <v>1424</v>
      </c>
      <c r="AH4" s="73" t="s">
        <v>1356</v>
      </c>
      <c r="AI4" s="72">
        <v>325625</v>
      </c>
      <c r="AJ4" s="71">
        <v>41.6</v>
      </c>
      <c r="AK4" s="71">
        <v>41.6</v>
      </c>
      <c r="AL4" s="71">
        <v>101.4</v>
      </c>
      <c r="AM4" s="71">
        <v>6.2</v>
      </c>
      <c r="AN4" s="71">
        <v>9.4</v>
      </c>
      <c r="AO4" s="71">
        <v>173.8</v>
      </c>
      <c r="AP4" s="71">
        <v>3</v>
      </c>
      <c r="AQ4" s="70">
        <v>0.21</v>
      </c>
      <c r="AR4" s="70">
        <v>0</v>
      </c>
      <c r="AS4" s="70">
        <v>2</v>
      </c>
    </row>
    <row r="5" spans="1:45" s="56" customFormat="1" x14ac:dyDescent="0.25">
      <c r="A5" s="78" t="s">
        <v>5360</v>
      </c>
      <c r="B5" s="81" t="s">
        <v>4818</v>
      </c>
      <c r="C5" s="78" t="s">
        <v>1356</v>
      </c>
      <c r="D5" s="78" t="s">
        <v>18</v>
      </c>
      <c r="E5" s="78" t="s">
        <v>5359</v>
      </c>
      <c r="F5" s="78" t="s">
        <v>1318</v>
      </c>
      <c r="G5" s="78" t="s">
        <v>5358</v>
      </c>
      <c r="H5" s="79">
        <v>2021</v>
      </c>
      <c r="I5" s="76"/>
      <c r="J5" s="80">
        <v>0.2</v>
      </c>
      <c r="K5" s="80">
        <v>750</v>
      </c>
      <c r="L5" s="79">
        <v>20</v>
      </c>
      <c r="M5" s="70">
        <v>149</v>
      </c>
      <c r="N5" s="79">
        <v>2</v>
      </c>
      <c r="O5" s="76">
        <v>44166</v>
      </c>
      <c r="P5" s="75">
        <v>44200</v>
      </c>
      <c r="Q5" s="78" t="s">
        <v>16</v>
      </c>
      <c r="R5" s="78" t="s">
        <v>5357</v>
      </c>
      <c r="S5" s="77" t="s">
        <v>5356</v>
      </c>
      <c r="T5" s="74" t="s">
        <v>4811</v>
      </c>
      <c r="U5" s="76">
        <v>44288</v>
      </c>
      <c r="V5" s="72">
        <v>10000</v>
      </c>
      <c r="W5" s="71">
        <v>19.88</v>
      </c>
      <c r="X5" s="71">
        <v>4.6900000000000004</v>
      </c>
      <c r="Y5" s="71">
        <v>33.97</v>
      </c>
      <c r="Z5" s="71">
        <v>6.18</v>
      </c>
      <c r="AA5" s="71">
        <v>0.08</v>
      </c>
      <c r="AB5" s="71">
        <v>37.67</v>
      </c>
      <c r="AC5" s="71">
        <v>1.41</v>
      </c>
      <c r="AD5" s="72">
        <v>10</v>
      </c>
      <c r="AE5" s="70">
        <v>1</v>
      </c>
      <c r="AF5" s="70">
        <v>0</v>
      </c>
      <c r="AG5" s="73" t="s">
        <v>1378</v>
      </c>
      <c r="AH5" s="73" t="s">
        <v>1356</v>
      </c>
      <c r="AI5" s="72">
        <v>124091</v>
      </c>
      <c r="AJ5" s="71">
        <v>6</v>
      </c>
      <c r="AK5" s="71">
        <v>5.9</v>
      </c>
      <c r="AL5" s="71">
        <v>30.8</v>
      </c>
      <c r="AM5" s="71">
        <v>32.5</v>
      </c>
      <c r="AN5" s="71">
        <v>12.6</v>
      </c>
      <c r="AO5" s="71">
        <v>8.8000000000000007</v>
      </c>
      <c r="AP5" s="71">
        <v>2.6</v>
      </c>
      <c r="AQ5" s="70">
        <v>60.5</v>
      </c>
      <c r="AR5" s="70">
        <v>4.5</v>
      </c>
      <c r="AS5" s="70">
        <v>0</v>
      </c>
    </row>
    <row r="6" spans="1:45" s="56" customFormat="1" x14ac:dyDescent="0.25">
      <c r="A6" s="81" t="s">
        <v>5436</v>
      </c>
      <c r="B6" s="81" t="s">
        <v>5435</v>
      </c>
      <c r="C6" s="81" t="s">
        <v>1356</v>
      </c>
      <c r="D6" s="81" t="s">
        <v>18</v>
      </c>
      <c r="E6" s="81" t="s">
        <v>5434</v>
      </c>
      <c r="F6" s="81" t="s">
        <v>4880</v>
      </c>
      <c r="G6" s="81" t="s">
        <v>5433</v>
      </c>
      <c r="H6" s="67">
        <v>2017</v>
      </c>
      <c r="I6" s="66">
        <v>42826</v>
      </c>
      <c r="J6" s="68">
        <v>20.9</v>
      </c>
      <c r="K6" s="68">
        <v>2330</v>
      </c>
      <c r="L6" s="67">
        <v>42</v>
      </c>
      <c r="M6" s="61">
        <v>160.52000000000001</v>
      </c>
      <c r="N6" s="67">
        <v>5</v>
      </c>
      <c r="O6" s="67">
        <v>2014</v>
      </c>
      <c r="P6" s="65"/>
      <c r="Q6" s="81" t="s">
        <v>16</v>
      </c>
      <c r="R6" s="81" t="s">
        <v>5432</v>
      </c>
      <c r="S6" s="94" t="s">
        <v>5431</v>
      </c>
      <c r="T6" s="74" t="s">
        <v>4811</v>
      </c>
      <c r="U6" s="84">
        <v>44306</v>
      </c>
      <c r="V6" s="62">
        <v>10854</v>
      </c>
      <c r="W6" s="63">
        <v>86.07</v>
      </c>
      <c r="X6" s="63">
        <v>12.64</v>
      </c>
      <c r="Y6" s="63">
        <v>46.08</v>
      </c>
      <c r="Z6" s="63">
        <v>8.99</v>
      </c>
      <c r="AA6" s="63">
        <v>9.4E-2</v>
      </c>
      <c r="AB6" s="63">
        <v>93.82</v>
      </c>
      <c r="AD6" s="62">
        <v>24</v>
      </c>
      <c r="AE6" s="61">
        <v>1</v>
      </c>
      <c r="AF6" s="61">
        <v>0</v>
      </c>
      <c r="AG6" s="60" t="s">
        <v>1537</v>
      </c>
      <c r="AH6" s="60" t="s">
        <v>1356</v>
      </c>
      <c r="AI6" s="106">
        <v>241480</v>
      </c>
      <c r="AJ6" s="105">
        <v>0.15</v>
      </c>
      <c r="AK6" s="105">
        <v>0.15</v>
      </c>
      <c r="AL6" s="105">
        <v>274.76</v>
      </c>
      <c r="AM6" s="105">
        <v>199.86</v>
      </c>
      <c r="AN6" s="105">
        <v>1.1599999999999999</v>
      </c>
      <c r="AO6" s="105">
        <v>20.74</v>
      </c>
      <c r="AP6" s="58"/>
      <c r="AQ6" s="69">
        <v>56.7</v>
      </c>
      <c r="AR6" s="69">
        <v>16</v>
      </c>
      <c r="AS6" s="69">
        <v>29</v>
      </c>
    </row>
    <row r="7" spans="1:45" s="56" customFormat="1" x14ac:dyDescent="0.25">
      <c r="A7" s="81" t="s">
        <v>5355</v>
      </c>
      <c r="B7" s="81" t="s">
        <v>5354</v>
      </c>
      <c r="C7" s="81" t="s">
        <v>1356</v>
      </c>
      <c r="D7" s="81" t="s">
        <v>4918</v>
      </c>
      <c r="E7" s="81" t="s">
        <v>5353</v>
      </c>
      <c r="F7" s="81" t="s">
        <v>5052</v>
      </c>
      <c r="G7" s="81" t="s">
        <v>5352</v>
      </c>
      <c r="H7" s="67">
        <v>2025</v>
      </c>
      <c r="I7" s="66"/>
      <c r="J7" s="68">
        <v>3.04</v>
      </c>
      <c r="K7" s="68">
        <v>1440</v>
      </c>
      <c r="L7" s="67">
        <v>30</v>
      </c>
      <c r="M7" s="61" t="s">
        <v>2066</v>
      </c>
      <c r="N7" s="67" t="s">
        <v>2066</v>
      </c>
      <c r="O7" s="67" t="s">
        <v>5349</v>
      </c>
      <c r="P7" s="65"/>
      <c r="Q7" s="81" t="s">
        <v>16</v>
      </c>
      <c r="R7" s="95" t="s">
        <v>5351</v>
      </c>
      <c r="S7" s="94" t="s">
        <v>5350</v>
      </c>
      <c r="T7" s="74" t="s">
        <v>4811</v>
      </c>
      <c r="U7" s="84">
        <v>44307</v>
      </c>
      <c r="V7" s="62">
        <v>1449</v>
      </c>
      <c r="W7" s="63">
        <v>29.53</v>
      </c>
      <c r="X7" s="63">
        <v>3.19</v>
      </c>
      <c r="Y7" s="63">
        <v>3.25</v>
      </c>
      <c r="Z7" s="63">
        <v>0.62</v>
      </c>
      <c r="AA7" s="63">
        <v>1.3000000000000001E-2</v>
      </c>
      <c r="AB7" s="63">
        <v>10.34</v>
      </c>
      <c r="AC7" s="62">
        <v>2.9400000000000003E-2</v>
      </c>
      <c r="AD7" s="61">
        <v>12</v>
      </c>
      <c r="AE7" s="61">
        <v>0</v>
      </c>
      <c r="AF7" s="67">
        <v>0</v>
      </c>
      <c r="AG7" s="60"/>
      <c r="AH7" s="59"/>
      <c r="AI7" s="58"/>
      <c r="AJ7" s="58"/>
      <c r="AK7" s="58"/>
      <c r="AL7" s="58"/>
      <c r="AM7" s="58"/>
      <c r="AN7" s="58"/>
      <c r="AO7" s="58"/>
      <c r="AQ7" s="69">
        <v>41.7</v>
      </c>
      <c r="AR7" s="69">
        <v>4</v>
      </c>
      <c r="AS7" s="69">
        <v>12</v>
      </c>
    </row>
    <row r="8" spans="1:45" s="56" customFormat="1" x14ac:dyDescent="0.25">
      <c r="A8" s="81" t="s">
        <v>5442</v>
      </c>
      <c r="B8" s="81" t="s">
        <v>5441</v>
      </c>
      <c r="C8" s="81" t="s">
        <v>1356</v>
      </c>
      <c r="D8" s="81" t="s">
        <v>4941</v>
      </c>
      <c r="E8" s="81" t="s">
        <v>5440</v>
      </c>
      <c r="F8" s="81" t="s">
        <v>5168</v>
      </c>
      <c r="G8" s="81" t="s">
        <v>5439</v>
      </c>
      <c r="H8" s="67">
        <v>2018</v>
      </c>
      <c r="I8" s="66" t="s">
        <v>5168</v>
      </c>
      <c r="J8" s="68">
        <v>104.3</v>
      </c>
      <c r="K8" s="68">
        <v>1500</v>
      </c>
      <c r="L8" s="67">
        <v>42</v>
      </c>
      <c r="M8" s="61">
        <v>610</v>
      </c>
      <c r="N8" s="67">
        <v>3</v>
      </c>
      <c r="O8" s="66">
        <v>42887</v>
      </c>
      <c r="P8" s="65"/>
      <c r="Q8" s="81" t="s">
        <v>16</v>
      </c>
      <c r="R8" s="81" t="s">
        <v>5438</v>
      </c>
      <c r="S8" s="64"/>
      <c r="T8" s="74" t="s">
        <v>4811</v>
      </c>
      <c r="U8" s="84">
        <v>44285</v>
      </c>
      <c r="V8" s="62"/>
      <c r="W8" s="63">
        <v>26.67</v>
      </c>
      <c r="X8" s="63">
        <v>26.67</v>
      </c>
      <c r="Y8" s="63">
        <v>46</v>
      </c>
      <c r="Z8" s="63">
        <v>36.67</v>
      </c>
      <c r="AA8" s="63">
        <v>0.86</v>
      </c>
      <c r="AB8" s="63">
        <v>222.67</v>
      </c>
      <c r="AC8" s="63"/>
      <c r="AD8" s="62">
        <v>8</v>
      </c>
      <c r="AE8" s="61">
        <v>1</v>
      </c>
      <c r="AF8" s="61">
        <v>0</v>
      </c>
      <c r="AG8" s="60" t="s">
        <v>5437</v>
      </c>
      <c r="AH8" s="60" t="s">
        <v>1356</v>
      </c>
      <c r="AI8" s="62">
        <v>207331</v>
      </c>
      <c r="AJ8" s="63">
        <v>11</v>
      </c>
      <c r="AK8" s="63">
        <v>11</v>
      </c>
      <c r="AL8" s="63">
        <v>167</v>
      </c>
      <c r="AM8" s="63">
        <v>27</v>
      </c>
      <c r="AN8" s="63">
        <v>24</v>
      </c>
      <c r="AO8" s="63">
        <v>247</v>
      </c>
      <c r="AP8" s="63">
        <v>8</v>
      </c>
      <c r="AQ8" s="61">
        <v>259.37</v>
      </c>
      <c r="AR8" s="61">
        <v>17.27</v>
      </c>
      <c r="AS8" s="61">
        <v>109</v>
      </c>
    </row>
    <row r="9" spans="1:45" s="178" customFormat="1" x14ac:dyDescent="0.25">
      <c r="A9" s="166" t="s">
        <v>5543</v>
      </c>
      <c r="B9" s="167" t="s">
        <v>5542</v>
      </c>
      <c r="C9" s="166" t="s">
        <v>1356</v>
      </c>
      <c r="D9" s="166" t="s">
        <v>4918</v>
      </c>
      <c r="E9" s="166" t="s">
        <v>5541</v>
      </c>
      <c r="F9" s="166" t="s">
        <v>4861</v>
      </c>
      <c r="G9" s="166" t="s">
        <v>5540</v>
      </c>
      <c r="H9" s="168">
        <v>2024</v>
      </c>
      <c r="I9" s="169"/>
      <c r="J9" s="170">
        <v>285</v>
      </c>
      <c r="K9" s="170">
        <v>2050</v>
      </c>
      <c r="L9" s="168">
        <v>48</v>
      </c>
      <c r="M9" s="171" t="s">
        <v>2066</v>
      </c>
      <c r="N9" s="168">
        <v>0</v>
      </c>
      <c r="O9" s="169">
        <v>44531</v>
      </c>
      <c r="P9" s="172"/>
      <c r="Q9" s="166" t="s">
        <v>16</v>
      </c>
      <c r="R9" s="166" t="s">
        <v>5539</v>
      </c>
      <c r="S9" s="173" t="s">
        <v>5538</v>
      </c>
      <c r="T9" s="174" t="s">
        <v>4811</v>
      </c>
      <c r="U9" s="172">
        <v>44315</v>
      </c>
      <c r="V9" s="175" t="s">
        <v>2066</v>
      </c>
      <c r="W9" s="176" t="s">
        <v>2066</v>
      </c>
      <c r="X9" s="176" t="s">
        <v>2066</v>
      </c>
      <c r="Y9" s="176" t="s">
        <v>2066</v>
      </c>
      <c r="Z9" s="176" t="s">
        <v>2066</v>
      </c>
      <c r="AA9" s="176" t="s">
        <v>2066</v>
      </c>
      <c r="AB9" s="176" t="s">
        <v>2066</v>
      </c>
      <c r="AC9" s="176" t="s">
        <v>2066</v>
      </c>
      <c r="AD9" s="175" t="s">
        <v>2066</v>
      </c>
      <c r="AE9" s="171">
        <v>2</v>
      </c>
      <c r="AF9" s="171">
        <v>0</v>
      </c>
      <c r="AG9" s="177" t="s">
        <v>5537</v>
      </c>
      <c r="AH9" s="177" t="s">
        <v>1356</v>
      </c>
      <c r="AI9" s="175" t="s">
        <v>2066</v>
      </c>
      <c r="AJ9" s="176" t="s">
        <v>2066</v>
      </c>
      <c r="AK9" s="176" t="s">
        <v>2066</v>
      </c>
      <c r="AL9" s="176" t="s">
        <v>2066</v>
      </c>
      <c r="AM9" s="176" t="s">
        <v>2066</v>
      </c>
      <c r="AN9" s="176" t="s">
        <v>2066</v>
      </c>
      <c r="AO9" s="176" t="s">
        <v>2066</v>
      </c>
      <c r="AP9" s="176" t="s">
        <v>2066</v>
      </c>
      <c r="AQ9" s="171" t="s">
        <v>2066</v>
      </c>
      <c r="AR9" s="171" t="s">
        <v>2066</v>
      </c>
      <c r="AS9" s="171" t="s">
        <v>2066</v>
      </c>
    </row>
    <row r="10" spans="1:45" s="56" customFormat="1" x14ac:dyDescent="0.25">
      <c r="A10" s="78" t="s">
        <v>5472</v>
      </c>
      <c r="B10" s="78" t="s">
        <v>5471</v>
      </c>
      <c r="C10" s="78" t="s">
        <v>1356</v>
      </c>
      <c r="D10" s="78" t="s">
        <v>4918</v>
      </c>
      <c r="E10" s="78" t="s">
        <v>5470</v>
      </c>
      <c r="F10" s="78" t="s">
        <v>5033</v>
      </c>
      <c r="G10" s="78" t="s">
        <v>5469</v>
      </c>
      <c r="H10" s="79">
        <v>2023</v>
      </c>
      <c r="I10" s="76"/>
      <c r="J10" s="80">
        <v>96</v>
      </c>
      <c r="K10" s="80">
        <v>4000</v>
      </c>
      <c r="L10" s="79" t="s">
        <v>5268</v>
      </c>
      <c r="M10" s="70">
        <v>2.2999999999999998</v>
      </c>
      <c r="N10" s="79">
        <v>0</v>
      </c>
      <c r="O10" s="76">
        <v>43525</v>
      </c>
      <c r="P10" s="75"/>
      <c r="Q10" s="78" t="s">
        <v>16</v>
      </c>
      <c r="R10" s="78" t="s">
        <v>5468</v>
      </c>
      <c r="S10" s="77" t="s">
        <v>5467</v>
      </c>
      <c r="T10" s="74" t="s">
        <v>4811</v>
      </c>
      <c r="U10" s="76">
        <v>44284</v>
      </c>
      <c r="V10" s="72">
        <v>449129</v>
      </c>
      <c r="W10" s="71">
        <v>1306.79</v>
      </c>
      <c r="X10" s="71">
        <v>358.79</v>
      </c>
      <c r="Y10" s="71">
        <v>1520.46</v>
      </c>
      <c r="Z10" s="71">
        <v>347.26</v>
      </c>
      <c r="AA10" s="71">
        <v>9.5399999999999991</v>
      </c>
      <c r="AB10" s="71">
        <v>1722.61</v>
      </c>
      <c r="AC10" s="71">
        <v>137.44999999999999</v>
      </c>
      <c r="AD10" s="72">
        <v>55</v>
      </c>
      <c r="AE10" s="70">
        <v>3</v>
      </c>
      <c r="AF10" s="70">
        <v>0</v>
      </c>
      <c r="AG10" s="73" t="s">
        <v>5466</v>
      </c>
      <c r="AH10" s="73" t="s">
        <v>1356</v>
      </c>
      <c r="AI10" s="72">
        <v>1070694</v>
      </c>
      <c r="AJ10" s="71">
        <v>88.7</v>
      </c>
      <c r="AK10" s="71">
        <v>88.7</v>
      </c>
      <c r="AL10" s="71">
        <v>491.4</v>
      </c>
      <c r="AM10" s="71">
        <v>76</v>
      </c>
      <c r="AN10" s="71">
        <v>20.399999999999999</v>
      </c>
      <c r="AO10" s="71">
        <v>500.4</v>
      </c>
      <c r="AP10" s="71">
        <v>17.399999999999999</v>
      </c>
      <c r="AQ10" s="70">
        <v>425.9</v>
      </c>
      <c r="AR10" s="70">
        <v>81</v>
      </c>
      <c r="AS10" s="70">
        <v>317</v>
      </c>
    </row>
    <row r="11" spans="1:45" s="56" customFormat="1" x14ac:dyDescent="0.25">
      <c r="A11" s="81" t="s">
        <v>5342</v>
      </c>
      <c r="B11" s="81" t="s">
        <v>326</v>
      </c>
      <c r="C11" s="81" t="s">
        <v>1356</v>
      </c>
      <c r="D11" s="81" t="s">
        <v>4863</v>
      </c>
      <c r="E11" s="81" t="s">
        <v>5341</v>
      </c>
      <c r="F11" s="81" t="s">
        <v>5052</v>
      </c>
      <c r="G11" s="81" t="s">
        <v>5340</v>
      </c>
      <c r="H11" s="67">
        <v>2023</v>
      </c>
      <c r="I11" s="66"/>
      <c r="J11" s="68">
        <v>8.14</v>
      </c>
      <c r="K11" s="68">
        <v>183</v>
      </c>
      <c r="L11" s="67" t="s">
        <v>4835</v>
      </c>
      <c r="M11" s="61">
        <v>364</v>
      </c>
      <c r="N11" s="67">
        <v>5</v>
      </c>
      <c r="O11" s="66">
        <v>44592</v>
      </c>
      <c r="P11" s="65"/>
      <c r="Q11" s="81" t="s">
        <v>16</v>
      </c>
      <c r="R11" s="81" t="s">
        <v>5339</v>
      </c>
      <c r="S11" s="104" t="s">
        <v>5338</v>
      </c>
      <c r="T11" s="74" t="s">
        <v>4811</v>
      </c>
      <c r="U11" s="84">
        <v>44311</v>
      </c>
      <c r="V11" s="62">
        <v>58293</v>
      </c>
      <c r="W11" s="63">
        <v>94.53</v>
      </c>
      <c r="X11" s="63">
        <v>29.51</v>
      </c>
      <c r="Y11" s="63">
        <v>146.55000000000001</v>
      </c>
      <c r="Z11" s="63">
        <v>18.73</v>
      </c>
      <c r="AA11" s="63">
        <v>8.02</v>
      </c>
      <c r="AB11" s="63">
        <v>136.77000000000001</v>
      </c>
      <c r="AC11" s="63">
        <v>2.64</v>
      </c>
      <c r="AD11" s="62">
        <v>12</v>
      </c>
      <c r="AE11" s="61">
        <v>2</v>
      </c>
      <c r="AF11" s="61">
        <v>0</v>
      </c>
      <c r="AG11" s="60" t="s">
        <v>5337</v>
      </c>
      <c r="AH11" s="60" t="s">
        <v>1356</v>
      </c>
      <c r="AI11" s="62">
        <v>182602</v>
      </c>
      <c r="AJ11" s="63">
        <v>10.18</v>
      </c>
      <c r="AK11" s="63">
        <v>10.18</v>
      </c>
      <c r="AL11" s="63">
        <v>84.76</v>
      </c>
      <c r="AM11" s="63">
        <v>16.099999999999998</v>
      </c>
      <c r="AN11" s="63">
        <v>1.1000000000000001</v>
      </c>
      <c r="AO11" s="63">
        <v>177.56</v>
      </c>
      <c r="AP11" s="63">
        <v>1.66</v>
      </c>
      <c r="AQ11" s="61">
        <v>8.4</v>
      </c>
      <c r="AR11" s="61">
        <v>3.1</v>
      </c>
      <c r="AS11" s="61">
        <v>5</v>
      </c>
    </row>
    <row r="12" spans="1:45" s="56" customFormat="1" x14ac:dyDescent="0.25">
      <c r="A12" s="78" t="s">
        <v>5325</v>
      </c>
      <c r="B12" s="81" t="s">
        <v>5044</v>
      </c>
      <c r="C12" s="78" t="s">
        <v>1356</v>
      </c>
      <c r="D12" s="78" t="s">
        <v>4863</v>
      </c>
      <c r="E12" s="78" t="s">
        <v>5324</v>
      </c>
      <c r="F12" s="78" t="s">
        <v>5033</v>
      </c>
      <c r="G12" s="78" t="s">
        <v>5042</v>
      </c>
      <c r="H12" s="79">
        <v>2022</v>
      </c>
      <c r="I12" s="76"/>
      <c r="J12" s="80">
        <v>15</v>
      </c>
      <c r="K12" s="80">
        <v>1970</v>
      </c>
      <c r="L12" s="79">
        <v>42</v>
      </c>
      <c r="M12" s="70">
        <v>8500</v>
      </c>
      <c r="N12" s="79">
        <v>0</v>
      </c>
      <c r="O12" s="76">
        <v>44317</v>
      </c>
      <c r="P12" s="75"/>
      <c r="Q12" s="78" t="s">
        <v>16</v>
      </c>
      <c r="R12" s="78" t="s">
        <v>5323</v>
      </c>
      <c r="S12" s="77" t="s">
        <v>5040</v>
      </c>
      <c r="T12" s="74" t="s">
        <v>4811</v>
      </c>
      <c r="U12" s="84">
        <v>44315</v>
      </c>
      <c r="V12" s="72">
        <v>16370</v>
      </c>
      <c r="W12" s="71">
        <v>19.5</v>
      </c>
      <c r="X12" s="71">
        <v>4.5999999999999996</v>
      </c>
      <c r="Y12" s="71">
        <v>42.2</v>
      </c>
      <c r="Z12" s="71">
        <v>5.7</v>
      </c>
      <c r="AA12" s="71">
        <v>0.1</v>
      </c>
      <c r="AB12" s="71">
        <v>143.1</v>
      </c>
      <c r="AC12" s="71">
        <v>0.9</v>
      </c>
      <c r="AD12" s="72">
        <v>12</v>
      </c>
      <c r="AE12" s="70">
        <v>0</v>
      </c>
      <c r="AF12" s="70">
        <v>0</v>
      </c>
      <c r="AG12" s="73"/>
      <c r="AH12" s="73"/>
      <c r="AI12" s="72"/>
      <c r="AJ12" s="71"/>
      <c r="AK12" s="71"/>
      <c r="AL12" s="71"/>
      <c r="AM12" s="71"/>
      <c r="AN12" s="71"/>
      <c r="AO12" s="71"/>
      <c r="AP12" s="71"/>
      <c r="AQ12" s="70">
        <v>74.900000000000006</v>
      </c>
      <c r="AR12" s="70">
        <v>2.2000000000000002</v>
      </c>
      <c r="AS12" s="70">
        <v>17</v>
      </c>
    </row>
    <row r="13" spans="1:45" s="56" customFormat="1" x14ac:dyDescent="0.25">
      <c r="A13" s="78" t="s">
        <v>5045</v>
      </c>
      <c r="B13" s="78" t="s">
        <v>5044</v>
      </c>
      <c r="C13" s="78" t="s">
        <v>1356</v>
      </c>
      <c r="D13" s="78" t="s">
        <v>18</v>
      </c>
      <c r="E13" s="78" t="s">
        <v>5043</v>
      </c>
      <c r="F13" s="78" t="s">
        <v>5033</v>
      </c>
      <c r="G13" s="78" t="s">
        <v>5042</v>
      </c>
      <c r="H13" s="79">
        <v>2023</v>
      </c>
      <c r="I13" s="76"/>
      <c r="J13" s="80">
        <v>12</v>
      </c>
      <c r="K13" s="80">
        <v>1970</v>
      </c>
      <c r="L13" s="79">
        <v>42</v>
      </c>
      <c r="M13" s="70">
        <v>0</v>
      </c>
      <c r="N13" s="79">
        <v>0</v>
      </c>
      <c r="O13" s="76">
        <v>43497</v>
      </c>
      <c r="P13" s="75"/>
      <c r="Q13" s="78" t="s">
        <v>16</v>
      </c>
      <c r="R13" s="78" t="s">
        <v>5041</v>
      </c>
      <c r="S13" s="77" t="s">
        <v>5040</v>
      </c>
      <c r="T13" s="74" t="s">
        <v>4811</v>
      </c>
      <c r="U13" s="76">
        <v>44251</v>
      </c>
      <c r="V13" s="72">
        <v>9784</v>
      </c>
      <c r="W13" s="71">
        <v>7.3</v>
      </c>
      <c r="X13" s="71">
        <v>1.8</v>
      </c>
      <c r="Y13" s="71">
        <v>21.4</v>
      </c>
      <c r="Z13" s="71">
        <v>3</v>
      </c>
      <c r="AA13" s="71">
        <v>0.1</v>
      </c>
      <c r="AB13" s="71">
        <v>85.5</v>
      </c>
      <c r="AC13" s="71">
        <v>0.5</v>
      </c>
      <c r="AD13" s="72">
        <v>12</v>
      </c>
      <c r="AE13" s="70">
        <v>0</v>
      </c>
      <c r="AF13" s="70">
        <v>0</v>
      </c>
      <c r="AG13" s="73"/>
      <c r="AH13" s="73"/>
      <c r="AI13" s="72"/>
      <c r="AJ13" s="71"/>
      <c r="AK13" s="71"/>
      <c r="AL13" s="71"/>
      <c r="AM13" s="71"/>
      <c r="AN13" s="71"/>
      <c r="AO13" s="71"/>
      <c r="AP13" s="71"/>
      <c r="AQ13" s="70">
        <v>0</v>
      </c>
      <c r="AR13" s="70">
        <v>0</v>
      </c>
      <c r="AS13" s="70">
        <v>0</v>
      </c>
    </row>
    <row r="14" spans="1:45" s="56" customFormat="1" x14ac:dyDescent="0.25">
      <c r="A14" s="78" t="s">
        <v>4877</v>
      </c>
      <c r="B14" s="78" t="s">
        <v>1548</v>
      </c>
      <c r="C14" s="78" t="s">
        <v>1356</v>
      </c>
      <c r="D14" s="78" t="s">
        <v>18</v>
      </c>
      <c r="E14" s="78" t="s">
        <v>4876</v>
      </c>
      <c r="F14" s="78" t="s">
        <v>4868</v>
      </c>
      <c r="G14" s="78" t="s">
        <v>4875</v>
      </c>
      <c r="H14" s="79">
        <v>2022</v>
      </c>
      <c r="I14" s="76">
        <v>44302</v>
      </c>
      <c r="J14" s="80">
        <v>0</v>
      </c>
      <c r="K14" s="80">
        <v>420</v>
      </c>
      <c r="L14" s="79">
        <v>36</v>
      </c>
      <c r="M14" s="70">
        <v>200</v>
      </c>
      <c r="N14" s="79">
        <v>0</v>
      </c>
      <c r="O14" s="76">
        <v>44197</v>
      </c>
      <c r="P14" s="75">
        <v>44040</v>
      </c>
      <c r="Q14" s="78" t="s">
        <v>16</v>
      </c>
      <c r="R14" s="78" t="s">
        <v>4874</v>
      </c>
      <c r="S14" s="77" t="s">
        <v>4873</v>
      </c>
      <c r="T14" s="74" t="s">
        <v>4811</v>
      </c>
      <c r="U14" s="76">
        <v>44302</v>
      </c>
      <c r="V14" s="72">
        <v>12959</v>
      </c>
      <c r="W14" s="71">
        <v>13.57</v>
      </c>
      <c r="X14" s="71">
        <v>4.26</v>
      </c>
      <c r="Y14" s="71">
        <v>27.28</v>
      </c>
      <c r="Z14" s="71">
        <v>4.07</v>
      </c>
      <c r="AA14" s="71">
        <v>0.92</v>
      </c>
      <c r="AB14" s="71">
        <v>51.87</v>
      </c>
      <c r="AC14" s="71">
        <v>0.93</v>
      </c>
      <c r="AD14" s="72">
        <v>12</v>
      </c>
      <c r="AE14" s="70">
        <v>1</v>
      </c>
      <c r="AF14" s="70">
        <v>2</v>
      </c>
      <c r="AG14" s="73" t="s">
        <v>4872</v>
      </c>
      <c r="AH14" s="73" t="s">
        <v>1356</v>
      </c>
      <c r="AI14" s="72">
        <v>266910</v>
      </c>
      <c r="AJ14" s="71">
        <v>18.3</v>
      </c>
      <c r="AK14" s="71">
        <v>18.3</v>
      </c>
      <c r="AL14" s="71">
        <v>270</v>
      </c>
      <c r="AM14" s="71">
        <v>52.6</v>
      </c>
      <c r="AN14" s="71">
        <v>1.6</v>
      </c>
      <c r="AO14" s="71">
        <v>373.6</v>
      </c>
      <c r="AP14" s="71">
        <v>10</v>
      </c>
      <c r="AQ14" s="70">
        <v>0</v>
      </c>
      <c r="AR14" s="70">
        <v>0</v>
      </c>
      <c r="AS14" s="70">
        <v>1</v>
      </c>
    </row>
    <row r="15" spans="1:45" s="56" customFormat="1" x14ac:dyDescent="0.25">
      <c r="A15" s="78" t="s">
        <v>5427</v>
      </c>
      <c r="B15" s="78" t="s">
        <v>5426</v>
      </c>
      <c r="C15" s="78" t="s">
        <v>1356</v>
      </c>
      <c r="D15" s="78" t="s">
        <v>4918</v>
      </c>
      <c r="E15" s="78" t="s">
        <v>5425</v>
      </c>
      <c r="F15" s="78" t="s">
        <v>5052</v>
      </c>
      <c r="G15" s="78" t="s">
        <v>5424</v>
      </c>
      <c r="H15" s="79">
        <v>2022</v>
      </c>
      <c r="I15" s="76"/>
      <c r="J15" s="80">
        <v>134</v>
      </c>
      <c r="K15" s="80">
        <v>1650</v>
      </c>
      <c r="L15" s="79">
        <v>42</v>
      </c>
      <c r="M15" s="70">
        <v>500</v>
      </c>
      <c r="N15" s="79">
        <v>5</v>
      </c>
      <c r="O15" s="76">
        <v>44440</v>
      </c>
      <c r="P15" s="75"/>
      <c r="Q15" s="78" t="s">
        <v>16</v>
      </c>
      <c r="R15" s="78" t="s">
        <v>5423</v>
      </c>
      <c r="S15" s="77" t="s">
        <v>5422</v>
      </c>
      <c r="T15" s="74" t="s">
        <v>4811</v>
      </c>
      <c r="U15" s="84">
        <v>44284</v>
      </c>
      <c r="V15" s="72">
        <v>53900</v>
      </c>
      <c r="W15" s="71">
        <v>128.15</v>
      </c>
      <c r="X15" s="71">
        <v>85.63</v>
      </c>
      <c r="Y15" s="71">
        <v>69.95</v>
      </c>
      <c r="Z15" s="71">
        <v>35.93</v>
      </c>
      <c r="AA15" s="71">
        <v>0.09</v>
      </c>
      <c r="AB15" s="71">
        <v>859.9</v>
      </c>
      <c r="AC15" s="71">
        <v>36.020000000000003</v>
      </c>
      <c r="AD15" s="72">
        <v>12</v>
      </c>
      <c r="AE15" s="70">
        <v>0</v>
      </c>
      <c r="AF15" s="70">
        <v>2</v>
      </c>
      <c r="AG15" s="73" t="s">
        <v>5421</v>
      </c>
      <c r="AH15" s="73" t="s">
        <v>1356</v>
      </c>
      <c r="AI15" s="72">
        <v>33</v>
      </c>
      <c r="AJ15" s="71">
        <v>0</v>
      </c>
      <c r="AK15" s="71">
        <v>0</v>
      </c>
      <c r="AL15" s="71">
        <v>0.2</v>
      </c>
      <c r="AM15" s="71">
        <v>0.1</v>
      </c>
      <c r="AN15" s="71">
        <v>0</v>
      </c>
      <c r="AO15" s="71">
        <v>0.3</v>
      </c>
      <c r="AP15" s="71">
        <v>0</v>
      </c>
      <c r="AQ15" s="70">
        <v>37.58</v>
      </c>
      <c r="AR15" s="70">
        <v>11.73</v>
      </c>
      <c r="AS15" s="70">
        <v>94</v>
      </c>
    </row>
    <row r="16" spans="1:45" s="56" customFormat="1" x14ac:dyDescent="0.25">
      <c r="A16" s="81" t="s">
        <v>5465</v>
      </c>
      <c r="B16" s="81" t="s">
        <v>5464</v>
      </c>
      <c r="C16" s="81" t="s">
        <v>1356</v>
      </c>
      <c r="D16" s="81" t="s">
        <v>18</v>
      </c>
      <c r="E16" s="81" t="s">
        <v>5463</v>
      </c>
      <c r="F16" s="81" t="s">
        <v>5052</v>
      </c>
      <c r="G16" s="81" t="s">
        <v>5462</v>
      </c>
      <c r="H16" s="67">
        <v>2024</v>
      </c>
      <c r="I16" s="66"/>
      <c r="J16" s="68">
        <v>16</v>
      </c>
      <c r="K16" s="68">
        <v>1500</v>
      </c>
      <c r="L16" s="67">
        <v>42</v>
      </c>
      <c r="M16" s="61" t="s">
        <v>2066</v>
      </c>
      <c r="N16" s="67">
        <v>10</v>
      </c>
      <c r="O16" s="66">
        <v>44621</v>
      </c>
      <c r="P16" s="84"/>
      <c r="Q16" s="78" t="s">
        <v>16</v>
      </c>
      <c r="R16" s="81" t="s">
        <v>5461</v>
      </c>
      <c r="S16" s="85" t="s">
        <v>5460</v>
      </c>
      <c r="T16" s="74" t="s">
        <v>4811</v>
      </c>
      <c r="U16" s="84">
        <v>44308</v>
      </c>
      <c r="V16" s="62">
        <v>62080</v>
      </c>
      <c r="W16" s="63">
        <v>22.287000000000003</v>
      </c>
      <c r="X16" s="63">
        <v>7.6090000000000009</v>
      </c>
      <c r="Y16" s="63">
        <v>157.07</v>
      </c>
      <c r="Z16" s="63">
        <v>10.624000000000001</v>
      </c>
      <c r="AA16" s="63">
        <v>0.47619999999999996</v>
      </c>
      <c r="AB16" s="63">
        <v>51.29</v>
      </c>
      <c r="AC16" s="63">
        <v>7.9300000000000006</v>
      </c>
      <c r="AD16" s="62">
        <v>24</v>
      </c>
      <c r="AE16" s="61">
        <v>1</v>
      </c>
      <c r="AF16" s="61">
        <v>0</v>
      </c>
      <c r="AG16" s="60" t="s">
        <v>5459</v>
      </c>
      <c r="AH16" s="60" t="s">
        <v>1356</v>
      </c>
      <c r="AI16" s="62">
        <v>179676</v>
      </c>
      <c r="AJ16" s="63">
        <v>12.79</v>
      </c>
      <c r="AK16" s="63">
        <v>12.79</v>
      </c>
      <c r="AL16" s="63">
        <v>102.4</v>
      </c>
      <c r="AM16" s="63">
        <v>43.88</v>
      </c>
      <c r="AN16" s="63">
        <v>2.17</v>
      </c>
      <c r="AO16" s="63">
        <v>115.5</v>
      </c>
      <c r="AP16" s="63">
        <v>15.46</v>
      </c>
      <c r="AQ16" s="61">
        <v>143</v>
      </c>
      <c r="AR16" s="61">
        <v>76.2</v>
      </c>
      <c r="AS16" s="61">
        <v>62</v>
      </c>
    </row>
    <row r="17" spans="1:45" s="56" customFormat="1" x14ac:dyDescent="0.25">
      <c r="A17" s="78" t="s">
        <v>5217</v>
      </c>
      <c r="B17" s="78" t="s">
        <v>5216</v>
      </c>
      <c r="C17" s="78" t="s">
        <v>1356</v>
      </c>
      <c r="D17" s="78" t="s">
        <v>4941</v>
      </c>
      <c r="E17" s="78" t="s">
        <v>5215</v>
      </c>
      <c r="F17" s="78" t="s">
        <v>5019</v>
      </c>
      <c r="G17" s="78" t="s">
        <v>5214</v>
      </c>
      <c r="H17" s="79">
        <v>2026</v>
      </c>
      <c r="I17" s="76"/>
      <c r="J17" s="80">
        <v>1.2</v>
      </c>
      <c r="K17" s="80">
        <v>1362</v>
      </c>
      <c r="L17" s="79" t="s">
        <v>4993</v>
      </c>
      <c r="M17" s="70">
        <v>202</v>
      </c>
      <c r="N17" s="79">
        <v>0</v>
      </c>
      <c r="O17" s="76">
        <v>42736</v>
      </c>
      <c r="P17" s="75"/>
      <c r="Q17" s="78" t="s">
        <v>16</v>
      </c>
      <c r="R17" s="78" t="s">
        <v>5213</v>
      </c>
      <c r="S17" s="78"/>
      <c r="T17" s="74" t="s">
        <v>4811</v>
      </c>
      <c r="U17" s="76">
        <v>44284</v>
      </c>
      <c r="V17" s="72">
        <v>4626</v>
      </c>
      <c r="W17" s="71">
        <v>6.23</v>
      </c>
      <c r="X17" s="71">
        <v>2.2000000000000002</v>
      </c>
      <c r="Y17" s="71">
        <v>33.28</v>
      </c>
      <c r="Z17" s="71">
        <v>6.42</v>
      </c>
      <c r="AA17" s="71">
        <v>0.09</v>
      </c>
      <c r="AB17" s="71">
        <v>23.28</v>
      </c>
      <c r="AC17" s="71"/>
      <c r="AD17" s="72">
        <v>11</v>
      </c>
      <c r="AE17" s="70">
        <v>1</v>
      </c>
      <c r="AF17" s="70">
        <v>0</v>
      </c>
      <c r="AG17" s="73" t="s">
        <v>5212</v>
      </c>
      <c r="AH17" s="73" t="s">
        <v>1356</v>
      </c>
      <c r="AI17" s="72">
        <v>262889</v>
      </c>
      <c r="AJ17" s="71">
        <v>33.700000000000003</v>
      </c>
      <c r="AK17" s="71">
        <v>33.700000000000003</v>
      </c>
      <c r="AL17" s="71">
        <v>73.3</v>
      </c>
      <c r="AM17" s="71">
        <v>18.899999999999999</v>
      </c>
      <c r="AN17" s="71">
        <v>7.6</v>
      </c>
      <c r="AO17" s="71">
        <v>132.4</v>
      </c>
      <c r="AP17" s="71">
        <v>3.1</v>
      </c>
      <c r="AQ17" s="70">
        <v>0.3</v>
      </c>
      <c r="AR17" s="70">
        <v>0.3</v>
      </c>
      <c r="AS17" s="70">
        <v>10</v>
      </c>
    </row>
    <row r="18" spans="1:45" s="56" customFormat="1" x14ac:dyDescent="0.25">
      <c r="A18" s="78" t="s">
        <v>5330</v>
      </c>
      <c r="B18" s="78" t="s">
        <v>838</v>
      </c>
      <c r="C18" s="78" t="s">
        <v>1356</v>
      </c>
      <c r="D18" s="78" t="s">
        <v>18</v>
      </c>
      <c r="E18" s="78" t="s">
        <v>5329</v>
      </c>
      <c r="F18" s="78" t="s">
        <v>4880</v>
      </c>
      <c r="G18" s="78" t="s">
        <v>5328</v>
      </c>
      <c r="H18" s="79">
        <v>2020</v>
      </c>
      <c r="I18" s="76">
        <v>44105</v>
      </c>
      <c r="J18" s="80">
        <v>0</v>
      </c>
      <c r="K18" s="80">
        <v>400</v>
      </c>
      <c r="L18" s="79">
        <v>36</v>
      </c>
      <c r="M18" s="70">
        <v>65.959999999999994</v>
      </c>
      <c r="N18" s="79">
        <v>0</v>
      </c>
      <c r="O18" s="76">
        <v>43525</v>
      </c>
      <c r="P18" s="75">
        <v>43775</v>
      </c>
      <c r="Q18" s="78" t="s">
        <v>16</v>
      </c>
      <c r="R18" s="78" t="s">
        <v>5327</v>
      </c>
      <c r="S18" s="78"/>
      <c r="T18" s="74" t="s">
        <v>4811</v>
      </c>
      <c r="U18" s="76">
        <v>44288</v>
      </c>
      <c r="V18" s="72">
        <v>5937</v>
      </c>
      <c r="W18" s="71">
        <v>28.9</v>
      </c>
      <c r="X18" s="71">
        <v>4.3</v>
      </c>
      <c r="Y18" s="71">
        <v>21.7</v>
      </c>
      <c r="Z18" s="71">
        <v>2.2999999999999998</v>
      </c>
      <c r="AA18" s="71">
        <v>0.05</v>
      </c>
      <c r="AB18" s="71">
        <v>9.3000000000000007</v>
      </c>
      <c r="AC18" s="71">
        <v>0.17</v>
      </c>
      <c r="AD18" s="72">
        <v>12</v>
      </c>
      <c r="AE18" s="70">
        <v>1</v>
      </c>
      <c r="AF18" s="70">
        <v>0</v>
      </c>
      <c r="AG18" s="73" t="s">
        <v>5326</v>
      </c>
      <c r="AH18" s="73" t="s">
        <v>1356</v>
      </c>
      <c r="AI18" s="72">
        <v>97637</v>
      </c>
      <c r="AJ18" s="71">
        <v>5.0999999999999996</v>
      </c>
      <c r="AK18" s="71">
        <v>5.0999999999999996</v>
      </c>
      <c r="AL18" s="71">
        <v>47.3</v>
      </c>
      <c r="AM18" s="71">
        <v>9</v>
      </c>
      <c r="AN18" s="71">
        <v>2.6</v>
      </c>
      <c r="AO18" s="71">
        <v>68.2</v>
      </c>
      <c r="AP18" s="71">
        <v>2.2999999999999998</v>
      </c>
      <c r="AQ18" s="70">
        <v>2.8</v>
      </c>
      <c r="AR18" s="70">
        <v>2.7</v>
      </c>
      <c r="AS18" s="70">
        <v>4</v>
      </c>
    </row>
    <row r="19" spans="1:45" s="56" customFormat="1" x14ac:dyDescent="0.25">
      <c r="A19" s="78" t="s">
        <v>5485</v>
      </c>
      <c r="B19" s="78" t="s">
        <v>5484</v>
      </c>
      <c r="C19" s="78" t="s">
        <v>1356</v>
      </c>
      <c r="D19" s="78" t="s">
        <v>4863</v>
      </c>
      <c r="E19" s="78" t="s">
        <v>5483</v>
      </c>
      <c r="F19" s="81" t="s">
        <v>4880</v>
      </c>
      <c r="G19" s="78" t="s">
        <v>5482</v>
      </c>
      <c r="H19" s="79">
        <v>2021</v>
      </c>
      <c r="I19" s="76">
        <v>44293</v>
      </c>
      <c r="J19" s="80">
        <v>24</v>
      </c>
      <c r="K19" s="80">
        <v>1900</v>
      </c>
      <c r="L19" s="79">
        <v>42</v>
      </c>
      <c r="M19" s="70">
        <v>345</v>
      </c>
      <c r="N19" s="79">
        <v>0</v>
      </c>
      <c r="O19" s="76">
        <v>43831</v>
      </c>
      <c r="P19" s="75"/>
      <c r="Q19" s="78" t="s">
        <v>16</v>
      </c>
      <c r="R19" s="78" t="s">
        <v>5481</v>
      </c>
      <c r="S19" s="74" t="s">
        <v>5480</v>
      </c>
      <c r="T19" s="74" t="s">
        <v>4811</v>
      </c>
      <c r="U19" s="76">
        <v>44308</v>
      </c>
      <c r="V19" s="72">
        <v>9348</v>
      </c>
      <c r="W19" s="71">
        <v>43.75</v>
      </c>
      <c r="X19" s="71">
        <v>5.58</v>
      </c>
      <c r="Y19" s="71">
        <v>23.75</v>
      </c>
      <c r="Z19" s="71">
        <v>3.58</v>
      </c>
      <c r="AA19" s="71">
        <v>0</v>
      </c>
      <c r="AB19" s="71">
        <v>80.25</v>
      </c>
      <c r="AC19" s="71">
        <v>0.57999999999999996</v>
      </c>
      <c r="AD19" s="72">
        <v>10</v>
      </c>
      <c r="AE19" s="70">
        <v>0</v>
      </c>
      <c r="AF19" s="70">
        <v>0</v>
      </c>
      <c r="AG19" s="73"/>
      <c r="AH19" s="73"/>
      <c r="AI19" s="72"/>
      <c r="AJ19" s="71"/>
      <c r="AK19" s="71"/>
      <c r="AL19" s="71"/>
      <c r="AM19" s="71"/>
      <c r="AN19" s="71"/>
      <c r="AO19" s="71"/>
      <c r="AP19" s="71"/>
      <c r="AQ19" s="70">
        <v>196.4</v>
      </c>
      <c r="AR19" s="70">
        <v>121.4</v>
      </c>
      <c r="AS19" s="70">
        <v>50</v>
      </c>
    </row>
    <row r="20" spans="1:45" s="56" customFormat="1" x14ac:dyDescent="0.25">
      <c r="A20" s="81" t="s">
        <v>5458</v>
      </c>
      <c r="B20" s="81" t="s">
        <v>5457</v>
      </c>
      <c r="C20" s="81" t="s">
        <v>5451</v>
      </c>
      <c r="D20" s="81" t="s">
        <v>18</v>
      </c>
      <c r="E20" s="81" t="s">
        <v>5456</v>
      </c>
      <c r="F20" s="81" t="s">
        <v>5052</v>
      </c>
      <c r="G20" s="81" t="s">
        <v>5455</v>
      </c>
      <c r="H20" s="67">
        <v>2022</v>
      </c>
      <c r="I20" s="66"/>
      <c r="J20" s="68">
        <v>13.1</v>
      </c>
      <c r="K20" s="68">
        <v>1100</v>
      </c>
      <c r="L20" s="67">
        <v>36</v>
      </c>
      <c r="M20" s="61">
        <v>262</v>
      </c>
      <c r="N20" s="107">
        <v>44291</v>
      </c>
      <c r="O20" s="66">
        <v>44256</v>
      </c>
      <c r="P20" s="65"/>
      <c r="Q20" s="81" t="s">
        <v>16</v>
      </c>
      <c r="R20" s="78" t="s">
        <v>5454</v>
      </c>
      <c r="S20" s="85" t="s">
        <v>5453</v>
      </c>
      <c r="T20" s="74" t="s">
        <v>4811</v>
      </c>
      <c r="U20" s="76">
        <v>44315</v>
      </c>
      <c r="V20" s="62">
        <v>54395</v>
      </c>
      <c r="W20" s="63">
        <v>143.82</v>
      </c>
      <c r="X20" s="63">
        <v>47.86</v>
      </c>
      <c r="Y20" s="63">
        <v>192.83999999999997</v>
      </c>
      <c r="Z20" s="63">
        <v>89.919999999999987</v>
      </c>
      <c r="AA20" s="63">
        <v>2.1</v>
      </c>
      <c r="AB20" s="63">
        <v>338.37</v>
      </c>
      <c r="AC20" s="63">
        <v>7.51</v>
      </c>
      <c r="AD20" s="62">
        <v>12</v>
      </c>
      <c r="AE20" s="61">
        <v>2</v>
      </c>
      <c r="AF20" s="61">
        <v>0</v>
      </c>
      <c r="AG20" s="60" t="s">
        <v>5452</v>
      </c>
      <c r="AH20" s="60" t="s">
        <v>5451</v>
      </c>
      <c r="AI20" s="62">
        <v>160140</v>
      </c>
      <c r="AJ20" s="63">
        <v>9.48</v>
      </c>
      <c r="AK20" s="63">
        <v>9.4700000000000006</v>
      </c>
      <c r="AL20" s="63">
        <v>50.79</v>
      </c>
      <c r="AM20" s="63">
        <v>64.44</v>
      </c>
      <c r="AN20" s="63">
        <v>4.8100000000000005</v>
      </c>
      <c r="AO20" s="63">
        <v>54.22</v>
      </c>
      <c r="AP20" s="63"/>
      <c r="AQ20" s="61">
        <v>194.89</v>
      </c>
      <c r="AR20" s="61">
        <v>54.18</v>
      </c>
      <c r="AS20" s="61">
        <v>46</v>
      </c>
    </row>
    <row r="21" spans="1:45" s="178" customFormat="1" x14ac:dyDescent="0.25">
      <c r="A21" s="166" t="s">
        <v>5552</v>
      </c>
      <c r="B21" s="166" t="s">
        <v>5551</v>
      </c>
      <c r="C21" s="166" t="s">
        <v>5228</v>
      </c>
      <c r="D21" s="166" t="s">
        <v>4918</v>
      </c>
      <c r="E21" s="166" t="s">
        <v>5550</v>
      </c>
      <c r="F21" s="166" t="s">
        <v>4861</v>
      </c>
      <c r="G21" s="166" t="s">
        <v>5549</v>
      </c>
      <c r="H21" s="168" t="s">
        <v>5548</v>
      </c>
      <c r="I21" s="169"/>
      <c r="J21" s="170">
        <v>91.1</v>
      </c>
      <c r="K21" s="170">
        <v>4000</v>
      </c>
      <c r="L21" s="168" t="s">
        <v>4853</v>
      </c>
      <c r="M21" s="171" t="s">
        <v>2066</v>
      </c>
      <c r="N21" s="168">
        <v>15</v>
      </c>
      <c r="O21" s="168" t="s">
        <v>5545</v>
      </c>
      <c r="P21" s="172"/>
      <c r="Q21" s="167" t="s">
        <v>16</v>
      </c>
      <c r="R21" s="166" t="s">
        <v>5547</v>
      </c>
      <c r="S21" s="179" t="s">
        <v>5546</v>
      </c>
      <c r="T21" s="174" t="s">
        <v>4811</v>
      </c>
      <c r="U21" s="172">
        <v>44315</v>
      </c>
      <c r="V21" s="175" t="s">
        <v>2066</v>
      </c>
      <c r="W21" s="168" t="s">
        <v>2066</v>
      </c>
      <c r="X21" s="168" t="s">
        <v>2066</v>
      </c>
      <c r="Y21" s="168" t="s">
        <v>2066</v>
      </c>
      <c r="Z21" s="168" t="s">
        <v>2066</v>
      </c>
      <c r="AA21" s="168" t="s">
        <v>2066</v>
      </c>
      <c r="AB21" s="168" t="s">
        <v>2066</v>
      </c>
      <c r="AC21" s="168" t="s">
        <v>2066</v>
      </c>
      <c r="AD21" s="175" t="s">
        <v>2066</v>
      </c>
      <c r="AE21" s="171">
        <v>1</v>
      </c>
      <c r="AF21" s="171">
        <v>0</v>
      </c>
      <c r="AG21" s="180" t="s">
        <v>5544</v>
      </c>
      <c r="AH21" s="180" t="s">
        <v>1356</v>
      </c>
      <c r="AI21" s="175" t="s">
        <v>2066</v>
      </c>
      <c r="AJ21" s="176" t="s">
        <v>2066</v>
      </c>
      <c r="AK21" s="176" t="s">
        <v>2066</v>
      </c>
      <c r="AL21" s="176" t="s">
        <v>2066</v>
      </c>
      <c r="AM21" s="176" t="s">
        <v>2066</v>
      </c>
      <c r="AN21" s="176" t="s">
        <v>2066</v>
      </c>
      <c r="AO21" s="176" t="s">
        <v>2066</v>
      </c>
      <c r="AP21" s="176" t="s">
        <v>2066</v>
      </c>
      <c r="AQ21" s="171" t="s">
        <v>2066</v>
      </c>
      <c r="AR21" s="171" t="s">
        <v>2066</v>
      </c>
      <c r="AS21" s="171" t="s">
        <v>2066</v>
      </c>
    </row>
    <row r="22" spans="1:45" s="56" customFormat="1" x14ac:dyDescent="0.25">
      <c r="A22" s="78" t="s">
        <v>5411</v>
      </c>
      <c r="B22" s="78" t="s">
        <v>5410</v>
      </c>
      <c r="C22" s="78" t="s">
        <v>5228</v>
      </c>
      <c r="D22" s="78" t="s">
        <v>18</v>
      </c>
      <c r="E22" s="78" t="s">
        <v>5409</v>
      </c>
      <c r="F22" s="78" t="s">
        <v>5033</v>
      </c>
      <c r="G22" s="78" t="s">
        <v>5408</v>
      </c>
      <c r="H22" s="79">
        <v>2022</v>
      </c>
      <c r="I22" s="76"/>
      <c r="J22" s="80">
        <v>69</v>
      </c>
      <c r="K22" s="80">
        <v>2500</v>
      </c>
      <c r="L22" s="79">
        <v>42</v>
      </c>
      <c r="M22" s="70">
        <v>383</v>
      </c>
      <c r="N22" s="79">
        <v>0</v>
      </c>
      <c r="O22" s="76">
        <v>43586</v>
      </c>
      <c r="P22" s="75"/>
      <c r="Q22" s="78" t="s">
        <v>16</v>
      </c>
      <c r="R22" s="78" t="s">
        <v>5407</v>
      </c>
      <c r="S22" s="77" t="s">
        <v>5406</v>
      </c>
      <c r="T22" s="74" t="s">
        <v>4811</v>
      </c>
      <c r="U22" s="76">
        <v>44308</v>
      </c>
      <c r="V22" s="72">
        <v>4590</v>
      </c>
      <c r="W22" s="71">
        <v>1</v>
      </c>
      <c r="X22" s="71">
        <v>0.88</v>
      </c>
      <c r="Y22" s="71">
        <v>12.63</v>
      </c>
      <c r="Z22" s="71">
        <v>2.5</v>
      </c>
      <c r="AA22" s="71">
        <v>0</v>
      </c>
      <c r="AB22" s="71">
        <v>17.13</v>
      </c>
      <c r="AC22" s="71"/>
      <c r="AD22" s="72">
        <v>15</v>
      </c>
      <c r="AE22" s="70">
        <v>3</v>
      </c>
      <c r="AF22" s="70">
        <v>0</v>
      </c>
      <c r="AG22" s="73" t="s">
        <v>5405</v>
      </c>
      <c r="AH22" s="73" t="s">
        <v>5404</v>
      </c>
      <c r="AI22" s="72">
        <v>480842</v>
      </c>
      <c r="AJ22" s="71">
        <v>14.4</v>
      </c>
      <c r="AK22" s="71">
        <v>13.9</v>
      </c>
      <c r="AL22" s="71">
        <v>244.9</v>
      </c>
      <c r="AM22" s="71">
        <v>15.1</v>
      </c>
      <c r="AN22" s="71">
        <v>11.8</v>
      </c>
      <c r="AO22" s="71">
        <v>254.9</v>
      </c>
      <c r="AP22" s="71">
        <v>4.2</v>
      </c>
      <c r="AQ22" s="70">
        <v>17</v>
      </c>
      <c r="AR22" s="70">
        <v>8.1999999999999993</v>
      </c>
      <c r="AS22" s="70">
        <v>3</v>
      </c>
    </row>
    <row r="23" spans="1:45" s="56" customFormat="1" x14ac:dyDescent="0.25">
      <c r="A23" s="81" t="s">
        <v>5232</v>
      </c>
      <c r="B23" s="81" t="s">
        <v>5231</v>
      </c>
      <c r="C23" s="81" t="s">
        <v>5228</v>
      </c>
      <c r="D23" s="81" t="s">
        <v>4918</v>
      </c>
      <c r="E23" s="81" t="s">
        <v>5230</v>
      </c>
      <c r="F23" s="81" t="s">
        <v>4880</v>
      </c>
      <c r="G23" s="81" t="s">
        <v>5229</v>
      </c>
      <c r="H23" s="67">
        <v>2020</v>
      </c>
      <c r="I23" s="66">
        <v>44074</v>
      </c>
      <c r="J23" s="68">
        <v>22</v>
      </c>
      <c r="K23" s="68">
        <v>500</v>
      </c>
      <c r="L23" s="67">
        <v>30</v>
      </c>
      <c r="M23" s="61">
        <v>75</v>
      </c>
      <c r="N23" s="67">
        <v>0</v>
      </c>
      <c r="O23" s="66">
        <v>43983</v>
      </c>
      <c r="P23" s="66">
        <v>43964</v>
      </c>
      <c r="Q23" s="81" t="s">
        <v>16</v>
      </c>
      <c r="R23" s="81" t="s">
        <v>5227</v>
      </c>
      <c r="S23" s="85" t="s">
        <v>5226</v>
      </c>
      <c r="T23" s="74" t="s">
        <v>4811</v>
      </c>
      <c r="U23" s="84">
        <v>44298</v>
      </c>
      <c r="V23" s="72">
        <v>7963</v>
      </c>
      <c r="W23" s="63">
        <v>7.66</v>
      </c>
      <c r="X23" s="63">
        <v>3.76</v>
      </c>
      <c r="Y23" s="63">
        <v>56.7</v>
      </c>
      <c r="Z23" s="63">
        <v>5.42</v>
      </c>
      <c r="AA23" s="63">
        <v>7.0000000000000007E-2</v>
      </c>
      <c r="AB23" s="63">
        <v>40.700000000000003</v>
      </c>
      <c r="AC23" s="63">
        <v>0.17</v>
      </c>
      <c r="AD23" s="62">
        <v>5</v>
      </c>
      <c r="AE23" s="61">
        <v>0</v>
      </c>
      <c r="AF23" s="61">
        <v>0</v>
      </c>
      <c r="AG23" s="60"/>
      <c r="AH23" s="60"/>
      <c r="AI23" s="62"/>
      <c r="AJ23" s="63"/>
      <c r="AK23" s="63"/>
      <c r="AL23" s="63"/>
      <c r="AM23" s="63"/>
      <c r="AN23" s="63"/>
      <c r="AO23" s="63"/>
      <c r="AP23" s="63"/>
      <c r="AQ23" s="61">
        <v>3.65</v>
      </c>
      <c r="AR23" s="61">
        <v>0.44</v>
      </c>
      <c r="AS23" s="61">
        <v>147</v>
      </c>
    </row>
    <row r="24" spans="1:45" s="56" customFormat="1" x14ac:dyDescent="0.25">
      <c r="A24" s="134" t="s">
        <v>5510</v>
      </c>
      <c r="B24" s="134" t="s">
        <v>823</v>
      </c>
      <c r="C24" s="134" t="s">
        <v>5228</v>
      </c>
      <c r="D24" s="134" t="s">
        <v>4918</v>
      </c>
      <c r="E24" s="134" t="s">
        <v>5509</v>
      </c>
      <c r="F24" s="134" t="s">
        <v>5033</v>
      </c>
      <c r="G24" s="134" t="s">
        <v>5508</v>
      </c>
      <c r="H24" s="135">
        <v>2024</v>
      </c>
      <c r="I24" s="136"/>
      <c r="J24" s="137">
        <v>165</v>
      </c>
      <c r="K24" s="137">
        <v>2000</v>
      </c>
      <c r="L24" s="135">
        <v>42</v>
      </c>
      <c r="M24" s="138" t="s">
        <v>2066</v>
      </c>
      <c r="N24" s="135">
        <v>30</v>
      </c>
      <c r="O24" s="135" t="s">
        <v>5115</v>
      </c>
      <c r="P24" s="139"/>
      <c r="Q24" s="134" t="s">
        <v>16</v>
      </c>
      <c r="R24" s="134" t="s">
        <v>5507</v>
      </c>
      <c r="S24" s="140" t="s">
        <v>5506</v>
      </c>
      <c r="T24" s="128" t="s">
        <v>4811</v>
      </c>
      <c r="U24" s="136">
        <v>44315</v>
      </c>
      <c r="V24" s="141">
        <v>42626.2</v>
      </c>
      <c r="W24" s="142">
        <v>775.50000000000011</v>
      </c>
      <c r="X24" s="142">
        <v>110.97</v>
      </c>
      <c r="Y24" s="142">
        <v>186.74</v>
      </c>
      <c r="Z24" s="142">
        <v>20.242000000000001</v>
      </c>
      <c r="AA24" s="142">
        <v>0.36149999999999999</v>
      </c>
      <c r="AB24" s="142">
        <v>130.393</v>
      </c>
      <c r="AC24" s="142">
        <v>1.5867799999999999</v>
      </c>
      <c r="AD24" s="141">
        <v>33</v>
      </c>
      <c r="AE24" s="138">
        <v>3</v>
      </c>
      <c r="AF24" s="138">
        <v>0</v>
      </c>
      <c r="AG24" s="143" t="s">
        <v>5505</v>
      </c>
      <c r="AH24" s="143" t="s">
        <v>5228</v>
      </c>
      <c r="AI24" s="141">
        <v>568632</v>
      </c>
      <c r="AJ24" s="142">
        <v>33.93</v>
      </c>
      <c r="AK24" s="142">
        <v>33.93</v>
      </c>
      <c r="AL24" s="142">
        <v>262.07</v>
      </c>
      <c r="AM24" s="142">
        <v>72.97999999999999</v>
      </c>
      <c r="AN24" s="142">
        <v>5.33</v>
      </c>
      <c r="AO24" s="142">
        <v>284.73</v>
      </c>
      <c r="AP24" s="142">
        <v>3.2</v>
      </c>
      <c r="AQ24" s="138">
        <v>875</v>
      </c>
      <c r="AR24" s="138">
        <v>310.89999999999998</v>
      </c>
      <c r="AS24" s="138">
        <v>222</v>
      </c>
    </row>
    <row r="26" spans="1:45" x14ac:dyDescent="0.25">
      <c r="U26" s="165" t="s">
        <v>5627</v>
      </c>
      <c r="V26" s="164">
        <f>SUM(V3:V25)</f>
        <v>838507.2</v>
      </c>
      <c r="AH26" t="s">
        <v>5627</v>
      </c>
      <c r="AI26" s="163">
        <f>SUM(AI3:AI25)</f>
        <v>4814676</v>
      </c>
    </row>
  </sheetData>
  <mergeCells count="6">
    <mergeCell ref="AQ1:AS1"/>
    <mergeCell ref="A1:G1"/>
    <mergeCell ref="H1:Q1"/>
    <mergeCell ref="R1:U1"/>
    <mergeCell ref="V1:AD1"/>
    <mergeCell ref="AE1:AP1"/>
  </mergeCells>
  <hyperlinks>
    <hyperlink ref="T4" r:id="rId1" xr:uid="{9470D885-96AB-E04F-9558-880AD7F73A5C}"/>
    <hyperlink ref="S5" r:id="rId2" xr:uid="{69F7939B-9B3A-0544-B3F5-A7AA3FBD93B8}"/>
    <hyperlink ref="T5" r:id="rId3" xr:uid="{2D6AF8A4-B994-8942-A870-8507B3950E6A}"/>
    <hyperlink ref="S6" r:id="rId4" xr:uid="{799DB766-7483-694A-BB6D-FF9608BF95BD}"/>
    <hyperlink ref="T6" r:id="rId5" xr:uid="{0FA3A0F3-A0BD-8E49-9E83-7F053AB41D65}"/>
    <hyperlink ref="S7" r:id="rId6" xr:uid="{402ECCBF-F5F4-114D-A6A2-AA30665195B6}"/>
    <hyperlink ref="T7" r:id="rId7" xr:uid="{A47347DC-B241-9644-A49D-DF8A95D04BEF}"/>
    <hyperlink ref="S21" r:id="rId8" xr:uid="{87E06203-09E5-AF4D-8AB0-368A839AEF14}"/>
    <hyperlink ref="T21" r:id="rId9" xr:uid="{1DA7F14D-B7B7-E345-97B8-B03343A568D1}"/>
    <hyperlink ref="T8" r:id="rId10" xr:uid="{11EA01CD-3920-E04A-91AB-6028EA3A9848}"/>
    <hyperlink ref="S9" r:id="rId11" xr:uid="{B7804C99-50DB-634E-B10C-3A34A5122F22}"/>
    <hyperlink ref="T9" r:id="rId12" xr:uid="{9A8305CE-472C-E941-98EF-FE52D85FC870}"/>
    <hyperlink ref="S10" r:id="rId13" xr:uid="{F9EB9708-36D0-8949-921B-F1BE8B1CB039}"/>
    <hyperlink ref="T10" r:id="rId14" xr:uid="{CE64A581-4A5E-1142-8B45-492D0977732F}"/>
    <hyperlink ref="S11" r:id="rId15" xr:uid="{4A36D63F-4522-B94A-8E62-20C603476909}"/>
    <hyperlink ref="T11" r:id="rId16" xr:uid="{C4F211C4-F8BE-4C47-AED9-5FABB3E87A21}"/>
    <hyperlink ref="S20" r:id="rId17" xr:uid="{59602D2C-1412-0E48-9EA4-291C48535DC6}"/>
    <hyperlink ref="T20" r:id="rId18" xr:uid="{E335A75A-1D46-834D-943E-68FAADAA3665}"/>
    <hyperlink ref="S12" r:id="rId19" location=".XUHmUppKiJA" xr:uid="{51E84B1B-09AE-2447-91C6-B5105C1640D3}"/>
    <hyperlink ref="T12" r:id="rId20" xr:uid="{4AEC3C06-03A5-564E-8110-DBF55A3AA000}"/>
    <hyperlink ref="S13" r:id="rId21" location=".XUHmUppKiJA" xr:uid="{4BD804BC-46FD-984D-903F-C6BB9D6F2F06}"/>
    <hyperlink ref="T13" r:id="rId22" xr:uid="{171105B7-3C8F-6E4D-AAEA-D17086F04922}"/>
    <hyperlink ref="S22" r:id="rId23" xr:uid="{D431C79F-89AC-E047-B6F2-5B752D3923B1}"/>
    <hyperlink ref="T22" r:id="rId24" xr:uid="{126E601E-A26D-DB4D-AA7C-BA720F7DE2DB}"/>
    <hyperlink ref="S14" r:id="rId25" xr:uid="{79F3ADA8-8B6C-4942-AC81-25118DBE5804}"/>
    <hyperlink ref="T14" r:id="rId26" xr:uid="{36B90744-0508-1A46-BBFB-745CF4839347}"/>
    <hyperlink ref="S15" r:id="rId27" xr:uid="{F1746978-748C-CC4B-B6BB-BF40F4A27559}"/>
    <hyperlink ref="T15" r:id="rId28" xr:uid="{646793CF-7203-204C-AC06-8399D9AC728B}"/>
    <hyperlink ref="S16" r:id="rId29" xr:uid="{F62C50D3-240D-1E40-BB04-E20812256241}"/>
    <hyperlink ref="T16" r:id="rId30" xr:uid="{F6E3BB6F-7F1D-B545-A10B-B80F0393D67E}"/>
    <hyperlink ref="S23" r:id="rId31" xr:uid="{502292BC-4134-414F-89C3-49582588CFF1}"/>
    <hyperlink ref="T23" r:id="rId32" xr:uid="{F9B35251-89D1-9F4C-8672-BE5F9D11D305}"/>
    <hyperlink ref="T17" r:id="rId33" xr:uid="{BA183D21-BDB9-B540-8125-6A3628D5F9DA}"/>
    <hyperlink ref="S3" r:id="rId34" xr:uid="{3B545AB4-390C-C149-AA86-30988D654C1D}"/>
    <hyperlink ref="T3" r:id="rId35" xr:uid="{7CDDA231-1115-2648-9AC3-1775EB8A9144}"/>
    <hyperlink ref="S24" r:id="rId36" xr:uid="{FE179061-353E-764A-86B3-20CD73EE572F}"/>
    <hyperlink ref="T24" r:id="rId37" xr:uid="{746A8479-20FB-B04A-842B-224F139FA550}"/>
    <hyperlink ref="T18" r:id="rId38" xr:uid="{C984B7DD-374F-EE48-A7E6-4AF13FE3393E}"/>
    <hyperlink ref="S19" r:id="rId39" location=".WxFgBfkvyJA" xr:uid="{511C8417-BE7C-BF48-A7BE-FDE64B332B34}"/>
    <hyperlink ref="T19" r:id="rId40" xr:uid="{47839ED3-242F-924B-AF94-A8004DFAD4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Emission Increase Database</vt:lpstr>
      <vt:lpstr>LA only_filtered by year</vt:lpstr>
      <vt:lpstr>summary</vt:lpstr>
      <vt:lpstr>eps_permitted scenario</vt:lpstr>
      <vt:lpstr>Sheet1</vt:lpstr>
      <vt:lpstr>baseline emissions</vt:lpstr>
      <vt:lpstr>Industry - CO2e Emissions - Pro</vt:lpstr>
      <vt:lpstr>Natural Gas Pipelines Inventory</vt:lpstr>
      <vt:lpstr>LA Pipelines</vt:lpstr>
      <vt:lpstr>Glossary of Terms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Shaykevich</dc:creator>
  <cp:lastModifiedBy>Olivia Ashmoore</cp:lastModifiedBy>
  <dcterms:created xsi:type="dcterms:W3CDTF">2021-04-30T00:59:52Z</dcterms:created>
  <dcterms:modified xsi:type="dcterms:W3CDTF">2021-09-15T20:28:11Z</dcterms:modified>
</cp:coreProperties>
</file>